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drawings/drawing9.xml" ContentType="application/vnd.openxmlformats-officedocument.drawingml.chartshapes+xml"/>
  <Override PartName="/xl/charts/chart9.xml" ContentType="application/vnd.openxmlformats-officedocument.drawingml.chart+xml"/>
  <Override PartName="/xl/drawings/drawing10.xml" ContentType="application/vnd.openxmlformats-officedocument.drawingml.chartshapes+xml"/>
  <Override PartName="/xl/charts/chart10.xml" ContentType="application/vnd.openxmlformats-officedocument.drawingml.chart+xml"/>
  <Override PartName="/xl/drawings/drawing11.xml" ContentType="application/vnd.openxmlformats-officedocument.drawingml.chartshapes+xml"/>
  <Override PartName="/xl/charts/chart11.xml" ContentType="application/vnd.openxmlformats-officedocument.drawingml.chart+xml"/>
  <Override PartName="/xl/drawings/drawing12.xml" ContentType="application/vnd.openxmlformats-officedocument.drawingml.chartshapes+xml"/>
  <Override PartName="/xl/charts/chart12.xml" ContentType="application/vnd.openxmlformats-officedocument.drawingml.chart+xml"/>
  <Override PartName="/xl/drawings/drawing13.xml" ContentType="application/vnd.openxmlformats-officedocument.drawingml.chartshapes+xml"/>
  <Override PartName="/xl/charts/chart13.xml" ContentType="application/vnd.openxmlformats-officedocument.drawingml.chart+xml"/>
  <Override PartName="/xl/drawings/drawing14.xml" ContentType="application/vnd.openxmlformats-officedocument.drawingml.chartshapes+xml"/>
  <Override PartName="/xl/charts/chart14.xml" ContentType="application/vnd.openxmlformats-officedocument.drawingml.chart+xml"/>
  <Override PartName="/xl/drawings/drawing15.xml" ContentType="application/vnd.openxmlformats-officedocument.drawingml.chartshapes+xml"/>
  <Override PartName="/xl/charts/chart15.xml" ContentType="application/vnd.openxmlformats-officedocument.drawingml.chart+xml"/>
  <Override PartName="/xl/drawings/drawing16.xml" ContentType="application/vnd.openxmlformats-officedocument.drawingml.chartshapes+xml"/>
  <Override PartName="/xl/charts/chart16.xml" ContentType="application/vnd.openxmlformats-officedocument.drawingml.chart+xml"/>
  <Override PartName="/xl/drawings/drawing17.xml" ContentType="application/vnd.openxmlformats-officedocument.drawingml.chartshapes+xml"/>
  <Override PartName="/xl/charts/chart17.xml" ContentType="application/vnd.openxmlformats-officedocument.drawingml.chart+xml"/>
  <Override PartName="/xl/drawings/drawing18.xml" ContentType="application/vnd.openxmlformats-officedocument.drawingml.chartshapes+xml"/>
  <Override PartName="/xl/charts/chart18.xml" ContentType="application/vnd.openxmlformats-officedocument.drawingml.chart+xml"/>
  <Override PartName="/xl/drawings/drawing19.xml" ContentType="application/vnd.openxmlformats-officedocument.drawingml.chartshapes+xml"/>
  <Override PartName="/xl/charts/chart19.xml" ContentType="application/vnd.openxmlformats-officedocument.drawingml.chart+xml"/>
  <Override PartName="/xl/drawings/drawing20.xml" ContentType="application/vnd.openxmlformats-officedocument.drawingml.chartshapes+xml"/>
  <Override PartName="/xl/charts/chart20.xml" ContentType="application/vnd.openxmlformats-officedocument.drawingml.chart+xml"/>
  <Override PartName="/xl/drawings/drawing21.xml" ContentType="application/vnd.openxmlformats-officedocument.drawingml.chartshapes+xml"/>
  <Override PartName="/xl/charts/chart21.xml" ContentType="application/vnd.openxmlformats-officedocument.drawingml.chart+xml"/>
  <Override PartName="/xl/drawings/drawing22.xml" ContentType="application/vnd.openxmlformats-officedocument.drawingml.chartshapes+xml"/>
  <Override PartName="/xl/charts/chart22.xml" ContentType="application/vnd.openxmlformats-officedocument.drawingml.chart+xml"/>
  <Override PartName="/xl/drawings/drawing23.xml" ContentType="application/vnd.openxmlformats-officedocument.drawingml.chartshapes+xml"/>
  <Override PartName="/xl/charts/chart23.xml" ContentType="application/vnd.openxmlformats-officedocument.drawingml.chart+xml"/>
  <Override PartName="/xl/drawings/drawing24.xml" ContentType="application/vnd.openxmlformats-officedocument.drawingml.chartshapes+xml"/>
  <Override PartName="/xl/charts/chart24.xml" ContentType="application/vnd.openxmlformats-officedocument.drawingml.chart+xml"/>
  <Override PartName="/xl/drawings/drawing25.xml" ContentType="application/vnd.openxmlformats-officedocument.drawingml.chartshapes+xml"/>
  <Override PartName="/xl/charts/chart25.xml" ContentType="application/vnd.openxmlformats-officedocument.drawingml.chart+xml"/>
  <Override PartName="/xl/drawings/drawing26.xml" ContentType="application/vnd.openxmlformats-officedocument.drawingml.chartshapes+xml"/>
  <Override PartName="/xl/charts/chart26.xml" ContentType="application/vnd.openxmlformats-officedocument.drawingml.chart+xml"/>
  <Override PartName="/xl/drawings/drawing27.xml" ContentType="application/vnd.openxmlformats-officedocument.drawingml.chartshapes+xml"/>
  <Override PartName="/xl/charts/chart27.xml" ContentType="application/vnd.openxmlformats-officedocument.drawingml.chart+xml"/>
  <Override PartName="/xl/drawings/drawing28.xml" ContentType="application/vnd.openxmlformats-officedocument.drawingml.chartshapes+xml"/>
  <Override PartName="/xl/charts/chart28.xml" ContentType="application/vnd.openxmlformats-officedocument.drawingml.chart+xml"/>
  <Override PartName="/xl/drawings/drawing29.xml" ContentType="application/vnd.openxmlformats-officedocument.drawingml.chartshapes+xml"/>
  <Override PartName="/xl/charts/chart29.xml" ContentType="application/vnd.openxmlformats-officedocument.drawingml.chart+xml"/>
  <Override PartName="/xl/drawings/drawing30.xml" ContentType="application/vnd.openxmlformats-officedocument.drawingml.chartshapes+xml"/>
  <Override PartName="/xl/charts/chart30.xml" ContentType="application/vnd.openxmlformats-officedocument.drawingml.chart+xml"/>
  <Override PartName="/xl/drawings/drawing31.xml" ContentType="application/vnd.openxmlformats-officedocument.drawingml.chartshapes+xml"/>
  <Override PartName="/xl/charts/chart31.xml" ContentType="application/vnd.openxmlformats-officedocument.drawingml.chart+xml"/>
  <Override PartName="/xl/drawings/drawing32.xml" ContentType="application/vnd.openxmlformats-officedocument.drawingml.chartshapes+xml"/>
  <Override PartName="/xl/charts/chart32.xml" ContentType="application/vnd.openxmlformats-officedocument.drawingml.chart+xml"/>
  <Override PartName="/xl/drawings/drawing33.xml" ContentType="application/vnd.openxmlformats-officedocument.drawingml.chartshapes+xml"/>
  <Override PartName="/xl/charts/chart33.xml" ContentType="application/vnd.openxmlformats-officedocument.drawingml.chart+xml"/>
  <Override PartName="/xl/drawings/drawing34.xml" ContentType="application/vnd.openxmlformats-officedocument.drawingml.chartshapes+xml"/>
  <Override PartName="/xl/charts/chart34.xml" ContentType="application/vnd.openxmlformats-officedocument.drawingml.chart+xml"/>
  <Override PartName="/xl/drawings/drawing35.xml" ContentType="application/vnd.openxmlformats-officedocument.drawingml.chartshapes+xml"/>
  <Override PartName="/xl/charts/chart35.xml" ContentType="application/vnd.openxmlformats-officedocument.drawingml.chart+xml"/>
  <Override PartName="/xl/drawings/drawing36.xml" ContentType="application/vnd.openxmlformats-officedocument.drawingml.chartshapes+xml"/>
  <Override PartName="/xl/charts/chart36.xml" ContentType="application/vnd.openxmlformats-officedocument.drawingml.chart+xml"/>
  <Override PartName="/xl/drawings/drawing37.xml" ContentType="application/vnd.openxmlformats-officedocument.drawingml.chartshapes+xml"/>
  <Override PartName="/xl/charts/chart37.xml" ContentType="application/vnd.openxmlformats-officedocument.drawingml.chart+xml"/>
  <Override PartName="/xl/drawings/drawing38.xml" ContentType="application/vnd.openxmlformats-officedocument.drawingml.chartshapes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ndon.takaki\hello\mixerexcels\"/>
    </mc:Choice>
  </mc:AlternateContent>
  <xr:revisionPtr revIDLastSave="0" documentId="13_ncr:1_{D3E1BC01-4E92-4BCA-948E-7371F1E1BD8B}" xr6:coauthVersionLast="45" xr6:coauthVersionMax="45" xr10:uidLastSave="{00000000-0000-0000-0000-000000000000}"/>
  <bookViews>
    <workbookView xWindow="3870" yWindow="1500" windowWidth="21600" windowHeight="11385" tabRatio="662" activeTab="1" xr2:uid="{00000000-000D-0000-FFFF-FFFF00000000}"/>
  </bookViews>
  <sheets>
    <sheet name="0944" sheetId="18" r:id="rId1"/>
    <sheet name="Mapping" sheetId="28" r:id="rId2"/>
    <sheet name="CLvsLO" sheetId="19" r:id="rId3"/>
    <sheet name="CLvsLO 2GHz IF" sheetId="27" r:id="rId4"/>
    <sheet name="CL &amp; Data" sheetId="8" r:id="rId5"/>
    <sheet name="Isolations" sheetId="4" r:id="rId6"/>
    <sheet name="IF Response" sheetId="6" r:id="rId7"/>
    <sheet name="IP3" sheetId="7" r:id="rId8"/>
    <sheet name="P1dB CL" sheetId="25" r:id="rId9"/>
    <sheet name="P1dB Pt" sheetId="26" r:id="rId10"/>
    <sheet name="LO Harm-A" sheetId="17" r:id="rId11"/>
    <sheet name="LO Harm-B" sheetId="14" r:id="rId12"/>
    <sheet name="2Rx2L" sheetId="15" r:id="rId13"/>
    <sheet name="5Rx0L" sheetId="20" r:id="rId14"/>
    <sheet name="5Rx5L" sheetId="21" r:id="rId15"/>
    <sheet name="2Ix1L" sheetId="16" r:id="rId16"/>
    <sheet name="5Ix0L" sheetId="22" r:id="rId17"/>
    <sheet name="5Ix5L" sheetId="23" r:id="rId18"/>
  </sheets>
  <definedNames>
    <definedName name="Amp_Diff_2_3" localSheetId="0">'0944'!$G$2:$G$868</definedName>
    <definedName name="Amp_Diff_2_3_2" localSheetId="0">'0944'!$P$2:$P$836</definedName>
    <definedName name="Amp_Diff_2_4" localSheetId="0">'0944'!$H$2:$H$868</definedName>
    <definedName name="Common_RL" localSheetId="0">'0944'!$D$2:$D$868</definedName>
    <definedName name="IL_1_4" localSheetId="0">'0944'!$A$2:$C$868</definedName>
    <definedName name="IL_1_4_2" localSheetId="0">'0944'!$O$2:$O$836</definedName>
    <definedName name="Iso_2_3" localSheetId="0">'0944'!$K$2:$K$868</definedName>
    <definedName name="Iso_2_3_2" localSheetId="0">'0944'!$R$2:$R$836</definedName>
    <definedName name="Iso_2_4" localSheetId="0">'0944'!$L$2:$L$868</definedName>
    <definedName name="Iso_2_4_2" localSheetId="0">'0944'!$S$2:$T$836</definedName>
    <definedName name="MT3H_0113_ConversionLoss_and_Isolation_A__20dBm" localSheetId="4">'CL &amp; Data'!$B$1:$F$629</definedName>
    <definedName name="MT3H_0113_ConversionLoss_and_Isolation_B" localSheetId="4">'CL &amp; Data'!$L$1:$P$629</definedName>
    <definedName name="Output_3_RL" localSheetId="0">'0944'!$E$2:$E$868</definedName>
    <definedName name="Output_4_RL" localSheetId="0">'0944'!$F$2:$F$868</definedName>
    <definedName name="Phase_Diff_2_3" localSheetId="0">'0944'!#REF!</definedName>
    <definedName name="Phase_Diff_2_3_1" localSheetId="0">'0944'!$I$2:$I$868</definedName>
    <definedName name="Phase_Diff_2_3_2" localSheetId="0">'0944'!$Q$2:$Q$836</definedName>
    <definedName name="Phase_Diff_2_4" localSheetId="0">'0944'!$J$2:$J$868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30" i="28" l="1"/>
  <c r="AA34" i="28"/>
  <c r="AA33" i="28"/>
  <c r="AA32" i="28"/>
  <c r="AA31" i="28"/>
  <c r="AA30" i="28"/>
  <c r="Z34" i="28"/>
  <c r="Z33" i="28"/>
  <c r="Z32" i="28"/>
  <c r="Z31" i="28"/>
  <c r="Z30" i="28"/>
  <c r="Y34" i="28"/>
  <c r="Y33" i="28"/>
  <c r="Y32" i="28"/>
  <c r="Y31" i="28"/>
  <c r="Y30" i="28"/>
  <c r="X34" i="28"/>
  <c r="X33" i="28"/>
  <c r="X32" i="28"/>
  <c r="X31" i="28"/>
  <c r="X30" i="28"/>
  <c r="W34" i="28"/>
  <c r="W33" i="28"/>
  <c r="W32" i="28"/>
  <c r="W31" i="28"/>
  <c r="V34" i="28"/>
  <c r="V33" i="28"/>
  <c r="V32" i="28"/>
  <c r="V31" i="28"/>
  <c r="X205" i="27" l="1"/>
  <c r="W205" i="27"/>
  <c r="V205" i="27"/>
  <c r="U205" i="27"/>
  <c r="T205" i="27"/>
  <c r="S205" i="27"/>
  <c r="R205" i="27"/>
  <c r="Q205" i="27"/>
  <c r="L205" i="27"/>
  <c r="K205" i="27"/>
  <c r="J205" i="27"/>
  <c r="I205" i="27"/>
  <c r="H205" i="27"/>
  <c r="G205" i="27"/>
  <c r="F205" i="27"/>
  <c r="E205" i="27"/>
  <c r="X204" i="27"/>
  <c r="W204" i="27"/>
  <c r="V204" i="27"/>
  <c r="U204" i="27"/>
  <c r="T204" i="27"/>
  <c r="S204" i="27"/>
  <c r="R204" i="27"/>
  <c r="Q204" i="27"/>
  <c r="L204" i="27"/>
  <c r="K204" i="27"/>
  <c r="J204" i="27"/>
  <c r="I204" i="27"/>
  <c r="H204" i="27"/>
  <c r="G204" i="27"/>
  <c r="F204" i="27"/>
  <c r="E204" i="27"/>
  <c r="X203" i="27"/>
  <c r="W203" i="27"/>
  <c r="V203" i="27"/>
  <c r="U203" i="27"/>
  <c r="T203" i="27"/>
  <c r="S203" i="27"/>
  <c r="R203" i="27"/>
  <c r="Q203" i="27"/>
  <c r="L203" i="27"/>
  <c r="K203" i="27"/>
  <c r="J203" i="27"/>
  <c r="I203" i="27"/>
  <c r="H203" i="27"/>
  <c r="G203" i="27"/>
  <c r="F203" i="27"/>
  <c r="E203" i="27"/>
  <c r="X202" i="27"/>
  <c r="W202" i="27"/>
  <c r="V202" i="27"/>
  <c r="U202" i="27"/>
  <c r="T202" i="27"/>
  <c r="S202" i="27"/>
  <c r="R202" i="27"/>
  <c r="Q202" i="27"/>
  <c r="L202" i="27"/>
  <c r="K202" i="27"/>
  <c r="J202" i="27"/>
  <c r="I202" i="27"/>
  <c r="H202" i="27"/>
  <c r="G202" i="27"/>
  <c r="F202" i="27"/>
  <c r="E202" i="27"/>
  <c r="X201" i="27"/>
  <c r="W201" i="27"/>
  <c r="V201" i="27"/>
  <c r="U201" i="27"/>
  <c r="T201" i="27"/>
  <c r="S201" i="27"/>
  <c r="R201" i="27"/>
  <c r="Q201" i="27"/>
  <c r="L201" i="27"/>
  <c r="K201" i="27"/>
  <c r="J201" i="27"/>
  <c r="I201" i="27"/>
  <c r="H201" i="27"/>
  <c r="G201" i="27"/>
  <c r="F201" i="27"/>
  <c r="E201" i="27"/>
  <c r="X200" i="27"/>
  <c r="W200" i="27"/>
  <c r="V200" i="27"/>
  <c r="U200" i="27"/>
  <c r="T200" i="27"/>
  <c r="S200" i="27"/>
  <c r="R200" i="27"/>
  <c r="Q200" i="27"/>
  <c r="L200" i="27"/>
  <c r="K200" i="27"/>
  <c r="J200" i="27"/>
  <c r="I200" i="27"/>
  <c r="H200" i="27"/>
  <c r="G200" i="27"/>
  <c r="F200" i="27"/>
  <c r="E200" i="27"/>
  <c r="X199" i="27"/>
  <c r="W199" i="27"/>
  <c r="V199" i="27"/>
  <c r="U199" i="27"/>
  <c r="T199" i="27"/>
  <c r="S199" i="27"/>
  <c r="R199" i="27"/>
  <c r="Q199" i="27"/>
  <c r="L199" i="27"/>
  <c r="K199" i="27"/>
  <c r="J199" i="27"/>
  <c r="I199" i="27"/>
  <c r="H199" i="27"/>
  <c r="G199" i="27"/>
  <c r="F199" i="27"/>
  <c r="E199" i="27"/>
  <c r="X198" i="27"/>
  <c r="W198" i="27"/>
  <c r="V198" i="27"/>
  <c r="U198" i="27"/>
  <c r="T198" i="27"/>
  <c r="S198" i="27"/>
  <c r="R198" i="27"/>
  <c r="Q198" i="27"/>
  <c r="L198" i="27"/>
  <c r="K198" i="27"/>
  <c r="J198" i="27"/>
  <c r="I198" i="27"/>
  <c r="H198" i="27"/>
  <c r="G198" i="27"/>
  <c r="F198" i="27"/>
  <c r="E198" i="27"/>
  <c r="X197" i="27"/>
  <c r="W197" i="27"/>
  <c r="V197" i="27"/>
  <c r="U197" i="27"/>
  <c r="T197" i="27"/>
  <c r="S197" i="27"/>
  <c r="R197" i="27"/>
  <c r="Q197" i="27"/>
  <c r="L197" i="27"/>
  <c r="K197" i="27"/>
  <c r="J197" i="27"/>
  <c r="I197" i="27"/>
  <c r="H197" i="27"/>
  <c r="G197" i="27"/>
  <c r="F197" i="27"/>
  <c r="E197" i="27"/>
  <c r="X196" i="27"/>
  <c r="W196" i="27"/>
  <c r="V196" i="27"/>
  <c r="U196" i="27"/>
  <c r="T196" i="27"/>
  <c r="S196" i="27"/>
  <c r="R196" i="27"/>
  <c r="Q196" i="27"/>
  <c r="L196" i="27"/>
  <c r="K196" i="27"/>
  <c r="J196" i="27"/>
  <c r="I196" i="27"/>
  <c r="H196" i="27"/>
  <c r="G196" i="27"/>
  <c r="F196" i="27"/>
  <c r="E196" i="27"/>
  <c r="X195" i="27"/>
  <c r="W195" i="27"/>
  <c r="V195" i="27"/>
  <c r="U195" i="27"/>
  <c r="T195" i="27"/>
  <c r="S195" i="27"/>
  <c r="R195" i="27"/>
  <c r="Q195" i="27"/>
  <c r="L195" i="27"/>
  <c r="K195" i="27"/>
  <c r="J195" i="27"/>
  <c r="I195" i="27"/>
  <c r="H195" i="27"/>
  <c r="G195" i="27"/>
  <c r="F195" i="27"/>
  <c r="E195" i="27"/>
  <c r="X194" i="27"/>
  <c r="W194" i="27"/>
  <c r="V194" i="27"/>
  <c r="U194" i="27"/>
  <c r="T194" i="27"/>
  <c r="S194" i="27"/>
  <c r="R194" i="27"/>
  <c r="Q194" i="27"/>
  <c r="L194" i="27"/>
  <c r="K194" i="27"/>
  <c r="J194" i="27"/>
  <c r="I194" i="27"/>
  <c r="H194" i="27"/>
  <c r="G194" i="27"/>
  <c r="F194" i="27"/>
  <c r="E194" i="27"/>
  <c r="X193" i="27"/>
  <c r="W193" i="27"/>
  <c r="V193" i="27"/>
  <c r="U193" i="27"/>
  <c r="T193" i="27"/>
  <c r="S193" i="27"/>
  <c r="R193" i="27"/>
  <c r="Q193" i="27"/>
  <c r="L193" i="27"/>
  <c r="K193" i="27"/>
  <c r="J193" i="27"/>
  <c r="I193" i="27"/>
  <c r="H193" i="27"/>
  <c r="G193" i="27"/>
  <c r="F193" i="27"/>
  <c r="E193" i="27"/>
  <c r="X192" i="27"/>
  <c r="W192" i="27"/>
  <c r="V192" i="27"/>
  <c r="U192" i="27"/>
  <c r="T192" i="27"/>
  <c r="S192" i="27"/>
  <c r="R192" i="27"/>
  <c r="Q192" i="27"/>
  <c r="L192" i="27"/>
  <c r="K192" i="27"/>
  <c r="J192" i="27"/>
  <c r="I192" i="27"/>
  <c r="H192" i="27"/>
  <c r="G192" i="27"/>
  <c r="F192" i="27"/>
  <c r="E192" i="27"/>
  <c r="X191" i="27"/>
  <c r="W191" i="27"/>
  <c r="V191" i="27"/>
  <c r="U191" i="27"/>
  <c r="T191" i="27"/>
  <c r="S191" i="27"/>
  <c r="R191" i="27"/>
  <c r="Q191" i="27"/>
  <c r="L191" i="27"/>
  <c r="K191" i="27"/>
  <c r="J191" i="27"/>
  <c r="I191" i="27"/>
  <c r="H191" i="27"/>
  <c r="G191" i="27"/>
  <c r="F191" i="27"/>
  <c r="E191" i="27"/>
  <c r="X190" i="27"/>
  <c r="W190" i="27"/>
  <c r="V190" i="27"/>
  <c r="U190" i="27"/>
  <c r="T190" i="27"/>
  <c r="S190" i="27"/>
  <c r="R190" i="27"/>
  <c r="Q190" i="27"/>
  <c r="L190" i="27"/>
  <c r="K190" i="27"/>
  <c r="J190" i="27"/>
  <c r="I190" i="27"/>
  <c r="H190" i="27"/>
  <c r="G190" i="27"/>
  <c r="F190" i="27"/>
  <c r="E190" i="27"/>
  <c r="X189" i="27"/>
  <c r="W189" i="27"/>
  <c r="V189" i="27"/>
  <c r="U189" i="27"/>
  <c r="T189" i="27"/>
  <c r="S189" i="27"/>
  <c r="R189" i="27"/>
  <c r="Q189" i="27"/>
  <c r="L189" i="27"/>
  <c r="K189" i="27"/>
  <c r="J189" i="27"/>
  <c r="I189" i="27"/>
  <c r="H189" i="27"/>
  <c r="G189" i="27"/>
  <c r="F189" i="27"/>
  <c r="E189" i="27"/>
  <c r="X188" i="27"/>
  <c r="W188" i="27"/>
  <c r="V188" i="27"/>
  <c r="U188" i="27"/>
  <c r="T188" i="27"/>
  <c r="S188" i="27"/>
  <c r="R188" i="27"/>
  <c r="Q188" i="27"/>
  <c r="L188" i="27"/>
  <c r="K188" i="27"/>
  <c r="J188" i="27"/>
  <c r="I188" i="27"/>
  <c r="H188" i="27"/>
  <c r="G188" i="27"/>
  <c r="F188" i="27"/>
  <c r="E188" i="27"/>
  <c r="X187" i="27"/>
  <c r="W187" i="27"/>
  <c r="V187" i="27"/>
  <c r="U187" i="27"/>
  <c r="T187" i="27"/>
  <c r="S187" i="27"/>
  <c r="R187" i="27"/>
  <c r="Q187" i="27"/>
  <c r="L187" i="27"/>
  <c r="K187" i="27"/>
  <c r="J187" i="27"/>
  <c r="I187" i="27"/>
  <c r="H187" i="27"/>
  <c r="G187" i="27"/>
  <c r="F187" i="27"/>
  <c r="E187" i="27"/>
  <c r="X186" i="27"/>
  <c r="W186" i="27"/>
  <c r="V186" i="27"/>
  <c r="U186" i="27"/>
  <c r="T186" i="27"/>
  <c r="S186" i="27"/>
  <c r="R186" i="27"/>
  <c r="Q186" i="27"/>
  <c r="L186" i="27"/>
  <c r="K186" i="27"/>
  <c r="J186" i="27"/>
  <c r="I186" i="27"/>
  <c r="H186" i="27"/>
  <c r="G186" i="27"/>
  <c r="F186" i="27"/>
  <c r="E186" i="27"/>
  <c r="X185" i="27"/>
  <c r="W185" i="27"/>
  <c r="V185" i="27"/>
  <c r="U185" i="27"/>
  <c r="T185" i="27"/>
  <c r="S185" i="27"/>
  <c r="R185" i="27"/>
  <c r="Q185" i="27"/>
  <c r="L185" i="27"/>
  <c r="K185" i="27"/>
  <c r="J185" i="27"/>
  <c r="I185" i="27"/>
  <c r="H185" i="27"/>
  <c r="G185" i="27"/>
  <c r="F185" i="27"/>
  <c r="E185" i="27"/>
  <c r="X184" i="27"/>
  <c r="W184" i="27"/>
  <c r="V184" i="27"/>
  <c r="U184" i="27"/>
  <c r="T184" i="27"/>
  <c r="S184" i="27"/>
  <c r="R184" i="27"/>
  <c r="Q184" i="27"/>
  <c r="L184" i="27"/>
  <c r="K184" i="27"/>
  <c r="J184" i="27"/>
  <c r="I184" i="27"/>
  <c r="H184" i="27"/>
  <c r="G184" i="27"/>
  <c r="F184" i="27"/>
  <c r="E184" i="27"/>
  <c r="X183" i="27"/>
  <c r="W183" i="27"/>
  <c r="V183" i="27"/>
  <c r="U183" i="27"/>
  <c r="T183" i="27"/>
  <c r="S183" i="27"/>
  <c r="R183" i="27"/>
  <c r="Q183" i="27"/>
  <c r="L183" i="27"/>
  <c r="K183" i="27"/>
  <c r="J183" i="27"/>
  <c r="I183" i="27"/>
  <c r="H183" i="27"/>
  <c r="G183" i="27"/>
  <c r="F183" i="27"/>
  <c r="E183" i="27"/>
  <c r="X182" i="27"/>
  <c r="W182" i="27"/>
  <c r="V182" i="27"/>
  <c r="U182" i="27"/>
  <c r="T182" i="27"/>
  <c r="S182" i="27"/>
  <c r="R182" i="27"/>
  <c r="Q182" i="27"/>
  <c r="L182" i="27"/>
  <c r="K182" i="27"/>
  <c r="J182" i="27"/>
  <c r="I182" i="27"/>
  <c r="H182" i="27"/>
  <c r="G182" i="27"/>
  <c r="F182" i="27"/>
  <c r="E182" i="27"/>
  <c r="X181" i="27"/>
  <c r="W181" i="27"/>
  <c r="V181" i="27"/>
  <c r="U181" i="27"/>
  <c r="T181" i="27"/>
  <c r="S181" i="27"/>
  <c r="R181" i="27"/>
  <c r="Q181" i="27"/>
  <c r="L181" i="27"/>
  <c r="K181" i="27"/>
  <c r="J181" i="27"/>
  <c r="I181" i="27"/>
  <c r="H181" i="27"/>
  <c r="G181" i="27"/>
  <c r="F181" i="27"/>
  <c r="E181" i="27"/>
  <c r="X180" i="27"/>
  <c r="W180" i="27"/>
  <c r="V180" i="27"/>
  <c r="U180" i="27"/>
  <c r="T180" i="27"/>
  <c r="S180" i="27"/>
  <c r="R180" i="27"/>
  <c r="Q180" i="27"/>
  <c r="L180" i="27"/>
  <c r="K180" i="27"/>
  <c r="J180" i="27"/>
  <c r="I180" i="27"/>
  <c r="H180" i="27"/>
  <c r="G180" i="27"/>
  <c r="F180" i="27"/>
  <c r="E180" i="27"/>
  <c r="X179" i="27"/>
  <c r="W179" i="27"/>
  <c r="V179" i="27"/>
  <c r="U179" i="27"/>
  <c r="T179" i="27"/>
  <c r="S179" i="27"/>
  <c r="R179" i="27"/>
  <c r="Q179" i="27"/>
  <c r="L179" i="27"/>
  <c r="K179" i="27"/>
  <c r="J179" i="27"/>
  <c r="I179" i="27"/>
  <c r="H179" i="27"/>
  <c r="G179" i="27"/>
  <c r="F179" i="27"/>
  <c r="E179" i="27"/>
  <c r="X178" i="27"/>
  <c r="W178" i="27"/>
  <c r="V178" i="27"/>
  <c r="U178" i="27"/>
  <c r="T178" i="27"/>
  <c r="S178" i="27"/>
  <c r="R178" i="27"/>
  <c r="Q178" i="27"/>
  <c r="L178" i="27"/>
  <c r="K178" i="27"/>
  <c r="J178" i="27"/>
  <c r="I178" i="27"/>
  <c r="H178" i="27"/>
  <c r="G178" i="27"/>
  <c r="F178" i="27"/>
  <c r="E178" i="27"/>
  <c r="X177" i="27"/>
  <c r="W177" i="27"/>
  <c r="V177" i="27"/>
  <c r="U177" i="27"/>
  <c r="T177" i="27"/>
  <c r="S177" i="27"/>
  <c r="R177" i="27"/>
  <c r="Q177" i="27"/>
  <c r="L177" i="27"/>
  <c r="K177" i="27"/>
  <c r="J177" i="27"/>
  <c r="I177" i="27"/>
  <c r="H177" i="27"/>
  <c r="G177" i="27"/>
  <c r="F177" i="27"/>
  <c r="E177" i="27"/>
  <c r="X176" i="27"/>
  <c r="W176" i="27"/>
  <c r="V176" i="27"/>
  <c r="U176" i="27"/>
  <c r="T176" i="27"/>
  <c r="S176" i="27"/>
  <c r="R176" i="27"/>
  <c r="Q176" i="27"/>
  <c r="L176" i="27"/>
  <c r="K176" i="27"/>
  <c r="J176" i="27"/>
  <c r="I176" i="27"/>
  <c r="H176" i="27"/>
  <c r="G176" i="27"/>
  <c r="F176" i="27"/>
  <c r="E176" i="27"/>
  <c r="X175" i="27"/>
  <c r="W175" i="27"/>
  <c r="V175" i="27"/>
  <c r="U175" i="27"/>
  <c r="T175" i="27"/>
  <c r="S175" i="27"/>
  <c r="R175" i="27"/>
  <c r="Q175" i="27"/>
  <c r="L175" i="27"/>
  <c r="K175" i="27"/>
  <c r="J175" i="27"/>
  <c r="I175" i="27"/>
  <c r="H175" i="27"/>
  <c r="G175" i="27"/>
  <c r="F175" i="27"/>
  <c r="E175" i="27"/>
  <c r="X174" i="27"/>
  <c r="W174" i="27"/>
  <c r="V174" i="27"/>
  <c r="U174" i="27"/>
  <c r="T174" i="27"/>
  <c r="S174" i="27"/>
  <c r="R174" i="27"/>
  <c r="Q174" i="27"/>
  <c r="L174" i="27"/>
  <c r="K174" i="27"/>
  <c r="J174" i="27"/>
  <c r="I174" i="27"/>
  <c r="H174" i="27"/>
  <c r="G174" i="27"/>
  <c r="F174" i="27"/>
  <c r="E174" i="27"/>
  <c r="X173" i="27"/>
  <c r="W173" i="27"/>
  <c r="V173" i="27"/>
  <c r="U173" i="27"/>
  <c r="T173" i="27"/>
  <c r="S173" i="27"/>
  <c r="R173" i="27"/>
  <c r="Q173" i="27"/>
  <c r="L173" i="27"/>
  <c r="K173" i="27"/>
  <c r="J173" i="27"/>
  <c r="I173" i="27"/>
  <c r="H173" i="27"/>
  <c r="G173" i="27"/>
  <c r="F173" i="27"/>
  <c r="E173" i="27"/>
  <c r="X172" i="27"/>
  <c r="W172" i="27"/>
  <c r="V172" i="27"/>
  <c r="U172" i="27"/>
  <c r="T172" i="27"/>
  <c r="S172" i="27"/>
  <c r="R172" i="27"/>
  <c r="Q172" i="27"/>
  <c r="L172" i="27"/>
  <c r="K172" i="27"/>
  <c r="J172" i="27"/>
  <c r="I172" i="27"/>
  <c r="H172" i="27"/>
  <c r="G172" i="27"/>
  <c r="F172" i="27"/>
  <c r="E172" i="27"/>
  <c r="X171" i="27"/>
  <c r="W171" i="27"/>
  <c r="V171" i="27"/>
  <c r="U171" i="27"/>
  <c r="T171" i="27"/>
  <c r="S171" i="27"/>
  <c r="R171" i="27"/>
  <c r="Q171" i="27"/>
  <c r="L171" i="27"/>
  <c r="K171" i="27"/>
  <c r="J171" i="27"/>
  <c r="I171" i="27"/>
  <c r="H171" i="27"/>
  <c r="G171" i="27"/>
  <c r="F171" i="27"/>
  <c r="E171" i="27"/>
  <c r="X170" i="27"/>
  <c r="W170" i="27"/>
  <c r="V170" i="27"/>
  <c r="U170" i="27"/>
  <c r="T170" i="27"/>
  <c r="S170" i="27"/>
  <c r="R170" i="27"/>
  <c r="Q170" i="27"/>
  <c r="L170" i="27"/>
  <c r="K170" i="27"/>
  <c r="J170" i="27"/>
  <c r="I170" i="27"/>
  <c r="H170" i="27"/>
  <c r="G170" i="27"/>
  <c r="F170" i="27"/>
  <c r="E170" i="27"/>
  <c r="X169" i="27"/>
  <c r="W169" i="27"/>
  <c r="V169" i="27"/>
  <c r="U169" i="27"/>
  <c r="T169" i="27"/>
  <c r="S169" i="27"/>
  <c r="R169" i="27"/>
  <c r="Q169" i="27"/>
  <c r="L169" i="27"/>
  <c r="K169" i="27"/>
  <c r="J169" i="27"/>
  <c r="I169" i="27"/>
  <c r="H169" i="27"/>
  <c r="G169" i="27"/>
  <c r="F169" i="27"/>
  <c r="E169" i="27"/>
  <c r="X168" i="27"/>
  <c r="W168" i="27"/>
  <c r="V168" i="27"/>
  <c r="U168" i="27"/>
  <c r="T168" i="27"/>
  <c r="S168" i="27"/>
  <c r="R168" i="27"/>
  <c r="Q168" i="27"/>
  <c r="L168" i="27"/>
  <c r="K168" i="27"/>
  <c r="J168" i="27"/>
  <c r="I168" i="27"/>
  <c r="H168" i="27"/>
  <c r="G168" i="27"/>
  <c r="F168" i="27"/>
  <c r="E168" i="27"/>
  <c r="X167" i="27"/>
  <c r="W167" i="27"/>
  <c r="V167" i="27"/>
  <c r="U167" i="27"/>
  <c r="T167" i="27"/>
  <c r="S167" i="27"/>
  <c r="R167" i="27"/>
  <c r="Q167" i="27"/>
  <c r="L167" i="27"/>
  <c r="K167" i="27"/>
  <c r="J167" i="27"/>
  <c r="I167" i="27"/>
  <c r="H167" i="27"/>
  <c r="G167" i="27"/>
  <c r="F167" i="27"/>
  <c r="E167" i="27"/>
  <c r="X166" i="27"/>
  <c r="W166" i="27"/>
  <c r="V166" i="27"/>
  <c r="U166" i="27"/>
  <c r="T166" i="27"/>
  <c r="S166" i="27"/>
  <c r="R166" i="27"/>
  <c r="Q166" i="27"/>
  <c r="L166" i="27"/>
  <c r="K166" i="27"/>
  <c r="J166" i="27"/>
  <c r="I166" i="27"/>
  <c r="H166" i="27"/>
  <c r="G166" i="27"/>
  <c r="F166" i="27"/>
  <c r="E166" i="27"/>
  <c r="X165" i="27"/>
  <c r="W165" i="27"/>
  <c r="V165" i="27"/>
  <c r="U165" i="27"/>
  <c r="T165" i="27"/>
  <c r="S165" i="27"/>
  <c r="R165" i="27"/>
  <c r="Q165" i="27"/>
  <c r="L165" i="27"/>
  <c r="K165" i="27"/>
  <c r="J165" i="27"/>
  <c r="I165" i="27"/>
  <c r="H165" i="27"/>
  <c r="G165" i="27"/>
  <c r="F165" i="27"/>
  <c r="E165" i="27"/>
  <c r="X164" i="27"/>
  <c r="W164" i="27"/>
  <c r="V164" i="27"/>
  <c r="U164" i="27"/>
  <c r="T164" i="27"/>
  <c r="S164" i="27"/>
  <c r="R164" i="27"/>
  <c r="Q164" i="27"/>
  <c r="L164" i="27"/>
  <c r="K164" i="27"/>
  <c r="J164" i="27"/>
  <c r="I164" i="27"/>
  <c r="H164" i="27"/>
  <c r="G164" i="27"/>
  <c r="F164" i="27"/>
  <c r="E164" i="27"/>
  <c r="X163" i="27"/>
  <c r="W163" i="27"/>
  <c r="V163" i="27"/>
  <c r="U163" i="27"/>
  <c r="T163" i="27"/>
  <c r="S163" i="27"/>
  <c r="R163" i="27"/>
  <c r="Q163" i="27"/>
  <c r="L163" i="27"/>
  <c r="K163" i="27"/>
  <c r="J163" i="27"/>
  <c r="I163" i="27"/>
  <c r="H163" i="27"/>
  <c r="G163" i="27"/>
  <c r="F163" i="27"/>
  <c r="E163" i="27"/>
  <c r="X162" i="27"/>
  <c r="W162" i="27"/>
  <c r="V162" i="27"/>
  <c r="U162" i="27"/>
  <c r="T162" i="27"/>
  <c r="S162" i="27"/>
  <c r="R162" i="27"/>
  <c r="Q162" i="27"/>
  <c r="L162" i="27"/>
  <c r="K162" i="27"/>
  <c r="J162" i="27"/>
  <c r="I162" i="27"/>
  <c r="H162" i="27"/>
  <c r="G162" i="27"/>
  <c r="F162" i="27"/>
  <c r="E162" i="27"/>
  <c r="X161" i="27"/>
  <c r="W161" i="27"/>
  <c r="V161" i="27"/>
  <c r="U161" i="27"/>
  <c r="T161" i="27"/>
  <c r="S161" i="27"/>
  <c r="R161" i="27"/>
  <c r="Q161" i="27"/>
  <c r="L161" i="27"/>
  <c r="K161" i="27"/>
  <c r="J161" i="27"/>
  <c r="I161" i="27"/>
  <c r="H161" i="27"/>
  <c r="G161" i="27"/>
  <c r="F161" i="27"/>
  <c r="E161" i="27"/>
  <c r="X160" i="27"/>
  <c r="W160" i="27"/>
  <c r="V160" i="27"/>
  <c r="U160" i="27"/>
  <c r="T160" i="27"/>
  <c r="S160" i="27"/>
  <c r="R160" i="27"/>
  <c r="Q160" i="27"/>
  <c r="L160" i="27"/>
  <c r="K160" i="27"/>
  <c r="J160" i="27"/>
  <c r="I160" i="27"/>
  <c r="H160" i="27"/>
  <c r="G160" i="27"/>
  <c r="F160" i="27"/>
  <c r="E160" i="27"/>
  <c r="X159" i="27"/>
  <c r="W159" i="27"/>
  <c r="V159" i="27"/>
  <c r="U159" i="27"/>
  <c r="T159" i="27"/>
  <c r="S159" i="27"/>
  <c r="R159" i="27"/>
  <c r="Q159" i="27"/>
  <c r="L159" i="27"/>
  <c r="K159" i="27"/>
  <c r="J159" i="27"/>
  <c r="I159" i="27"/>
  <c r="H159" i="27"/>
  <c r="G159" i="27"/>
  <c r="F159" i="27"/>
  <c r="E159" i="27"/>
  <c r="X158" i="27"/>
  <c r="W158" i="27"/>
  <c r="V158" i="27"/>
  <c r="U158" i="27"/>
  <c r="T158" i="27"/>
  <c r="S158" i="27"/>
  <c r="R158" i="27"/>
  <c r="Q158" i="27"/>
  <c r="L158" i="27"/>
  <c r="K158" i="27"/>
  <c r="J158" i="27"/>
  <c r="I158" i="27"/>
  <c r="H158" i="27"/>
  <c r="G158" i="27"/>
  <c r="F158" i="27"/>
  <c r="E158" i="27"/>
  <c r="X157" i="27"/>
  <c r="W157" i="27"/>
  <c r="V157" i="27"/>
  <c r="U157" i="27"/>
  <c r="T157" i="27"/>
  <c r="S157" i="27"/>
  <c r="R157" i="27"/>
  <c r="Q157" i="27"/>
  <c r="L157" i="27"/>
  <c r="K157" i="27"/>
  <c r="J157" i="27"/>
  <c r="I157" i="27"/>
  <c r="H157" i="27"/>
  <c r="G157" i="27"/>
  <c r="F157" i="27"/>
  <c r="E157" i="27"/>
  <c r="X156" i="27"/>
  <c r="W156" i="27"/>
  <c r="V156" i="27"/>
  <c r="U156" i="27"/>
  <c r="T156" i="27"/>
  <c r="S156" i="27"/>
  <c r="R156" i="27"/>
  <c r="Q156" i="27"/>
  <c r="L156" i="27"/>
  <c r="K156" i="27"/>
  <c r="J156" i="27"/>
  <c r="I156" i="27"/>
  <c r="H156" i="27"/>
  <c r="G156" i="27"/>
  <c r="F156" i="27"/>
  <c r="E156" i="27"/>
  <c r="X155" i="27"/>
  <c r="W155" i="27"/>
  <c r="V155" i="27"/>
  <c r="U155" i="27"/>
  <c r="T155" i="27"/>
  <c r="S155" i="27"/>
  <c r="R155" i="27"/>
  <c r="Q155" i="27"/>
  <c r="L155" i="27"/>
  <c r="K155" i="27"/>
  <c r="J155" i="27"/>
  <c r="I155" i="27"/>
  <c r="H155" i="27"/>
  <c r="G155" i="27"/>
  <c r="F155" i="27"/>
  <c r="E155" i="27"/>
  <c r="X154" i="27"/>
  <c r="W154" i="27"/>
  <c r="V154" i="27"/>
  <c r="U154" i="27"/>
  <c r="T154" i="27"/>
  <c r="S154" i="27"/>
  <c r="R154" i="27"/>
  <c r="Q154" i="27"/>
  <c r="L154" i="27"/>
  <c r="K154" i="27"/>
  <c r="J154" i="27"/>
  <c r="I154" i="27"/>
  <c r="H154" i="27"/>
  <c r="G154" i="27"/>
  <c r="F154" i="27"/>
  <c r="E154" i="27"/>
  <c r="X153" i="27"/>
  <c r="W153" i="27"/>
  <c r="V153" i="27"/>
  <c r="U153" i="27"/>
  <c r="T153" i="27"/>
  <c r="S153" i="27"/>
  <c r="R153" i="27"/>
  <c r="Q153" i="27"/>
  <c r="L153" i="27"/>
  <c r="K153" i="27"/>
  <c r="J153" i="27"/>
  <c r="I153" i="27"/>
  <c r="H153" i="27"/>
  <c r="G153" i="27"/>
  <c r="F153" i="27"/>
  <c r="E153" i="27"/>
  <c r="X152" i="27"/>
  <c r="W152" i="27"/>
  <c r="V152" i="27"/>
  <c r="U152" i="27"/>
  <c r="T152" i="27"/>
  <c r="S152" i="27"/>
  <c r="R152" i="27"/>
  <c r="Q152" i="27"/>
  <c r="L152" i="27"/>
  <c r="K152" i="27"/>
  <c r="J152" i="27"/>
  <c r="I152" i="27"/>
  <c r="H152" i="27"/>
  <c r="G152" i="27"/>
  <c r="F152" i="27"/>
  <c r="E152" i="27"/>
  <c r="X151" i="27"/>
  <c r="W151" i="27"/>
  <c r="V151" i="27"/>
  <c r="U151" i="27"/>
  <c r="T151" i="27"/>
  <c r="S151" i="27"/>
  <c r="R151" i="27"/>
  <c r="Q151" i="27"/>
  <c r="L151" i="27"/>
  <c r="K151" i="27"/>
  <c r="J151" i="27"/>
  <c r="I151" i="27"/>
  <c r="H151" i="27"/>
  <c r="G151" i="27"/>
  <c r="F151" i="27"/>
  <c r="E151" i="27"/>
  <c r="X150" i="27"/>
  <c r="W150" i="27"/>
  <c r="V150" i="27"/>
  <c r="U150" i="27"/>
  <c r="T150" i="27"/>
  <c r="S150" i="27"/>
  <c r="R150" i="27"/>
  <c r="Q150" i="27"/>
  <c r="L150" i="27"/>
  <c r="K150" i="27"/>
  <c r="J150" i="27"/>
  <c r="I150" i="27"/>
  <c r="H150" i="27"/>
  <c r="G150" i="27"/>
  <c r="F150" i="27"/>
  <c r="E150" i="27"/>
  <c r="X149" i="27"/>
  <c r="W149" i="27"/>
  <c r="V149" i="27"/>
  <c r="U149" i="27"/>
  <c r="T149" i="27"/>
  <c r="S149" i="27"/>
  <c r="R149" i="27"/>
  <c r="Q149" i="27"/>
  <c r="L149" i="27"/>
  <c r="K149" i="27"/>
  <c r="J149" i="27"/>
  <c r="I149" i="27"/>
  <c r="H149" i="27"/>
  <c r="G149" i="27"/>
  <c r="F149" i="27"/>
  <c r="E149" i="27"/>
  <c r="X148" i="27"/>
  <c r="W148" i="27"/>
  <c r="V148" i="27"/>
  <c r="U148" i="27"/>
  <c r="T148" i="27"/>
  <c r="S148" i="27"/>
  <c r="R148" i="27"/>
  <c r="Q148" i="27"/>
  <c r="L148" i="27"/>
  <c r="K148" i="27"/>
  <c r="J148" i="27"/>
  <c r="I148" i="27"/>
  <c r="H148" i="27"/>
  <c r="G148" i="27"/>
  <c r="F148" i="27"/>
  <c r="E148" i="27"/>
  <c r="X147" i="27"/>
  <c r="W147" i="27"/>
  <c r="V147" i="27"/>
  <c r="U147" i="27"/>
  <c r="T147" i="27"/>
  <c r="S147" i="27"/>
  <c r="R147" i="27"/>
  <c r="Q147" i="27"/>
  <c r="L147" i="27"/>
  <c r="K147" i="27"/>
  <c r="J147" i="27"/>
  <c r="I147" i="27"/>
  <c r="H147" i="27"/>
  <c r="G147" i="27"/>
  <c r="F147" i="27"/>
  <c r="E147" i="27"/>
  <c r="X146" i="27"/>
  <c r="W146" i="27"/>
  <c r="V146" i="27"/>
  <c r="U146" i="27"/>
  <c r="T146" i="27"/>
  <c r="S146" i="27"/>
  <c r="R146" i="27"/>
  <c r="Q146" i="27"/>
  <c r="L146" i="27"/>
  <c r="K146" i="27"/>
  <c r="J146" i="27"/>
  <c r="I146" i="27"/>
  <c r="H146" i="27"/>
  <c r="G146" i="27"/>
  <c r="F146" i="27"/>
  <c r="E146" i="27"/>
  <c r="X145" i="27"/>
  <c r="W145" i="27"/>
  <c r="V145" i="27"/>
  <c r="U145" i="27"/>
  <c r="T145" i="27"/>
  <c r="S145" i="27"/>
  <c r="R145" i="27"/>
  <c r="Q145" i="27"/>
  <c r="L145" i="27"/>
  <c r="K145" i="27"/>
  <c r="J145" i="27"/>
  <c r="I145" i="27"/>
  <c r="H145" i="27"/>
  <c r="G145" i="27"/>
  <c r="F145" i="27"/>
  <c r="E145" i="27"/>
  <c r="X144" i="27"/>
  <c r="W144" i="27"/>
  <c r="V144" i="27"/>
  <c r="U144" i="27"/>
  <c r="T144" i="27"/>
  <c r="S144" i="27"/>
  <c r="R144" i="27"/>
  <c r="Q144" i="27"/>
  <c r="L144" i="27"/>
  <c r="K144" i="27"/>
  <c r="J144" i="27"/>
  <c r="I144" i="27"/>
  <c r="H144" i="27"/>
  <c r="G144" i="27"/>
  <c r="F144" i="27"/>
  <c r="E144" i="27"/>
  <c r="X143" i="27"/>
  <c r="W143" i="27"/>
  <c r="V143" i="27"/>
  <c r="U143" i="27"/>
  <c r="T143" i="27"/>
  <c r="S143" i="27"/>
  <c r="R143" i="27"/>
  <c r="Q143" i="27"/>
  <c r="L143" i="27"/>
  <c r="K143" i="27"/>
  <c r="J143" i="27"/>
  <c r="I143" i="27"/>
  <c r="H143" i="27"/>
  <c r="G143" i="27"/>
  <c r="F143" i="27"/>
  <c r="E143" i="27"/>
  <c r="X142" i="27"/>
  <c r="W142" i="27"/>
  <c r="V142" i="27"/>
  <c r="U142" i="27"/>
  <c r="T142" i="27"/>
  <c r="S142" i="27"/>
  <c r="R142" i="27"/>
  <c r="Q142" i="27"/>
  <c r="L142" i="27"/>
  <c r="K142" i="27"/>
  <c r="J142" i="27"/>
  <c r="I142" i="27"/>
  <c r="H142" i="27"/>
  <c r="G142" i="27"/>
  <c r="F142" i="27"/>
  <c r="E142" i="27"/>
  <c r="X141" i="27"/>
  <c r="W141" i="27"/>
  <c r="V141" i="27"/>
  <c r="U141" i="27"/>
  <c r="T141" i="27"/>
  <c r="S141" i="27"/>
  <c r="R141" i="27"/>
  <c r="Q141" i="27"/>
  <c r="L141" i="27"/>
  <c r="K141" i="27"/>
  <c r="J141" i="27"/>
  <c r="I141" i="27"/>
  <c r="H141" i="27"/>
  <c r="G141" i="27"/>
  <c r="F141" i="27"/>
  <c r="E141" i="27"/>
  <c r="X140" i="27"/>
  <c r="W140" i="27"/>
  <c r="V140" i="27"/>
  <c r="U140" i="27"/>
  <c r="T140" i="27"/>
  <c r="S140" i="27"/>
  <c r="R140" i="27"/>
  <c r="Q140" i="27"/>
  <c r="L140" i="27"/>
  <c r="K140" i="27"/>
  <c r="J140" i="27"/>
  <c r="I140" i="27"/>
  <c r="H140" i="27"/>
  <c r="G140" i="27"/>
  <c r="F140" i="27"/>
  <c r="E140" i="27"/>
  <c r="X139" i="27"/>
  <c r="W139" i="27"/>
  <c r="V139" i="27"/>
  <c r="U139" i="27"/>
  <c r="T139" i="27"/>
  <c r="S139" i="27"/>
  <c r="R139" i="27"/>
  <c r="Q139" i="27"/>
  <c r="L139" i="27"/>
  <c r="K139" i="27"/>
  <c r="J139" i="27"/>
  <c r="I139" i="27"/>
  <c r="H139" i="27"/>
  <c r="G139" i="27"/>
  <c r="F139" i="27"/>
  <c r="E139" i="27"/>
  <c r="X138" i="27"/>
  <c r="W138" i="27"/>
  <c r="V138" i="27"/>
  <c r="U138" i="27"/>
  <c r="T138" i="27"/>
  <c r="S138" i="27"/>
  <c r="R138" i="27"/>
  <c r="Q138" i="27"/>
  <c r="L138" i="27"/>
  <c r="K138" i="27"/>
  <c r="J138" i="27"/>
  <c r="I138" i="27"/>
  <c r="H138" i="27"/>
  <c r="G138" i="27"/>
  <c r="F138" i="27"/>
  <c r="E138" i="27"/>
  <c r="X137" i="27"/>
  <c r="W137" i="27"/>
  <c r="V137" i="27"/>
  <c r="U137" i="27"/>
  <c r="T137" i="27"/>
  <c r="S137" i="27"/>
  <c r="R137" i="27"/>
  <c r="Q137" i="27"/>
  <c r="L137" i="27"/>
  <c r="K137" i="27"/>
  <c r="J137" i="27"/>
  <c r="I137" i="27"/>
  <c r="H137" i="27"/>
  <c r="G137" i="27"/>
  <c r="F137" i="27"/>
  <c r="E137" i="27"/>
  <c r="X136" i="27"/>
  <c r="W136" i="27"/>
  <c r="V136" i="27"/>
  <c r="U136" i="27"/>
  <c r="T136" i="27"/>
  <c r="S136" i="27"/>
  <c r="R136" i="27"/>
  <c r="Q136" i="27"/>
  <c r="L136" i="27"/>
  <c r="K136" i="27"/>
  <c r="J136" i="27"/>
  <c r="I136" i="27"/>
  <c r="H136" i="27"/>
  <c r="G136" i="27"/>
  <c r="F136" i="27"/>
  <c r="E136" i="27"/>
  <c r="X135" i="27"/>
  <c r="W135" i="27"/>
  <c r="V135" i="27"/>
  <c r="U135" i="27"/>
  <c r="T135" i="27"/>
  <c r="S135" i="27"/>
  <c r="R135" i="27"/>
  <c r="Q135" i="27"/>
  <c r="L135" i="27"/>
  <c r="K135" i="27"/>
  <c r="J135" i="27"/>
  <c r="I135" i="27"/>
  <c r="H135" i="27"/>
  <c r="G135" i="27"/>
  <c r="F135" i="27"/>
  <c r="E135" i="27"/>
  <c r="X134" i="27"/>
  <c r="W134" i="27"/>
  <c r="V134" i="27"/>
  <c r="U134" i="27"/>
  <c r="T134" i="27"/>
  <c r="S134" i="27"/>
  <c r="R134" i="27"/>
  <c r="Q134" i="27"/>
  <c r="L134" i="27"/>
  <c r="K134" i="27"/>
  <c r="J134" i="27"/>
  <c r="I134" i="27"/>
  <c r="H134" i="27"/>
  <c r="G134" i="27"/>
  <c r="F134" i="27"/>
  <c r="E134" i="27"/>
  <c r="X133" i="27"/>
  <c r="W133" i="27"/>
  <c r="V133" i="27"/>
  <c r="U133" i="27"/>
  <c r="T133" i="27"/>
  <c r="S133" i="27"/>
  <c r="R133" i="27"/>
  <c r="Q133" i="27"/>
  <c r="L133" i="27"/>
  <c r="K133" i="27"/>
  <c r="J133" i="27"/>
  <c r="I133" i="27"/>
  <c r="H133" i="27"/>
  <c r="G133" i="27"/>
  <c r="F133" i="27"/>
  <c r="E133" i="27"/>
  <c r="X132" i="27"/>
  <c r="W132" i="27"/>
  <c r="V132" i="27"/>
  <c r="U132" i="27"/>
  <c r="T132" i="27"/>
  <c r="S132" i="27"/>
  <c r="R132" i="27"/>
  <c r="Q132" i="27"/>
  <c r="L132" i="27"/>
  <c r="K132" i="27"/>
  <c r="J132" i="27"/>
  <c r="I132" i="27"/>
  <c r="H132" i="27"/>
  <c r="G132" i="27"/>
  <c r="F132" i="27"/>
  <c r="E132" i="27"/>
  <c r="X131" i="27"/>
  <c r="W131" i="27"/>
  <c r="V131" i="27"/>
  <c r="U131" i="27"/>
  <c r="T131" i="27"/>
  <c r="S131" i="27"/>
  <c r="R131" i="27"/>
  <c r="Q131" i="27"/>
  <c r="L131" i="27"/>
  <c r="K131" i="27"/>
  <c r="J131" i="27"/>
  <c r="I131" i="27"/>
  <c r="H131" i="27"/>
  <c r="G131" i="27"/>
  <c r="F131" i="27"/>
  <c r="E131" i="27"/>
  <c r="X130" i="27"/>
  <c r="W130" i="27"/>
  <c r="V130" i="27"/>
  <c r="U130" i="27"/>
  <c r="T130" i="27"/>
  <c r="S130" i="27"/>
  <c r="R130" i="27"/>
  <c r="Q130" i="27"/>
  <c r="L130" i="27"/>
  <c r="K130" i="27"/>
  <c r="J130" i="27"/>
  <c r="I130" i="27"/>
  <c r="H130" i="27"/>
  <c r="G130" i="27"/>
  <c r="F130" i="27"/>
  <c r="E130" i="27"/>
  <c r="X129" i="27"/>
  <c r="W129" i="27"/>
  <c r="V129" i="27"/>
  <c r="U129" i="27"/>
  <c r="T129" i="27"/>
  <c r="S129" i="27"/>
  <c r="R129" i="27"/>
  <c r="Q129" i="27"/>
  <c r="L129" i="27"/>
  <c r="K129" i="27"/>
  <c r="J129" i="27"/>
  <c r="I129" i="27"/>
  <c r="H129" i="27"/>
  <c r="G129" i="27"/>
  <c r="F129" i="27"/>
  <c r="E129" i="27"/>
  <c r="X128" i="27"/>
  <c r="W128" i="27"/>
  <c r="V128" i="27"/>
  <c r="U128" i="27"/>
  <c r="T128" i="27"/>
  <c r="S128" i="27"/>
  <c r="R128" i="27"/>
  <c r="Q128" i="27"/>
  <c r="L128" i="27"/>
  <c r="K128" i="27"/>
  <c r="J128" i="27"/>
  <c r="I128" i="27"/>
  <c r="H128" i="27"/>
  <c r="G128" i="27"/>
  <c r="F128" i="27"/>
  <c r="E128" i="27"/>
  <c r="X127" i="27"/>
  <c r="W127" i="27"/>
  <c r="V127" i="27"/>
  <c r="U127" i="27"/>
  <c r="T127" i="27"/>
  <c r="S127" i="27"/>
  <c r="R127" i="27"/>
  <c r="Q127" i="27"/>
  <c r="L127" i="27"/>
  <c r="K127" i="27"/>
  <c r="J127" i="27"/>
  <c r="I127" i="27"/>
  <c r="H127" i="27"/>
  <c r="G127" i="27"/>
  <c r="F127" i="27"/>
  <c r="E127" i="27"/>
  <c r="X126" i="27"/>
  <c r="W126" i="27"/>
  <c r="V126" i="27"/>
  <c r="U126" i="27"/>
  <c r="T126" i="27"/>
  <c r="S126" i="27"/>
  <c r="R126" i="27"/>
  <c r="Q126" i="27"/>
  <c r="L126" i="27"/>
  <c r="K126" i="27"/>
  <c r="J126" i="27"/>
  <c r="I126" i="27"/>
  <c r="H126" i="27"/>
  <c r="G126" i="27"/>
  <c r="F126" i="27"/>
  <c r="E126" i="27"/>
  <c r="X125" i="27"/>
  <c r="W125" i="27"/>
  <c r="V125" i="27"/>
  <c r="U125" i="27"/>
  <c r="T125" i="27"/>
  <c r="S125" i="27"/>
  <c r="R125" i="27"/>
  <c r="Q125" i="27"/>
  <c r="L125" i="27"/>
  <c r="K125" i="27"/>
  <c r="J125" i="27"/>
  <c r="I125" i="27"/>
  <c r="H125" i="27"/>
  <c r="G125" i="27"/>
  <c r="F125" i="27"/>
  <c r="E125" i="27"/>
  <c r="X124" i="27"/>
  <c r="W124" i="27"/>
  <c r="V124" i="27"/>
  <c r="U124" i="27"/>
  <c r="T124" i="27"/>
  <c r="S124" i="27"/>
  <c r="R124" i="27"/>
  <c r="Q124" i="27"/>
  <c r="L124" i="27"/>
  <c r="K124" i="27"/>
  <c r="J124" i="27"/>
  <c r="I124" i="27"/>
  <c r="H124" i="27"/>
  <c r="G124" i="27"/>
  <c r="F124" i="27"/>
  <c r="E124" i="27"/>
  <c r="X123" i="27"/>
  <c r="W123" i="27"/>
  <c r="V123" i="27"/>
  <c r="U123" i="27"/>
  <c r="T123" i="27"/>
  <c r="S123" i="27"/>
  <c r="R123" i="27"/>
  <c r="Q123" i="27"/>
  <c r="L123" i="27"/>
  <c r="K123" i="27"/>
  <c r="J123" i="27"/>
  <c r="I123" i="27"/>
  <c r="H123" i="27"/>
  <c r="G123" i="27"/>
  <c r="F123" i="27"/>
  <c r="E123" i="27"/>
  <c r="X122" i="27"/>
  <c r="W122" i="27"/>
  <c r="V122" i="27"/>
  <c r="U122" i="27"/>
  <c r="T122" i="27"/>
  <c r="S122" i="27"/>
  <c r="R122" i="27"/>
  <c r="Q122" i="27"/>
  <c r="L122" i="27"/>
  <c r="K122" i="27"/>
  <c r="J122" i="27"/>
  <c r="I122" i="27"/>
  <c r="H122" i="27"/>
  <c r="G122" i="27"/>
  <c r="F122" i="27"/>
  <c r="E122" i="27"/>
  <c r="X121" i="27"/>
  <c r="W121" i="27"/>
  <c r="V121" i="27"/>
  <c r="U121" i="27"/>
  <c r="T121" i="27"/>
  <c r="S121" i="27"/>
  <c r="R121" i="27"/>
  <c r="Q121" i="27"/>
  <c r="L121" i="27"/>
  <c r="K121" i="27"/>
  <c r="J121" i="27"/>
  <c r="I121" i="27"/>
  <c r="H121" i="27"/>
  <c r="G121" i="27"/>
  <c r="F121" i="27"/>
  <c r="E121" i="27"/>
  <c r="X120" i="27"/>
  <c r="W120" i="27"/>
  <c r="V120" i="27"/>
  <c r="U120" i="27"/>
  <c r="T120" i="27"/>
  <c r="S120" i="27"/>
  <c r="R120" i="27"/>
  <c r="Q120" i="27"/>
  <c r="L120" i="27"/>
  <c r="K120" i="27"/>
  <c r="J120" i="27"/>
  <c r="I120" i="27"/>
  <c r="H120" i="27"/>
  <c r="G120" i="27"/>
  <c r="F120" i="27"/>
  <c r="E120" i="27"/>
  <c r="X119" i="27"/>
  <c r="W119" i="27"/>
  <c r="V119" i="27"/>
  <c r="U119" i="27"/>
  <c r="T119" i="27"/>
  <c r="S119" i="27"/>
  <c r="R119" i="27"/>
  <c r="Q119" i="27"/>
  <c r="L119" i="27"/>
  <c r="K119" i="27"/>
  <c r="J119" i="27"/>
  <c r="I119" i="27"/>
  <c r="H119" i="27"/>
  <c r="G119" i="27"/>
  <c r="F119" i="27"/>
  <c r="E119" i="27"/>
  <c r="X118" i="27"/>
  <c r="W118" i="27"/>
  <c r="V118" i="27"/>
  <c r="U118" i="27"/>
  <c r="T118" i="27"/>
  <c r="S118" i="27"/>
  <c r="R118" i="27"/>
  <c r="Q118" i="27"/>
  <c r="L118" i="27"/>
  <c r="K118" i="27"/>
  <c r="J118" i="27"/>
  <c r="I118" i="27"/>
  <c r="H118" i="27"/>
  <c r="G118" i="27"/>
  <c r="F118" i="27"/>
  <c r="E118" i="27"/>
  <c r="X117" i="27"/>
  <c r="W117" i="27"/>
  <c r="V117" i="27"/>
  <c r="U117" i="27"/>
  <c r="T117" i="27"/>
  <c r="S117" i="27"/>
  <c r="R117" i="27"/>
  <c r="Q117" i="27"/>
  <c r="L117" i="27"/>
  <c r="K117" i="27"/>
  <c r="J117" i="27"/>
  <c r="I117" i="27"/>
  <c r="H117" i="27"/>
  <c r="G117" i="27"/>
  <c r="F117" i="27"/>
  <c r="E117" i="27"/>
  <c r="X116" i="27"/>
  <c r="W116" i="27"/>
  <c r="V116" i="27"/>
  <c r="U116" i="27"/>
  <c r="T116" i="27"/>
  <c r="S116" i="27"/>
  <c r="R116" i="27"/>
  <c r="Q116" i="27"/>
  <c r="L116" i="27"/>
  <c r="K116" i="27"/>
  <c r="J116" i="27"/>
  <c r="I116" i="27"/>
  <c r="H116" i="27"/>
  <c r="G116" i="27"/>
  <c r="F116" i="27"/>
  <c r="E116" i="27"/>
  <c r="X115" i="27"/>
  <c r="W115" i="27"/>
  <c r="V115" i="27"/>
  <c r="U115" i="27"/>
  <c r="T115" i="27"/>
  <c r="S115" i="27"/>
  <c r="R115" i="27"/>
  <c r="Q115" i="27"/>
  <c r="L115" i="27"/>
  <c r="K115" i="27"/>
  <c r="J115" i="27"/>
  <c r="I115" i="27"/>
  <c r="H115" i="27"/>
  <c r="G115" i="27"/>
  <c r="F115" i="27"/>
  <c r="E115" i="27"/>
  <c r="X114" i="27"/>
  <c r="W114" i="27"/>
  <c r="V114" i="27"/>
  <c r="U114" i="27"/>
  <c r="T114" i="27"/>
  <c r="S114" i="27"/>
  <c r="R114" i="27"/>
  <c r="Q114" i="27"/>
  <c r="L114" i="27"/>
  <c r="K114" i="27"/>
  <c r="J114" i="27"/>
  <c r="I114" i="27"/>
  <c r="H114" i="27"/>
  <c r="G114" i="27"/>
  <c r="F114" i="27"/>
  <c r="E114" i="27"/>
  <c r="X113" i="27"/>
  <c r="W113" i="27"/>
  <c r="V113" i="27"/>
  <c r="U113" i="27"/>
  <c r="T113" i="27"/>
  <c r="S113" i="27"/>
  <c r="R113" i="27"/>
  <c r="Q113" i="27"/>
  <c r="L113" i="27"/>
  <c r="K113" i="27"/>
  <c r="J113" i="27"/>
  <c r="I113" i="27"/>
  <c r="H113" i="27"/>
  <c r="G113" i="27"/>
  <c r="F113" i="27"/>
  <c r="E113" i="27"/>
  <c r="X112" i="27"/>
  <c r="W112" i="27"/>
  <c r="V112" i="27"/>
  <c r="U112" i="27"/>
  <c r="T112" i="27"/>
  <c r="S112" i="27"/>
  <c r="R112" i="27"/>
  <c r="Q112" i="27"/>
  <c r="L112" i="27"/>
  <c r="K112" i="27"/>
  <c r="J112" i="27"/>
  <c r="I112" i="27"/>
  <c r="H112" i="27"/>
  <c r="G112" i="27"/>
  <c r="F112" i="27"/>
  <c r="E112" i="27"/>
  <c r="X111" i="27"/>
  <c r="W111" i="27"/>
  <c r="V111" i="27"/>
  <c r="U111" i="27"/>
  <c r="T111" i="27"/>
  <c r="S111" i="27"/>
  <c r="R111" i="27"/>
  <c r="Q111" i="27"/>
  <c r="L111" i="27"/>
  <c r="K111" i="27"/>
  <c r="J111" i="27"/>
  <c r="I111" i="27"/>
  <c r="H111" i="27"/>
  <c r="G111" i="27"/>
  <c r="F111" i="27"/>
  <c r="E111" i="27"/>
  <c r="X110" i="27"/>
  <c r="W110" i="27"/>
  <c r="V110" i="27"/>
  <c r="U110" i="27"/>
  <c r="T110" i="27"/>
  <c r="S110" i="27"/>
  <c r="R110" i="27"/>
  <c r="Q110" i="27"/>
  <c r="L110" i="27"/>
  <c r="K110" i="27"/>
  <c r="J110" i="27"/>
  <c r="I110" i="27"/>
  <c r="H110" i="27"/>
  <c r="G110" i="27"/>
  <c r="F110" i="27"/>
  <c r="E110" i="27"/>
  <c r="X109" i="27"/>
  <c r="W109" i="27"/>
  <c r="V109" i="27"/>
  <c r="U109" i="27"/>
  <c r="T109" i="27"/>
  <c r="S109" i="27"/>
  <c r="R109" i="27"/>
  <c r="Q109" i="27"/>
  <c r="L109" i="27"/>
  <c r="K109" i="27"/>
  <c r="J109" i="27"/>
  <c r="I109" i="27"/>
  <c r="H109" i="27"/>
  <c r="G109" i="27"/>
  <c r="F109" i="27"/>
  <c r="E109" i="27"/>
  <c r="X108" i="27"/>
  <c r="W108" i="27"/>
  <c r="V108" i="27"/>
  <c r="U108" i="27"/>
  <c r="T108" i="27"/>
  <c r="S108" i="27"/>
  <c r="R108" i="27"/>
  <c r="Q108" i="27"/>
  <c r="L108" i="27"/>
  <c r="K108" i="27"/>
  <c r="J108" i="27"/>
  <c r="I108" i="27"/>
  <c r="H108" i="27"/>
  <c r="G108" i="27"/>
  <c r="F108" i="27"/>
  <c r="E108" i="27"/>
  <c r="X107" i="27"/>
  <c r="W107" i="27"/>
  <c r="V107" i="27"/>
  <c r="U107" i="27"/>
  <c r="T107" i="27"/>
  <c r="S107" i="27"/>
  <c r="R107" i="27"/>
  <c r="Q107" i="27"/>
  <c r="L107" i="27"/>
  <c r="K107" i="27"/>
  <c r="J107" i="27"/>
  <c r="I107" i="27"/>
  <c r="H107" i="27"/>
  <c r="G107" i="27"/>
  <c r="F107" i="27"/>
  <c r="E107" i="27"/>
  <c r="X106" i="27"/>
  <c r="W106" i="27"/>
  <c r="V106" i="27"/>
  <c r="U106" i="27"/>
  <c r="T106" i="27"/>
  <c r="S106" i="27"/>
  <c r="R106" i="27"/>
  <c r="Q106" i="27"/>
  <c r="L106" i="27"/>
  <c r="K106" i="27"/>
  <c r="J106" i="27"/>
  <c r="I106" i="27"/>
  <c r="H106" i="27"/>
  <c r="G106" i="27"/>
  <c r="F106" i="27"/>
  <c r="E106" i="27"/>
  <c r="X105" i="27"/>
  <c r="W105" i="27"/>
  <c r="V105" i="27"/>
  <c r="U105" i="27"/>
  <c r="T105" i="27"/>
  <c r="S105" i="27"/>
  <c r="R105" i="27"/>
  <c r="Q105" i="27"/>
  <c r="L105" i="27"/>
  <c r="K105" i="27"/>
  <c r="J105" i="27"/>
  <c r="I105" i="27"/>
  <c r="H105" i="27"/>
  <c r="G105" i="27"/>
  <c r="F105" i="27"/>
  <c r="E105" i="27"/>
  <c r="X104" i="27"/>
  <c r="W104" i="27"/>
  <c r="V104" i="27"/>
  <c r="U104" i="27"/>
  <c r="T104" i="27"/>
  <c r="S104" i="27"/>
  <c r="R104" i="27"/>
  <c r="Q104" i="27"/>
  <c r="L104" i="27"/>
  <c r="K104" i="27"/>
  <c r="J104" i="27"/>
  <c r="I104" i="27"/>
  <c r="H104" i="27"/>
  <c r="G104" i="27"/>
  <c r="F104" i="27"/>
  <c r="E104" i="27"/>
  <c r="X103" i="27"/>
  <c r="W103" i="27"/>
  <c r="V103" i="27"/>
  <c r="U103" i="27"/>
  <c r="T103" i="27"/>
  <c r="S103" i="27"/>
  <c r="R103" i="27"/>
  <c r="Q103" i="27"/>
  <c r="L103" i="27"/>
  <c r="K103" i="27"/>
  <c r="J103" i="27"/>
  <c r="I103" i="27"/>
  <c r="H103" i="27"/>
  <c r="G103" i="27"/>
  <c r="F103" i="27"/>
  <c r="E103" i="27"/>
  <c r="X102" i="27"/>
  <c r="W102" i="27"/>
  <c r="V102" i="27"/>
  <c r="U102" i="27"/>
  <c r="T102" i="27"/>
  <c r="S102" i="27"/>
  <c r="R102" i="27"/>
  <c r="Q102" i="27"/>
  <c r="L102" i="27"/>
  <c r="K102" i="27"/>
  <c r="J102" i="27"/>
  <c r="I102" i="27"/>
  <c r="H102" i="27"/>
  <c r="G102" i="27"/>
  <c r="F102" i="27"/>
  <c r="E102" i="27"/>
  <c r="X101" i="27"/>
  <c r="W101" i="27"/>
  <c r="V101" i="27"/>
  <c r="U101" i="27"/>
  <c r="T101" i="27"/>
  <c r="S101" i="27"/>
  <c r="R101" i="27"/>
  <c r="Q101" i="27"/>
  <c r="L101" i="27"/>
  <c r="K101" i="27"/>
  <c r="J101" i="27"/>
  <c r="I101" i="27"/>
  <c r="H101" i="27"/>
  <c r="G101" i="27"/>
  <c r="F101" i="27"/>
  <c r="E101" i="27"/>
  <c r="X100" i="27"/>
  <c r="W100" i="27"/>
  <c r="V100" i="27"/>
  <c r="U100" i="27"/>
  <c r="T100" i="27"/>
  <c r="S100" i="27"/>
  <c r="R100" i="27"/>
  <c r="Q100" i="27"/>
  <c r="L100" i="27"/>
  <c r="K100" i="27"/>
  <c r="J100" i="27"/>
  <c r="I100" i="27"/>
  <c r="H100" i="27"/>
  <c r="G100" i="27"/>
  <c r="F100" i="27"/>
  <c r="E100" i="27"/>
  <c r="X99" i="27"/>
  <c r="W99" i="27"/>
  <c r="V99" i="27"/>
  <c r="U99" i="27"/>
  <c r="T99" i="27"/>
  <c r="S99" i="27"/>
  <c r="R99" i="27"/>
  <c r="Q99" i="27"/>
  <c r="L99" i="27"/>
  <c r="K99" i="27"/>
  <c r="J99" i="27"/>
  <c r="I99" i="27"/>
  <c r="H99" i="27"/>
  <c r="G99" i="27"/>
  <c r="F99" i="27"/>
  <c r="E99" i="27"/>
  <c r="X98" i="27"/>
  <c r="W98" i="27"/>
  <c r="V98" i="27"/>
  <c r="U98" i="27"/>
  <c r="T98" i="27"/>
  <c r="S98" i="27"/>
  <c r="R98" i="27"/>
  <c r="Q98" i="27"/>
  <c r="L98" i="27"/>
  <c r="K98" i="27"/>
  <c r="J98" i="27"/>
  <c r="I98" i="27"/>
  <c r="H98" i="27"/>
  <c r="G98" i="27"/>
  <c r="F98" i="27"/>
  <c r="E98" i="27"/>
  <c r="X97" i="27"/>
  <c r="W97" i="27"/>
  <c r="V97" i="27"/>
  <c r="U97" i="27"/>
  <c r="T97" i="27"/>
  <c r="S97" i="27"/>
  <c r="R97" i="27"/>
  <c r="Q97" i="27"/>
  <c r="L97" i="27"/>
  <c r="K97" i="27"/>
  <c r="J97" i="27"/>
  <c r="I97" i="27"/>
  <c r="H97" i="27"/>
  <c r="G97" i="27"/>
  <c r="F97" i="27"/>
  <c r="E97" i="27"/>
  <c r="X96" i="27"/>
  <c r="W96" i="27"/>
  <c r="V96" i="27"/>
  <c r="U96" i="27"/>
  <c r="T96" i="27"/>
  <c r="S96" i="27"/>
  <c r="R96" i="27"/>
  <c r="Q96" i="27"/>
  <c r="L96" i="27"/>
  <c r="K96" i="27"/>
  <c r="J96" i="27"/>
  <c r="I96" i="27"/>
  <c r="H96" i="27"/>
  <c r="G96" i="27"/>
  <c r="F96" i="27"/>
  <c r="E96" i="27"/>
  <c r="X95" i="27"/>
  <c r="W95" i="27"/>
  <c r="V95" i="27"/>
  <c r="U95" i="27"/>
  <c r="T95" i="27"/>
  <c r="S95" i="27"/>
  <c r="R95" i="27"/>
  <c r="Q95" i="27"/>
  <c r="L95" i="27"/>
  <c r="K95" i="27"/>
  <c r="J95" i="27"/>
  <c r="I95" i="27"/>
  <c r="H95" i="27"/>
  <c r="G95" i="27"/>
  <c r="F95" i="27"/>
  <c r="E95" i="27"/>
  <c r="X94" i="27"/>
  <c r="W94" i="27"/>
  <c r="V94" i="27"/>
  <c r="U94" i="27"/>
  <c r="T94" i="27"/>
  <c r="S94" i="27"/>
  <c r="R94" i="27"/>
  <c r="Q94" i="27"/>
  <c r="L94" i="27"/>
  <c r="K94" i="27"/>
  <c r="J94" i="27"/>
  <c r="I94" i="27"/>
  <c r="H94" i="27"/>
  <c r="G94" i="27"/>
  <c r="F94" i="27"/>
  <c r="E94" i="27"/>
  <c r="X93" i="27"/>
  <c r="W93" i="27"/>
  <c r="V93" i="27"/>
  <c r="U93" i="27"/>
  <c r="T93" i="27"/>
  <c r="S93" i="27"/>
  <c r="R93" i="27"/>
  <c r="Q93" i="27"/>
  <c r="L93" i="27"/>
  <c r="K93" i="27"/>
  <c r="J93" i="27"/>
  <c r="I93" i="27"/>
  <c r="H93" i="27"/>
  <c r="G93" i="27"/>
  <c r="F93" i="27"/>
  <c r="E93" i="27"/>
  <c r="X92" i="27"/>
  <c r="W92" i="27"/>
  <c r="V92" i="27"/>
  <c r="U92" i="27"/>
  <c r="T92" i="27"/>
  <c r="S92" i="27"/>
  <c r="R92" i="27"/>
  <c r="Q92" i="27"/>
  <c r="L92" i="27"/>
  <c r="K92" i="27"/>
  <c r="J92" i="27"/>
  <c r="I92" i="27"/>
  <c r="H92" i="27"/>
  <c r="G92" i="27"/>
  <c r="F92" i="27"/>
  <c r="E92" i="27"/>
  <c r="X91" i="27"/>
  <c r="W91" i="27"/>
  <c r="V91" i="27"/>
  <c r="U91" i="27"/>
  <c r="T91" i="27"/>
  <c r="S91" i="27"/>
  <c r="R91" i="27"/>
  <c r="Q91" i="27"/>
  <c r="L91" i="27"/>
  <c r="K91" i="27"/>
  <c r="J91" i="27"/>
  <c r="I91" i="27"/>
  <c r="H91" i="27"/>
  <c r="G91" i="27"/>
  <c r="F91" i="27"/>
  <c r="E91" i="27"/>
  <c r="X90" i="27"/>
  <c r="W90" i="27"/>
  <c r="V90" i="27"/>
  <c r="U90" i="27"/>
  <c r="T90" i="27"/>
  <c r="S90" i="27"/>
  <c r="R90" i="27"/>
  <c r="Q90" i="27"/>
  <c r="L90" i="27"/>
  <c r="K90" i="27"/>
  <c r="J90" i="27"/>
  <c r="I90" i="27"/>
  <c r="H90" i="27"/>
  <c r="G90" i="27"/>
  <c r="F90" i="27"/>
  <c r="E90" i="27"/>
  <c r="X89" i="27"/>
  <c r="W89" i="27"/>
  <c r="V89" i="27"/>
  <c r="U89" i="27"/>
  <c r="T89" i="27"/>
  <c r="S89" i="27"/>
  <c r="R89" i="27"/>
  <c r="Q89" i="27"/>
  <c r="L89" i="27"/>
  <c r="K89" i="27"/>
  <c r="J89" i="27"/>
  <c r="I89" i="27"/>
  <c r="H89" i="27"/>
  <c r="G89" i="27"/>
  <c r="F89" i="27"/>
  <c r="E89" i="27"/>
  <c r="X88" i="27"/>
  <c r="W88" i="27"/>
  <c r="V88" i="27"/>
  <c r="U88" i="27"/>
  <c r="T88" i="27"/>
  <c r="S88" i="27"/>
  <c r="R88" i="27"/>
  <c r="Q88" i="27"/>
  <c r="L88" i="27"/>
  <c r="K88" i="27"/>
  <c r="J88" i="27"/>
  <c r="I88" i="27"/>
  <c r="H88" i="27"/>
  <c r="G88" i="27"/>
  <c r="F88" i="27"/>
  <c r="E88" i="27"/>
  <c r="X87" i="27"/>
  <c r="W87" i="27"/>
  <c r="V87" i="27"/>
  <c r="U87" i="27"/>
  <c r="T87" i="27"/>
  <c r="S87" i="27"/>
  <c r="R87" i="27"/>
  <c r="Q87" i="27"/>
  <c r="L87" i="27"/>
  <c r="K87" i="27"/>
  <c r="J87" i="27"/>
  <c r="I87" i="27"/>
  <c r="H87" i="27"/>
  <c r="G87" i="27"/>
  <c r="F87" i="27"/>
  <c r="E87" i="27"/>
  <c r="X86" i="27"/>
  <c r="W86" i="27"/>
  <c r="V86" i="27"/>
  <c r="U86" i="27"/>
  <c r="T86" i="27"/>
  <c r="S86" i="27"/>
  <c r="R86" i="27"/>
  <c r="Q86" i="27"/>
  <c r="L86" i="27"/>
  <c r="K86" i="27"/>
  <c r="J86" i="27"/>
  <c r="I86" i="27"/>
  <c r="H86" i="27"/>
  <c r="G86" i="27"/>
  <c r="F86" i="27"/>
  <c r="E86" i="27"/>
  <c r="X85" i="27"/>
  <c r="W85" i="27"/>
  <c r="V85" i="27"/>
  <c r="U85" i="27"/>
  <c r="T85" i="27"/>
  <c r="S85" i="27"/>
  <c r="R85" i="27"/>
  <c r="Q85" i="27"/>
  <c r="L85" i="27"/>
  <c r="K85" i="27"/>
  <c r="J85" i="27"/>
  <c r="I85" i="27"/>
  <c r="H85" i="27"/>
  <c r="G85" i="27"/>
  <c r="F85" i="27"/>
  <c r="E85" i="27"/>
  <c r="X84" i="27"/>
  <c r="W84" i="27"/>
  <c r="V84" i="27"/>
  <c r="U84" i="27"/>
  <c r="T84" i="27"/>
  <c r="S84" i="27"/>
  <c r="R84" i="27"/>
  <c r="Q84" i="27"/>
  <c r="L84" i="27"/>
  <c r="K84" i="27"/>
  <c r="J84" i="27"/>
  <c r="I84" i="27"/>
  <c r="H84" i="27"/>
  <c r="G84" i="27"/>
  <c r="F84" i="27"/>
  <c r="E84" i="27"/>
  <c r="X83" i="27"/>
  <c r="W83" i="27"/>
  <c r="V83" i="27"/>
  <c r="U83" i="27"/>
  <c r="T83" i="27"/>
  <c r="S83" i="27"/>
  <c r="R83" i="27"/>
  <c r="Q83" i="27"/>
  <c r="L83" i="27"/>
  <c r="K83" i="27"/>
  <c r="J83" i="27"/>
  <c r="I83" i="27"/>
  <c r="H83" i="27"/>
  <c r="G83" i="27"/>
  <c r="F83" i="27"/>
  <c r="E83" i="27"/>
  <c r="X82" i="27"/>
  <c r="W82" i="27"/>
  <c r="V82" i="27"/>
  <c r="U82" i="27"/>
  <c r="T82" i="27"/>
  <c r="S82" i="27"/>
  <c r="R82" i="27"/>
  <c r="Q82" i="27"/>
  <c r="L82" i="27"/>
  <c r="K82" i="27"/>
  <c r="J82" i="27"/>
  <c r="I82" i="27"/>
  <c r="H82" i="27"/>
  <c r="G82" i="27"/>
  <c r="F82" i="27"/>
  <c r="E82" i="27"/>
  <c r="X81" i="27"/>
  <c r="W81" i="27"/>
  <c r="V81" i="27"/>
  <c r="U81" i="27"/>
  <c r="T81" i="27"/>
  <c r="S81" i="27"/>
  <c r="R81" i="27"/>
  <c r="Q81" i="27"/>
  <c r="L81" i="27"/>
  <c r="K81" i="27"/>
  <c r="J81" i="27"/>
  <c r="I81" i="27"/>
  <c r="H81" i="27"/>
  <c r="G81" i="27"/>
  <c r="F81" i="27"/>
  <c r="E81" i="27"/>
  <c r="X80" i="27"/>
  <c r="W80" i="27"/>
  <c r="V80" i="27"/>
  <c r="U80" i="27"/>
  <c r="T80" i="27"/>
  <c r="S80" i="27"/>
  <c r="R80" i="27"/>
  <c r="Q80" i="27"/>
  <c r="L80" i="27"/>
  <c r="K80" i="27"/>
  <c r="J80" i="27"/>
  <c r="I80" i="27"/>
  <c r="H80" i="27"/>
  <c r="G80" i="27"/>
  <c r="F80" i="27"/>
  <c r="E80" i="27"/>
  <c r="X79" i="27"/>
  <c r="W79" i="27"/>
  <c r="V79" i="27"/>
  <c r="U79" i="27"/>
  <c r="T79" i="27"/>
  <c r="S79" i="27"/>
  <c r="R79" i="27"/>
  <c r="Q79" i="27"/>
  <c r="L79" i="27"/>
  <c r="K79" i="27"/>
  <c r="J79" i="27"/>
  <c r="I79" i="27"/>
  <c r="H79" i="27"/>
  <c r="G79" i="27"/>
  <c r="F79" i="27"/>
  <c r="E79" i="27"/>
  <c r="X78" i="27"/>
  <c r="W78" i="27"/>
  <c r="V78" i="27"/>
  <c r="U78" i="27"/>
  <c r="T78" i="27"/>
  <c r="S78" i="27"/>
  <c r="R78" i="27"/>
  <c r="Q78" i="27"/>
  <c r="L78" i="27"/>
  <c r="K78" i="27"/>
  <c r="J78" i="27"/>
  <c r="I78" i="27"/>
  <c r="H78" i="27"/>
  <c r="G78" i="27"/>
  <c r="F78" i="27"/>
  <c r="E78" i="27"/>
  <c r="X77" i="27"/>
  <c r="W77" i="27"/>
  <c r="V77" i="27"/>
  <c r="U77" i="27"/>
  <c r="T77" i="27"/>
  <c r="S77" i="27"/>
  <c r="R77" i="27"/>
  <c r="Q77" i="27"/>
  <c r="L77" i="27"/>
  <c r="K77" i="27"/>
  <c r="J77" i="27"/>
  <c r="I77" i="27"/>
  <c r="H77" i="27"/>
  <c r="G77" i="27"/>
  <c r="F77" i="27"/>
  <c r="E77" i="27"/>
  <c r="X76" i="27"/>
  <c r="W76" i="27"/>
  <c r="V76" i="27"/>
  <c r="U76" i="27"/>
  <c r="T76" i="27"/>
  <c r="S76" i="27"/>
  <c r="R76" i="27"/>
  <c r="Q76" i="27"/>
  <c r="L76" i="27"/>
  <c r="K76" i="27"/>
  <c r="J76" i="27"/>
  <c r="I76" i="27"/>
  <c r="H76" i="27"/>
  <c r="G76" i="27"/>
  <c r="F76" i="27"/>
  <c r="E76" i="27"/>
  <c r="X75" i="27"/>
  <c r="W75" i="27"/>
  <c r="V75" i="27"/>
  <c r="U75" i="27"/>
  <c r="T75" i="27"/>
  <c r="S75" i="27"/>
  <c r="R75" i="27"/>
  <c r="Q75" i="27"/>
  <c r="L75" i="27"/>
  <c r="K75" i="27"/>
  <c r="J75" i="27"/>
  <c r="I75" i="27"/>
  <c r="H75" i="27"/>
  <c r="G75" i="27"/>
  <c r="F75" i="27"/>
  <c r="E75" i="27"/>
  <c r="X74" i="27"/>
  <c r="W74" i="27"/>
  <c r="V74" i="27"/>
  <c r="U74" i="27"/>
  <c r="T74" i="27"/>
  <c r="S74" i="27"/>
  <c r="R74" i="27"/>
  <c r="Q74" i="27"/>
  <c r="L74" i="27"/>
  <c r="K74" i="27"/>
  <c r="J74" i="27"/>
  <c r="I74" i="27"/>
  <c r="H74" i="27"/>
  <c r="G74" i="27"/>
  <c r="F74" i="27"/>
  <c r="E74" i="27"/>
  <c r="X73" i="27"/>
  <c r="W73" i="27"/>
  <c r="V73" i="27"/>
  <c r="U73" i="27"/>
  <c r="T73" i="27"/>
  <c r="S73" i="27"/>
  <c r="R73" i="27"/>
  <c r="Q73" i="27"/>
  <c r="L73" i="27"/>
  <c r="K73" i="27"/>
  <c r="J73" i="27"/>
  <c r="I73" i="27"/>
  <c r="H73" i="27"/>
  <c r="G73" i="27"/>
  <c r="F73" i="27"/>
  <c r="E73" i="27"/>
  <c r="X72" i="27"/>
  <c r="W72" i="27"/>
  <c r="V72" i="27"/>
  <c r="U72" i="27"/>
  <c r="T72" i="27"/>
  <c r="S72" i="27"/>
  <c r="R72" i="27"/>
  <c r="Q72" i="27"/>
  <c r="L72" i="27"/>
  <c r="K72" i="27"/>
  <c r="J72" i="27"/>
  <c r="I72" i="27"/>
  <c r="H72" i="27"/>
  <c r="G72" i="27"/>
  <c r="F72" i="27"/>
  <c r="E72" i="27"/>
  <c r="X71" i="27"/>
  <c r="W71" i="27"/>
  <c r="V71" i="27"/>
  <c r="U71" i="27"/>
  <c r="T71" i="27"/>
  <c r="S71" i="27"/>
  <c r="R71" i="27"/>
  <c r="Q71" i="27"/>
  <c r="L71" i="27"/>
  <c r="K71" i="27"/>
  <c r="J71" i="27"/>
  <c r="I71" i="27"/>
  <c r="H71" i="27"/>
  <c r="G71" i="27"/>
  <c r="F71" i="27"/>
  <c r="E71" i="27"/>
  <c r="X70" i="27"/>
  <c r="W70" i="27"/>
  <c r="V70" i="27"/>
  <c r="U70" i="27"/>
  <c r="T70" i="27"/>
  <c r="S70" i="27"/>
  <c r="R70" i="27"/>
  <c r="Q70" i="27"/>
  <c r="L70" i="27"/>
  <c r="K70" i="27"/>
  <c r="J70" i="27"/>
  <c r="I70" i="27"/>
  <c r="H70" i="27"/>
  <c r="G70" i="27"/>
  <c r="F70" i="27"/>
  <c r="E70" i="27"/>
  <c r="X69" i="27"/>
  <c r="W69" i="27"/>
  <c r="V69" i="27"/>
  <c r="U69" i="27"/>
  <c r="T69" i="27"/>
  <c r="S69" i="27"/>
  <c r="R69" i="27"/>
  <c r="Q69" i="27"/>
  <c r="L69" i="27"/>
  <c r="K69" i="27"/>
  <c r="J69" i="27"/>
  <c r="I69" i="27"/>
  <c r="H69" i="27"/>
  <c r="G69" i="27"/>
  <c r="F69" i="27"/>
  <c r="E69" i="27"/>
  <c r="X68" i="27"/>
  <c r="W68" i="27"/>
  <c r="V68" i="27"/>
  <c r="U68" i="27"/>
  <c r="T68" i="27"/>
  <c r="S68" i="27"/>
  <c r="R68" i="27"/>
  <c r="Q68" i="27"/>
  <c r="L68" i="27"/>
  <c r="K68" i="27"/>
  <c r="J68" i="27"/>
  <c r="I68" i="27"/>
  <c r="H68" i="27"/>
  <c r="G68" i="27"/>
  <c r="F68" i="27"/>
  <c r="E68" i="27"/>
  <c r="X67" i="27"/>
  <c r="W67" i="27"/>
  <c r="V67" i="27"/>
  <c r="U67" i="27"/>
  <c r="T67" i="27"/>
  <c r="S67" i="27"/>
  <c r="R67" i="27"/>
  <c r="Q67" i="27"/>
  <c r="L67" i="27"/>
  <c r="K67" i="27"/>
  <c r="J67" i="27"/>
  <c r="I67" i="27"/>
  <c r="H67" i="27"/>
  <c r="G67" i="27"/>
  <c r="F67" i="27"/>
  <c r="E67" i="27"/>
  <c r="X66" i="27"/>
  <c r="W66" i="27"/>
  <c r="V66" i="27"/>
  <c r="U66" i="27"/>
  <c r="T66" i="27"/>
  <c r="S66" i="27"/>
  <c r="R66" i="27"/>
  <c r="Q66" i="27"/>
  <c r="L66" i="27"/>
  <c r="K66" i="27"/>
  <c r="J66" i="27"/>
  <c r="I66" i="27"/>
  <c r="H66" i="27"/>
  <c r="G66" i="27"/>
  <c r="F66" i="27"/>
  <c r="E66" i="27"/>
  <c r="X65" i="27"/>
  <c r="W65" i="27"/>
  <c r="V65" i="27"/>
  <c r="U65" i="27"/>
  <c r="T65" i="27"/>
  <c r="S65" i="27"/>
  <c r="R65" i="27"/>
  <c r="Q65" i="27"/>
  <c r="L65" i="27"/>
  <c r="K65" i="27"/>
  <c r="J65" i="27"/>
  <c r="I65" i="27"/>
  <c r="H65" i="27"/>
  <c r="G65" i="27"/>
  <c r="F65" i="27"/>
  <c r="E65" i="27"/>
  <c r="X64" i="27"/>
  <c r="W64" i="27"/>
  <c r="V64" i="27"/>
  <c r="U64" i="27"/>
  <c r="T64" i="27"/>
  <c r="S64" i="27"/>
  <c r="R64" i="27"/>
  <c r="Q64" i="27"/>
  <c r="L64" i="27"/>
  <c r="K64" i="27"/>
  <c r="J64" i="27"/>
  <c r="I64" i="27"/>
  <c r="H64" i="27"/>
  <c r="G64" i="27"/>
  <c r="F64" i="27"/>
  <c r="E64" i="27"/>
  <c r="X63" i="27"/>
  <c r="W63" i="27"/>
  <c r="V63" i="27"/>
  <c r="U63" i="27"/>
  <c r="T63" i="27"/>
  <c r="S63" i="27"/>
  <c r="R63" i="27"/>
  <c r="Q63" i="27"/>
  <c r="L63" i="27"/>
  <c r="K63" i="27"/>
  <c r="J63" i="27"/>
  <c r="I63" i="27"/>
  <c r="H63" i="27"/>
  <c r="G63" i="27"/>
  <c r="F63" i="27"/>
  <c r="E63" i="27"/>
  <c r="X62" i="27"/>
  <c r="W62" i="27"/>
  <c r="V62" i="27"/>
  <c r="U62" i="27"/>
  <c r="T62" i="27"/>
  <c r="S62" i="27"/>
  <c r="R62" i="27"/>
  <c r="Q62" i="27"/>
  <c r="L62" i="27"/>
  <c r="K62" i="27"/>
  <c r="J62" i="27"/>
  <c r="I62" i="27"/>
  <c r="H62" i="27"/>
  <c r="G62" i="27"/>
  <c r="F62" i="27"/>
  <c r="E62" i="27"/>
  <c r="X61" i="27"/>
  <c r="W61" i="27"/>
  <c r="V61" i="27"/>
  <c r="U61" i="27"/>
  <c r="T61" i="27"/>
  <c r="S61" i="27"/>
  <c r="R61" i="27"/>
  <c r="Q61" i="27"/>
  <c r="L61" i="27"/>
  <c r="K61" i="27"/>
  <c r="J61" i="27"/>
  <c r="I61" i="27"/>
  <c r="H61" i="27"/>
  <c r="G61" i="27"/>
  <c r="F61" i="27"/>
  <c r="E61" i="27"/>
  <c r="X60" i="27"/>
  <c r="W60" i="27"/>
  <c r="V60" i="27"/>
  <c r="U60" i="27"/>
  <c r="T60" i="27"/>
  <c r="S60" i="27"/>
  <c r="R60" i="27"/>
  <c r="Q60" i="27"/>
  <c r="L60" i="27"/>
  <c r="K60" i="27"/>
  <c r="J60" i="27"/>
  <c r="I60" i="27"/>
  <c r="H60" i="27"/>
  <c r="G60" i="27"/>
  <c r="F60" i="27"/>
  <c r="E60" i="27"/>
  <c r="X59" i="27"/>
  <c r="W59" i="27"/>
  <c r="V59" i="27"/>
  <c r="U59" i="27"/>
  <c r="T59" i="27"/>
  <c r="S59" i="27"/>
  <c r="R59" i="27"/>
  <c r="Q59" i="27"/>
  <c r="L59" i="27"/>
  <c r="K59" i="27"/>
  <c r="J59" i="27"/>
  <c r="I59" i="27"/>
  <c r="H59" i="27"/>
  <c r="G59" i="27"/>
  <c r="F59" i="27"/>
  <c r="E59" i="27"/>
  <c r="X58" i="27"/>
  <c r="W58" i="27"/>
  <c r="V58" i="27"/>
  <c r="U58" i="27"/>
  <c r="T58" i="27"/>
  <c r="S58" i="27"/>
  <c r="R58" i="27"/>
  <c r="Q58" i="27"/>
  <c r="L58" i="27"/>
  <c r="K58" i="27"/>
  <c r="J58" i="27"/>
  <c r="I58" i="27"/>
  <c r="H58" i="27"/>
  <c r="G58" i="27"/>
  <c r="F58" i="27"/>
  <c r="E58" i="27"/>
  <c r="X57" i="27"/>
  <c r="W57" i="27"/>
  <c r="V57" i="27"/>
  <c r="U57" i="27"/>
  <c r="T57" i="27"/>
  <c r="S57" i="27"/>
  <c r="R57" i="27"/>
  <c r="Q57" i="27"/>
  <c r="L57" i="27"/>
  <c r="K57" i="27"/>
  <c r="J57" i="27"/>
  <c r="I57" i="27"/>
  <c r="H57" i="27"/>
  <c r="G57" i="27"/>
  <c r="F57" i="27"/>
  <c r="E57" i="27"/>
  <c r="X56" i="27"/>
  <c r="W56" i="27"/>
  <c r="V56" i="27"/>
  <c r="U56" i="27"/>
  <c r="T56" i="27"/>
  <c r="S56" i="27"/>
  <c r="R56" i="27"/>
  <c r="Q56" i="27"/>
  <c r="L56" i="27"/>
  <c r="K56" i="27"/>
  <c r="J56" i="27"/>
  <c r="I56" i="27"/>
  <c r="H56" i="27"/>
  <c r="G56" i="27"/>
  <c r="F56" i="27"/>
  <c r="E56" i="27"/>
  <c r="X55" i="27"/>
  <c r="W55" i="27"/>
  <c r="V55" i="27"/>
  <c r="U55" i="27"/>
  <c r="T55" i="27"/>
  <c r="S55" i="27"/>
  <c r="R55" i="27"/>
  <c r="Q55" i="27"/>
  <c r="L55" i="27"/>
  <c r="K55" i="27"/>
  <c r="J55" i="27"/>
  <c r="I55" i="27"/>
  <c r="H55" i="27"/>
  <c r="G55" i="27"/>
  <c r="F55" i="27"/>
  <c r="E55" i="27"/>
  <c r="X54" i="27"/>
  <c r="W54" i="27"/>
  <c r="V54" i="27"/>
  <c r="U54" i="27"/>
  <c r="T54" i="27"/>
  <c r="S54" i="27"/>
  <c r="R54" i="27"/>
  <c r="Q54" i="27"/>
  <c r="L54" i="27"/>
  <c r="K54" i="27"/>
  <c r="J54" i="27"/>
  <c r="I54" i="27"/>
  <c r="H54" i="27"/>
  <c r="G54" i="27"/>
  <c r="F54" i="27"/>
  <c r="E54" i="27"/>
  <c r="X53" i="27"/>
  <c r="W53" i="27"/>
  <c r="V53" i="27"/>
  <c r="U53" i="27"/>
  <c r="T53" i="27"/>
  <c r="S53" i="27"/>
  <c r="R53" i="27"/>
  <c r="Q53" i="27"/>
  <c r="L53" i="27"/>
  <c r="K53" i="27"/>
  <c r="J53" i="27"/>
  <c r="I53" i="27"/>
  <c r="H53" i="27"/>
  <c r="G53" i="27"/>
  <c r="F53" i="27"/>
  <c r="E53" i="27"/>
  <c r="X52" i="27"/>
  <c r="W52" i="27"/>
  <c r="V52" i="27"/>
  <c r="U52" i="27"/>
  <c r="T52" i="27"/>
  <c r="S52" i="27"/>
  <c r="R52" i="27"/>
  <c r="Q52" i="27"/>
  <c r="L52" i="27"/>
  <c r="K52" i="27"/>
  <c r="J52" i="27"/>
  <c r="I52" i="27"/>
  <c r="H52" i="27"/>
  <c r="G52" i="27"/>
  <c r="F52" i="27"/>
  <c r="E52" i="27"/>
  <c r="X51" i="27"/>
  <c r="W51" i="27"/>
  <c r="V51" i="27"/>
  <c r="U51" i="27"/>
  <c r="T51" i="27"/>
  <c r="S51" i="27"/>
  <c r="R51" i="27"/>
  <c r="Q51" i="27"/>
  <c r="L51" i="27"/>
  <c r="K51" i="27"/>
  <c r="J51" i="27"/>
  <c r="I51" i="27"/>
  <c r="H51" i="27"/>
  <c r="G51" i="27"/>
  <c r="F51" i="27"/>
  <c r="E51" i="27"/>
  <c r="X50" i="27"/>
  <c r="W50" i="27"/>
  <c r="V50" i="27"/>
  <c r="U50" i="27"/>
  <c r="T50" i="27"/>
  <c r="S50" i="27"/>
  <c r="R50" i="27"/>
  <c r="Q50" i="27"/>
  <c r="L50" i="27"/>
  <c r="K50" i="27"/>
  <c r="J50" i="27"/>
  <c r="I50" i="27"/>
  <c r="H50" i="27"/>
  <c r="G50" i="27"/>
  <c r="F50" i="27"/>
  <c r="E50" i="27"/>
  <c r="X49" i="27"/>
  <c r="W49" i="27"/>
  <c r="V49" i="27"/>
  <c r="U49" i="27"/>
  <c r="T49" i="27"/>
  <c r="S49" i="27"/>
  <c r="R49" i="27"/>
  <c r="Q49" i="27"/>
  <c r="L49" i="27"/>
  <c r="K49" i="27"/>
  <c r="J49" i="27"/>
  <c r="I49" i="27"/>
  <c r="H49" i="27"/>
  <c r="G49" i="27"/>
  <c r="F49" i="27"/>
  <c r="E49" i="27"/>
  <c r="X48" i="27"/>
  <c r="W48" i="27"/>
  <c r="V48" i="27"/>
  <c r="U48" i="27"/>
  <c r="T48" i="27"/>
  <c r="S48" i="27"/>
  <c r="R48" i="27"/>
  <c r="Q48" i="27"/>
  <c r="L48" i="27"/>
  <c r="K48" i="27"/>
  <c r="J48" i="27"/>
  <c r="I48" i="27"/>
  <c r="H48" i="27"/>
  <c r="G48" i="27"/>
  <c r="F48" i="27"/>
  <c r="E48" i="27"/>
  <c r="X47" i="27"/>
  <c r="W47" i="27"/>
  <c r="V47" i="27"/>
  <c r="U47" i="27"/>
  <c r="T47" i="27"/>
  <c r="S47" i="27"/>
  <c r="R47" i="27"/>
  <c r="Q47" i="27"/>
  <c r="L47" i="27"/>
  <c r="K47" i="27"/>
  <c r="J47" i="27"/>
  <c r="I47" i="27"/>
  <c r="H47" i="27"/>
  <c r="G47" i="27"/>
  <c r="F47" i="27"/>
  <c r="E47" i="27"/>
  <c r="X46" i="27"/>
  <c r="W46" i="27"/>
  <c r="V46" i="27"/>
  <c r="U46" i="27"/>
  <c r="T46" i="27"/>
  <c r="S46" i="27"/>
  <c r="R46" i="27"/>
  <c r="Q46" i="27"/>
  <c r="L46" i="27"/>
  <c r="K46" i="27"/>
  <c r="J46" i="27"/>
  <c r="I46" i="27"/>
  <c r="H46" i="27"/>
  <c r="G46" i="27"/>
  <c r="F46" i="27"/>
  <c r="E46" i="27"/>
  <c r="X45" i="27"/>
  <c r="W45" i="27"/>
  <c r="V45" i="27"/>
  <c r="U45" i="27"/>
  <c r="T45" i="27"/>
  <c r="S45" i="27"/>
  <c r="R45" i="27"/>
  <c r="Q45" i="27"/>
  <c r="L45" i="27"/>
  <c r="K45" i="27"/>
  <c r="J45" i="27"/>
  <c r="I45" i="27"/>
  <c r="H45" i="27"/>
  <c r="G45" i="27"/>
  <c r="F45" i="27"/>
  <c r="E45" i="27"/>
  <c r="X44" i="27"/>
  <c r="W44" i="27"/>
  <c r="V44" i="27"/>
  <c r="U44" i="27"/>
  <c r="T44" i="27"/>
  <c r="S44" i="27"/>
  <c r="R44" i="27"/>
  <c r="Q44" i="27"/>
  <c r="L44" i="27"/>
  <c r="K44" i="27"/>
  <c r="J44" i="27"/>
  <c r="I44" i="27"/>
  <c r="H44" i="27"/>
  <c r="G44" i="27"/>
  <c r="F44" i="27"/>
  <c r="E44" i="27"/>
  <c r="X43" i="27"/>
  <c r="W43" i="27"/>
  <c r="V43" i="27"/>
  <c r="U43" i="27"/>
  <c r="T43" i="27"/>
  <c r="S43" i="27"/>
  <c r="R43" i="27"/>
  <c r="Q43" i="27"/>
  <c r="L43" i="27"/>
  <c r="K43" i="27"/>
  <c r="J43" i="27"/>
  <c r="I43" i="27"/>
  <c r="H43" i="27"/>
  <c r="G43" i="27"/>
  <c r="F43" i="27"/>
  <c r="E43" i="27"/>
  <c r="X42" i="27"/>
  <c r="W42" i="27"/>
  <c r="V42" i="27"/>
  <c r="U42" i="27"/>
  <c r="T42" i="27"/>
  <c r="S42" i="27"/>
  <c r="R42" i="27"/>
  <c r="Q42" i="27"/>
  <c r="L42" i="27"/>
  <c r="K42" i="27"/>
  <c r="J42" i="27"/>
  <c r="I42" i="27"/>
  <c r="H42" i="27"/>
  <c r="G42" i="27"/>
  <c r="F42" i="27"/>
  <c r="E42" i="27"/>
  <c r="X41" i="27"/>
  <c r="W41" i="27"/>
  <c r="V41" i="27"/>
  <c r="U41" i="27"/>
  <c r="T41" i="27"/>
  <c r="S41" i="27"/>
  <c r="R41" i="27"/>
  <c r="Q41" i="27"/>
  <c r="L41" i="27"/>
  <c r="K41" i="27"/>
  <c r="J41" i="27"/>
  <c r="I41" i="27"/>
  <c r="H41" i="27"/>
  <c r="G41" i="27"/>
  <c r="F41" i="27"/>
  <c r="E41" i="27"/>
  <c r="X40" i="27"/>
  <c r="W40" i="27"/>
  <c r="V40" i="27"/>
  <c r="U40" i="27"/>
  <c r="T40" i="27"/>
  <c r="S40" i="27"/>
  <c r="R40" i="27"/>
  <c r="Q40" i="27"/>
  <c r="L40" i="27"/>
  <c r="K40" i="27"/>
  <c r="J40" i="27"/>
  <c r="I40" i="27"/>
  <c r="H40" i="27"/>
  <c r="G40" i="27"/>
  <c r="F40" i="27"/>
  <c r="E40" i="27"/>
  <c r="X39" i="27"/>
  <c r="W39" i="27"/>
  <c r="V39" i="27"/>
  <c r="U39" i="27"/>
  <c r="T39" i="27"/>
  <c r="S39" i="27"/>
  <c r="R39" i="27"/>
  <c r="Q39" i="27"/>
  <c r="L39" i="27"/>
  <c r="K39" i="27"/>
  <c r="J39" i="27"/>
  <c r="I39" i="27"/>
  <c r="H39" i="27"/>
  <c r="G39" i="27"/>
  <c r="F39" i="27"/>
  <c r="E39" i="27"/>
  <c r="X38" i="27"/>
  <c r="W38" i="27"/>
  <c r="V38" i="27"/>
  <c r="U38" i="27"/>
  <c r="T38" i="27"/>
  <c r="S38" i="27"/>
  <c r="R38" i="27"/>
  <c r="Q38" i="27"/>
  <c r="L38" i="27"/>
  <c r="K38" i="27"/>
  <c r="J38" i="27"/>
  <c r="I38" i="27"/>
  <c r="H38" i="27"/>
  <c r="G38" i="27"/>
  <c r="F38" i="27"/>
  <c r="E38" i="27"/>
  <c r="X37" i="27"/>
  <c r="W37" i="27"/>
  <c r="V37" i="27"/>
  <c r="U37" i="27"/>
  <c r="T37" i="27"/>
  <c r="S37" i="27"/>
  <c r="R37" i="27"/>
  <c r="Q37" i="27"/>
  <c r="L37" i="27"/>
  <c r="K37" i="27"/>
  <c r="J37" i="27"/>
  <c r="I37" i="27"/>
  <c r="H37" i="27"/>
  <c r="G37" i="27"/>
  <c r="F37" i="27"/>
  <c r="E37" i="27"/>
  <c r="X36" i="27"/>
  <c r="W36" i="27"/>
  <c r="V36" i="27"/>
  <c r="U36" i="27"/>
  <c r="T36" i="27"/>
  <c r="S36" i="27"/>
  <c r="R36" i="27"/>
  <c r="Q36" i="27"/>
  <c r="L36" i="27"/>
  <c r="K36" i="27"/>
  <c r="J36" i="27"/>
  <c r="I36" i="27"/>
  <c r="H36" i="27"/>
  <c r="G36" i="27"/>
  <c r="F36" i="27"/>
  <c r="E36" i="27"/>
  <c r="X35" i="27"/>
  <c r="W35" i="27"/>
  <c r="V35" i="27"/>
  <c r="U35" i="27"/>
  <c r="T35" i="27"/>
  <c r="S35" i="27"/>
  <c r="R35" i="27"/>
  <c r="Q35" i="27"/>
  <c r="L35" i="27"/>
  <c r="K35" i="27"/>
  <c r="J35" i="27"/>
  <c r="I35" i="27"/>
  <c r="H35" i="27"/>
  <c r="G35" i="27"/>
  <c r="F35" i="27"/>
  <c r="E35" i="27"/>
  <c r="X34" i="27"/>
  <c r="W34" i="27"/>
  <c r="V34" i="27"/>
  <c r="U34" i="27"/>
  <c r="T34" i="27"/>
  <c r="S34" i="27"/>
  <c r="R34" i="27"/>
  <c r="Q34" i="27"/>
  <c r="L34" i="27"/>
  <c r="K34" i="27"/>
  <c r="J34" i="27"/>
  <c r="I34" i="27"/>
  <c r="H34" i="27"/>
  <c r="G34" i="27"/>
  <c r="F34" i="27"/>
  <c r="E34" i="27"/>
  <c r="X33" i="27"/>
  <c r="W33" i="27"/>
  <c r="V33" i="27"/>
  <c r="U33" i="27"/>
  <c r="T33" i="27"/>
  <c r="S33" i="27"/>
  <c r="R33" i="27"/>
  <c r="Q33" i="27"/>
  <c r="L33" i="27"/>
  <c r="K33" i="27"/>
  <c r="J33" i="27"/>
  <c r="I33" i="27"/>
  <c r="H33" i="27"/>
  <c r="G33" i="27"/>
  <c r="F33" i="27"/>
  <c r="E33" i="27"/>
  <c r="X32" i="27"/>
  <c r="W32" i="27"/>
  <c r="V32" i="27"/>
  <c r="U32" i="27"/>
  <c r="T32" i="27"/>
  <c r="S32" i="27"/>
  <c r="R32" i="27"/>
  <c r="Q32" i="27"/>
  <c r="L32" i="27"/>
  <c r="K32" i="27"/>
  <c r="J32" i="27"/>
  <c r="I32" i="27"/>
  <c r="H32" i="27"/>
  <c r="G32" i="27"/>
  <c r="F32" i="27"/>
  <c r="E32" i="27"/>
  <c r="X31" i="27"/>
  <c r="W31" i="27"/>
  <c r="V31" i="27"/>
  <c r="U31" i="27"/>
  <c r="T31" i="27"/>
  <c r="S31" i="27"/>
  <c r="R31" i="27"/>
  <c r="Q31" i="27"/>
  <c r="L31" i="27"/>
  <c r="K31" i="27"/>
  <c r="J31" i="27"/>
  <c r="I31" i="27"/>
  <c r="H31" i="27"/>
  <c r="G31" i="27"/>
  <c r="F31" i="27"/>
  <c r="E31" i="27"/>
  <c r="X30" i="27"/>
  <c r="W30" i="27"/>
  <c r="V30" i="27"/>
  <c r="U30" i="27"/>
  <c r="T30" i="27"/>
  <c r="S30" i="27"/>
  <c r="R30" i="27"/>
  <c r="Q30" i="27"/>
  <c r="L30" i="27"/>
  <c r="K30" i="27"/>
  <c r="J30" i="27"/>
  <c r="I30" i="27"/>
  <c r="H30" i="27"/>
  <c r="G30" i="27"/>
  <c r="F30" i="27"/>
  <c r="E30" i="27"/>
  <c r="X29" i="27"/>
  <c r="W29" i="27"/>
  <c r="V29" i="27"/>
  <c r="U29" i="27"/>
  <c r="T29" i="27"/>
  <c r="S29" i="27"/>
  <c r="R29" i="27"/>
  <c r="Q29" i="27"/>
  <c r="L29" i="27"/>
  <c r="K29" i="27"/>
  <c r="J29" i="27"/>
  <c r="I29" i="27"/>
  <c r="H29" i="27"/>
  <c r="G29" i="27"/>
  <c r="F29" i="27"/>
  <c r="E29" i="27"/>
  <c r="X28" i="27"/>
  <c r="W28" i="27"/>
  <c r="V28" i="27"/>
  <c r="U28" i="27"/>
  <c r="T28" i="27"/>
  <c r="S28" i="27"/>
  <c r="R28" i="27"/>
  <c r="Q28" i="27"/>
  <c r="L28" i="27"/>
  <c r="K28" i="27"/>
  <c r="J28" i="27"/>
  <c r="I28" i="27"/>
  <c r="H28" i="27"/>
  <c r="G28" i="27"/>
  <c r="F28" i="27"/>
  <c r="E28" i="27"/>
  <c r="X27" i="27"/>
  <c r="W27" i="27"/>
  <c r="V27" i="27"/>
  <c r="U27" i="27"/>
  <c r="T27" i="27"/>
  <c r="S27" i="27"/>
  <c r="R27" i="27"/>
  <c r="Q27" i="27"/>
  <c r="L27" i="27"/>
  <c r="K27" i="27"/>
  <c r="J27" i="27"/>
  <c r="I27" i="27"/>
  <c r="H27" i="27"/>
  <c r="G27" i="27"/>
  <c r="F27" i="27"/>
  <c r="E27" i="27"/>
  <c r="X26" i="27"/>
  <c r="W26" i="27"/>
  <c r="V26" i="27"/>
  <c r="U26" i="27"/>
  <c r="T26" i="27"/>
  <c r="S26" i="27"/>
  <c r="R26" i="27"/>
  <c r="Q26" i="27"/>
  <c r="L26" i="27"/>
  <c r="K26" i="27"/>
  <c r="J26" i="27"/>
  <c r="I26" i="27"/>
  <c r="H26" i="27"/>
  <c r="G26" i="27"/>
  <c r="F26" i="27"/>
  <c r="E26" i="27"/>
  <c r="X25" i="27"/>
  <c r="W25" i="27"/>
  <c r="V25" i="27"/>
  <c r="U25" i="27"/>
  <c r="T25" i="27"/>
  <c r="S25" i="27"/>
  <c r="R25" i="27"/>
  <c r="Q25" i="27"/>
  <c r="L25" i="27"/>
  <c r="K25" i="27"/>
  <c r="J25" i="27"/>
  <c r="I25" i="27"/>
  <c r="H25" i="27"/>
  <c r="G25" i="27"/>
  <c r="F25" i="27"/>
  <c r="E25" i="27"/>
  <c r="X24" i="27"/>
  <c r="W24" i="27"/>
  <c r="V24" i="27"/>
  <c r="U24" i="27"/>
  <c r="T24" i="27"/>
  <c r="S24" i="27"/>
  <c r="R24" i="27"/>
  <c r="Q24" i="27"/>
  <c r="L24" i="27"/>
  <c r="K24" i="27"/>
  <c r="J24" i="27"/>
  <c r="I24" i="27"/>
  <c r="H24" i="27"/>
  <c r="G24" i="27"/>
  <c r="F24" i="27"/>
  <c r="E24" i="27"/>
  <c r="X23" i="27"/>
  <c r="W23" i="27"/>
  <c r="V23" i="27"/>
  <c r="U23" i="27"/>
  <c r="T23" i="27"/>
  <c r="S23" i="27"/>
  <c r="R23" i="27"/>
  <c r="Q23" i="27"/>
  <c r="L23" i="27"/>
  <c r="K23" i="27"/>
  <c r="J23" i="27"/>
  <c r="I23" i="27"/>
  <c r="H23" i="27"/>
  <c r="G23" i="27"/>
  <c r="F23" i="27"/>
  <c r="E23" i="27"/>
  <c r="X22" i="27"/>
  <c r="W22" i="27"/>
  <c r="V22" i="27"/>
  <c r="U22" i="27"/>
  <c r="T22" i="27"/>
  <c r="S22" i="27"/>
  <c r="R22" i="27"/>
  <c r="Q22" i="27"/>
  <c r="L22" i="27"/>
  <c r="K22" i="27"/>
  <c r="J22" i="27"/>
  <c r="I22" i="27"/>
  <c r="H22" i="27"/>
  <c r="G22" i="27"/>
  <c r="F22" i="27"/>
  <c r="E22" i="27"/>
  <c r="X21" i="27"/>
  <c r="W21" i="27"/>
  <c r="V21" i="27"/>
  <c r="U21" i="27"/>
  <c r="T21" i="27"/>
  <c r="S21" i="27"/>
  <c r="R21" i="27"/>
  <c r="Q21" i="27"/>
  <c r="L21" i="27"/>
  <c r="K21" i="27"/>
  <c r="J21" i="27"/>
  <c r="I21" i="27"/>
  <c r="H21" i="27"/>
  <c r="G21" i="27"/>
  <c r="F21" i="27"/>
  <c r="E21" i="27"/>
  <c r="X20" i="27"/>
  <c r="W20" i="27"/>
  <c r="V20" i="27"/>
  <c r="U20" i="27"/>
  <c r="T20" i="27"/>
  <c r="S20" i="27"/>
  <c r="R20" i="27"/>
  <c r="Q20" i="27"/>
  <c r="L20" i="27"/>
  <c r="K20" i="27"/>
  <c r="J20" i="27"/>
  <c r="I20" i="27"/>
  <c r="H20" i="27"/>
  <c r="G20" i="27"/>
  <c r="G4" i="27" s="1"/>
  <c r="F20" i="27"/>
  <c r="E20" i="27"/>
  <c r="X19" i="27"/>
  <c r="W19" i="27"/>
  <c r="V19" i="27"/>
  <c r="U19" i="27"/>
  <c r="T19" i="27"/>
  <c r="S19" i="27"/>
  <c r="R19" i="27"/>
  <c r="Q19" i="27"/>
  <c r="L19" i="27"/>
  <c r="K19" i="27"/>
  <c r="J19" i="27"/>
  <c r="I19" i="27"/>
  <c r="H19" i="27"/>
  <c r="G19" i="27"/>
  <c r="F19" i="27"/>
  <c r="E19" i="27"/>
  <c r="X18" i="27"/>
  <c r="W18" i="27"/>
  <c r="V18" i="27"/>
  <c r="U18" i="27"/>
  <c r="T18" i="27"/>
  <c r="S18" i="27"/>
  <c r="R18" i="27"/>
  <c r="Q18" i="27"/>
  <c r="L18" i="27"/>
  <c r="K18" i="27"/>
  <c r="J18" i="27"/>
  <c r="I18" i="27"/>
  <c r="H18" i="27"/>
  <c r="G18" i="27"/>
  <c r="F18" i="27"/>
  <c r="E18" i="27"/>
  <c r="X17" i="27"/>
  <c r="W17" i="27"/>
  <c r="V17" i="27"/>
  <c r="U17" i="27"/>
  <c r="T17" i="27"/>
  <c r="S17" i="27"/>
  <c r="R17" i="27"/>
  <c r="Q17" i="27"/>
  <c r="L17" i="27"/>
  <c r="K17" i="27"/>
  <c r="J17" i="27"/>
  <c r="I17" i="27"/>
  <c r="H17" i="27"/>
  <c r="G17" i="27"/>
  <c r="F17" i="27"/>
  <c r="E17" i="27"/>
  <c r="X16" i="27"/>
  <c r="W16" i="27"/>
  <c r="V16" i="27"/>
  <c r="U16" i="27"/>
  <c r="T16" i="27"/>
  <c r="S16" i="27"/>
  <c r="R16" i="27"/>
  <c r="Q16" i="27"/>
  <c r="L16" i="27"/>
  <c r="K16" i="27"/>
  <c r="J16" i="27"/>
  <c r="I16" i="27"/>
  <c r="H16" i="27"/>
  <c r="G16" i="27"/>
  <c r="F16" i="27"/>
  <c r="E16" i="27"/>
  <c r="X15" i="27"/>
  <c r="W15" i="27"/>
  <c r="V15" i="27"/>
  <c r="U15" i="27"/>
  <c r="T15" i="27"/>
  <c r="S15" i="27"/>
  <c r="R15" i="27"/>
  <c r="Q15" i="27"/>
  <c r="L15" i="27"/>
  <c r="K15" i="27"/>
  <c r="J15" i="27"/>
  <c r="I15" i="27"/>
  <c r="H15" i="27"/>
  <c r="G15" i="27"/>
  <c r="F15" i="27"/>
  <c r="E15" i="27"/>
  <c r="X14" i="27"/>
  <c r="W14" i="27"/>
  <c r="V14" i="27"/>
  <c r="U14" i="27"/>
  <c r="T14" i="27"/>
  <c r="S14" i="27"/>
  <c r="R14" i="27"/>
  <c r="Q14" i="27"/>
  <c r="L14" i="27"/>
  <c r="K14" i="27"/>
  <c r="J14" i="27"/>
  <c r="I14" i="27"/>
  <c r="H14" i="27"/>
  <c r="G14" i="27"/>
  <c r="F14" i="27"/>
  <c r="E14" i="27"/>
  <c r="X13" i="27"/>
  <c r="W13" i="27"/>
  <c r="V13" i="27"/>
  <c r="U13" i="27"/>
  <c r="T13" i="27"/>
  <c r="S13" i="27"/>
  <c r="R13" i="27"/>
  <c r="Q13" i="27"/>
  <c r="L13" i="27"/>
  <c r="K13" i="27"/>
  <c r="J13" i="27"/>
  <c r="I13" i="27"/>
  <c r="H13" i="27"/>
  <c r="G13" i="27"/>
  <c r="F13" i="27"/>
  <c r="E13" i="27"/>
  <c r="X12" i="27"/>
  <c r="W12" i="27"/>
  <c r="V12" i="27"/>
  <c r="U12" i="27"/>
  <c r="T12" i="27"/>
  <c r="S12" i="27"/>
  <c r="R12" i="27"/>
  <c r="Q12" i="27"/>
  <c r="L12" i="27"/>
  <c r="K12" i="27"/>
  <c r="J12" i="27"/>
  <c r="I12" i="27"/>
  <c r="H12" i="27"/>
  <c r="G12" i="27"/>
  <c r="F12" i="27"/>
  <c r="E12" i="27"/>
  <c r="X11" i="27"/>
  <c r="W11" i="27"/>
  <c r="V11" i="27"/>
  <c r="U11" i="27"/>
  <c r="T11" i="27"/>
  <c r="S11" i="27"/>
  <c r="R11" i="27"/>
  <c r="Q11" i="27"/>
  <c r="L11" i="27"/>
  <c r="K11" i="27"/>
  <c r="J11" i="27"/>
  <c r="I11" i="27"/>
  <c r="H11" i="27"/>
  <c r="G11" i="27"/>
  <c r="F11" i="27"/>
  <c r="E11" i="27"/>
  <c r="X10" i="27"/>
  <c r="W10" i="27"/>
  <c r="V10" i="27"/>
  <c r="U10" i="27"/>
  <c r="T10" i="27"/>
  <c r="S10" i="27"/>
  <c r="R10" i="27"/>
  <c r="Q10" i="27"/>
  <c r="L10" i="27"/>
  <c r="K10" i="27"/>
  <c r="J10" i="27"/>
  <c r="I10" i="27"/>
  <c r="H10" i="27"/>
  <c r="G10" i="27"/>
  <c r="F10" i="27"/>
  <c r="E10" i="27"/>
  <c r="X9" i="27"/>
  <c r="W9" i="27"/>
  <c r="V9" i="27"/>
  <c r="U9" i="27"/>
  <c r="T9" i="27"/>
  <c r="S9" i="27"/>
  <c r="R9" i="27"/>
  <c r="Q9" i="27"/>
  <c r="L9" i="27"/>
  <c r="K9" i="27"/>
  <c r="J9" i="27"/>
  <c r="I9" i="27"/>
  <c r="H9" i="27"/>
  <c r="G9" i="27"/>
  <c r="F9" i="27"/>
  <c r="E9" i="27"/>
  <c r="X8" i="27"/>
  <c r="W8" i="27"/>
  <c r="V8" i="27"/>
  <c r="U8" i="27"/>
  <c r="T8" i="27"/>
  <c r="S8" i="27"/>
  <c r="R8" i="27"/>
  <c r="Q8" i="27"/>
  <c r="L8" i="27"/>
  <c r="K8" i="27"/>
  <c r="J8" i="27"/>
  <c r="I8" i="27"/>
  <c r="H8" i="27"/>
  <c r="G8" i="27"/>
  <c r="F8" i="27"/>
  <c r="E8" i="27"/>
  <c r="X7" i="27"/>
  <c r="W7" i="27"/>
  <c r="V7" i="27"/>
  <c r="U7" i="27"/>
  <c r="T7" i="27"/>
  <c r="S7" i="27"/>
  <c r="R7" i="27"/>
  <c r="Q7" i="27"/>
  <c r="L7" i="27"/>
  <c r="K7" i="27"/>
  <c r="J7" i="27"/>
  <c r="I7" i="27"/>
  <c r="H7" i="27"/>
  <c r="G7" i="27"/>
  <c r="F7" i="27"/>
  <c r="E7" i="27"/>
  <c r="X6" i="27"/>
  <c r="W6" i="27"/>
  <c r="V6" i="27"/>
  <c r="U6" i="27"/>
  <c r="T6" i="27"/>
  <c r="S6" i="27"/>
  <c r="R6" i="27"/>
  <c r="Q6" i="27"/>
  <c r="L6" i="27"/>
  <c r="K6" i="27"/>
  <c r="J6" i="27"/>
  <c r="I6" i="27"/>
  <c r="H6" i="27"/>
  <c r="G6" i="27"/>
  <c r="F6" i="27"/>
  <c r="E6" i="27"/>
  <c r="X5" i="27"/>
  <c r="W5" i="27"/>
  <c r="V5" i="27"/>
  <c r="U5" i="27"/>
  <c r="T5" i="27"/>
  <c r="S5" i="27"/>
  <c r="R5" i="27"/>
  <c r="Q5" i="27"/>
  <c r="L5" i="27"/>
  <c r="K5" i="27"/>
  <c r="J5" i="27"/>
  <c r="I5" i="27"/>
  <c r="H5" i="27"/>
  <c r="G5" i="27"/>
  <c r="F5" i="27"/>
  <c r="E5" i="27"/>
  <c r="X3" i="27"/>
  <c r="W3" i="27"/>
  <c r="V3" i="27"/>
  <c r="U3" i="27"/>
  <c r="T3" i="27"/>
  <c r="S3" i="27"/>
  <c r="R3" i="27"/>
  <c r="L3" i="27"/>
  <c r="K3" i="27"/>
  <c r="J3" i="27"/>
  <c r="I3" i="27"/>
  <c r="H3" i="27"/>
  <c r="G3" i="27"/>
  <c r="F3" i="27"/>
  <c r="S4" i="27" l="1"/>
  <c r="X6" i="19"/>
  <c r="X7" i="19"/>
  <c r="X8" i="19"/>
  <c r="X9" i="19"/>
  <c r="X10" i="19"/>
  <c r="X11" i="19"/>
  <c r="X12" i="19"/>
  <c r="X13" i="19"/>
  <c r="X14" i="19"/>
  <c r="X15" i="19"/>
  <c r="X16" i="19"/>
  <c r="X17" i="19"/>
  <c r="X18" i="19"/>
  <c r="X19" i="19"/>
  <c r="X20" i="19"/>
  <c r="X21" i="19"/>
  <c r="X22" i="19"/>
  <c r="X23" i="19"/>
  <c r="X24" i="19"/>
  <c r="X25" i="19"/>
  <c r="X26" i="19"/>
  <c r="X27" i="19"/>
  <c r="X28" i="19"/>
  <c r="X29" i="19"/>
  <c r="X30" i="19"/>
  <c r="X31" i="19"/>
  <c r="X32" i="19"/>
  <c r="X33" i="19"/>
  <c r="X34" i="19"/>
  <c r="X35" i="19"/>
  <c r="X36" i="19"/>
  <c r="X37" i="19"/>
  <c r="X38" i="19"/>
  <c r="X39" i="19"/>
  <c r="X40" i="19"/>
  <c r="X41" i="19"/>
  <c r="X42" i="19"/>
  <c r="X43" i="19"/>
  <c r="X44" i="19"/>
  <c r="X45" i="19"/>
  <c r="X46" i="19"/>
  <c r="X47" i="19"/>
  <c r="X48" i="19"/>
  <c r="X49" i="19"/>
  <c r="X50" i="19"/>
  <c r="X51" i="19"/>
  <c r="X52" i="19"/>
  <c r="X53" i="19"/>
  <c r="X54" i="19"/>
  <c r="X55" i="19"/>
  <c r="X56" i="19"/>
  <c r="X57" i="19"/>
  <c r="X58" i="19"/>
  <c r="X59" i="19"/>
  <c r="X60" i="19"/>
  <c r="X61" i="19"/>
  <c r="X62" i="19"/>
  <c r="X63" i="19"/>
  <c r="X64" i="19"/>
  <c r="X65" i="19"/>
  <c r="X66" i="19"/>
  <c r="X67" i="19"/>
  <c r="X68" i="19"/>
  <c r="X69" i="19"/>
  <c r="X70" i="19"/>
  <c r="X71" i="19"/>
  <c r="X72" i="19"/>
  <c r="X73" i="19"/>
  <c r="X74" i="19"/>
  <c r="X75" i="19"/>
  <c r="X76" i="19"/>
  <c r="X77" i="19"/>
  <c r="X78" i="19"/>
  <c r="X79" i="19"/>
  <c r="X80" i="19"/>
  <c r="X81" i="19"/>
  <c r="X82" i="19"/>
  <c r="X83" i="19"/>
  <c r="X84" i="19"/>
  <c r="X85" i="19"/>
  <c r="X86" i="19"/>
  <c r="X87" i="19"/>
  <c r="X88" i="19"/>
  <c r="X89" i="19"/>
  <c r="X90" i="19"/>
  <c r="X91" i="19"/>
  <c r="X92" i="19"/>
  <c r="X93" i="19"/>
  <c r="X94" i="19"/>
  <c r="X95" i="19"/>
  <c r="X96" i="19"/>
  <c r="X97" i="19"/>
  <c r="X98" i="19"/>
  <c r="X99" i="19"/>
  <c r="X100" i="19"/>
  <c r="X101" i="19"/>
  <c r="X102" i="19"/>
  <c r="X103" i="19"/>
  <c r="X104" i="19"/>
  <c r="X105" i="19"/>
  <c r="X106" i="19"/>
  <c r="X107" i="19"/>
  <c r="X108" i="19"/>
  <c r="X109" i="19"/>
  <c r="X110" i="19"/>
  <c r="X111" i="19"/>
  <c r="X112" i="19"/>
  <c r="X113" i="19"/>
  <c r="X114" i="19"/>
  <c r="X115" i="19"/>
  <c r="X116" i="19"/>
  <c r="X117" i="19"/>
  <c r="X118" i="19"/>
  <c r="X119" i="19"/>
  <c r="X120" i="19"/>
  <c r="X121" i="19"/>
  <c r="X122" i="19"/>
  <c r="X123" i="19"/>
  <c r="X124" i="19"/>
  <c r="X125" i="19"/>
  <c r="X126" i="19"/>
  <c r="X127" i="19"/>
  <c r="X128" i="19"/>
  <c r="X129" i="19"/>
  <c r="X130" i="19"/>
  <c r="X131" i="19"/>
  <c r="X132" i="19"/>
  <c r="X133" i="19"/>
  <c r="X134" i="19"/>
  <c r="X135" i="19"/>
  <c r="X136" i="19"/>
  <c r="X137" i="19"/>
  <c r="X138" i="19"/>
  <c r="X139" i="19"/>
  <c r="X140" i="19"/>
  <c r="X141" i="19"/>
  <c r="X142" i="19"/>
  <c r="X143" i="19"/>
  <c r="X144" i="19"/>
  <c r="X145" i="19"/>
  <c r="X146" i="19"/>
  <c r="X147" i="19"/>
  <c r="X148" i="19"/>
  <c r="X149" i="19"/>
  <c r="X150" i="19"/>
  <c r="X151" i="19"/>
  <c r="X152" i="19"/>
  <c r="X153" i="19"/>
  <c r="X154" i="19"/>
  <c r="X155" i="19"/>
  <c r="X156" i="19"/>
  <c r="X157" i="19"/>
  <c r="X158" i="19"/>
  <c r="X159" i="19"/>
  <c r="X160" i="19"/>
  <c r="X161" i="19"/>
  <c r="X162" i="19"/>
  <c r="X163" i="19"/>
  <c r="X164" i="19"/>
  <c r="X165" i="19"/>
  <c r="X166" i="19"/>
  <c r="X167" i="19"/>
  <c r="X168" i="19"/>
  <c r="X169" i="19"/>
  <c r="X170" i="19"/>
  <c r="X171" i="19"/>
  <c r="X172" i="19"/>
  <c r="X173" i="19"/>
  <c r="X174" i="19"/>
  <c r="X175" i="19"/>
  <c r="X176" i="19"/>
  <c r="X177" i="19"/>
  <c r="X178" i="19"/>
  <c r="X179" i="19"/>
  <c r="X180" i="19"/>
  <c r="X181" i="19"/>
  <c r="X182" i="19"/>
  <c r="X183" i="19"/>
  <c r="X184" i="19"/>
  <c r="X185" i="19"/>
  <c r="X186" i="19"/>
  <c r="X187" i="19"/>
  <c r="X188" i="19"/>
  <c r="X189" i="19"/>
  <c r="X190" i="19"/>
  <c r="X191" i="19"/>
  <c r="X192" i="19"/>
  <c r="X193" i="19"/>
  <c r="X194" i="19"/>
  <c r="X195" i="19"/>
  <c r="X196" i="19"/>
  <c r="X197" i="19"/>
  <c r="X198" i="19"/>
  <c r="X199" i="19"/>
  <c r="X200" i="19"/>
  <c r="X201" i="19"/>
  <c r="X202" i="19"/>
  <c r="X203" i="19"/>
  <c r="X204" i="19"/>
  <c r="X205" i="19"/>
  <c r="X5" i="19"/>
  <c r="X3" i="19"/>
  <c r="L6" i="19"/>
  <c r="L7" i="19"/>
  <c r="L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L73" i="19"/>
  <c r="L74" i="19"/>
  <c r="L75" i="19"/>
  <c r="L76" i="19"/>
  <c r="L77" i="19"/>
  <c r="L78" i="19"/>
  <c r="L79" i="19"/>
  <c r="L80" i="19"/>
  <c r="L81" i="19"/>
  <c r="L82" i="19"/>
  <c r="L83" i="19"/>
  <c r="L84" i="19"/>
  <c r="L85" i="19"/>
  <c r="L86" i="19"/>
  <c r="L87" i="19"/>
  <c r="L88" i="19"/>
  <c r="L89" i="19"/>
  <c r="L90" i="19"/>
  <c r="L91" i="19"/>
  <c r="L92" i="19"/>
  <c r="L93" i="19"/>
  <c r="L94" i="19"/>
  <c r="L95" i="19"/>
  <c r="L96" i="19"/>
  <c r="L97" i="19"/>
  <c r="L98" i="19"/>
  <c r="L99" i="19"/>
  <c r="L100" i="19"/>
  <c r="L101" i="19"/>
  <c r="L102" i="19"/>
  <c r="L103" i="19"/>
  <c r="L104" i="19"/>
  <c r="L105" i="19"/>
  <c r="L106" i="19"/>
  <c r="L107" i="19"/>
  <c r="L108" i="19"/>
  <c r="L109" i="19"/>
  <c r="L110" i="19"/>
  <c r="L111" i="19"/>
  <c r="L112" i="19"/>
  <c r="L113" i="19"/>
  <c r="L114" i="19"/>
  <c r="L115" i="19"/>
  <c r="L116" i="19"/>
  <c r="L117" i="19"/>
  <c r="L118" i="19"/>
  <c r="L119" i="19"/>
  <c r="L120" i="19"/>
  <c r="L121" i="19"/>
  <c r="L122" i="19"/>
  <c r="L123" i="19"/>
  <c r="L124" i="19"/>
  <c r="L125" i="19"/>
  <c r="L126" i="19"/>
  <c r="L127" i="19"/>
  <c r="L128" i="19"/>
  <c r="L129" i="19"/>
  <c r="L130" i="19"/>
  <c r="L131" i="19"/>
  <c r="L132" i="19"/>
  <c r="L133" i="19"/>
  <c r="L134" i="19"/>
  <c r="L135" i="19"/>
  <c r="L136" i="19"/>
  <c r="L137" i="19"/>
  <c r="L138" i="19"/>
  <c r="L139" i="19"/>
  <c r="L140" i="19"/>
  <c r="L141" i="19"/>
  <c r="L142" i="19"/>
  <c r="L143" i="19"/>
  <c r="L144" i="19"/>
  <c r="L145" i="19"/>
  <c r="L146" i="19"/>
  <c r="L147" i="19"/>
  <c r="L148" i="19"/>
  <c r="L149" i="19"/>
  <c r="L150" i="19"/>
  <c r="L151" i="19"/>
  <c r="L152" i="19"/>
  <c r="L153" i="19"/>
  <c r="L154" i="19"/>
  <c r="L155" i="19"/>
  <c r="L156" i="19"/>
  <c r="L157" i="19"/>
  <c r="L158" i="19"/>
  <c r="L159" i="19"/>
  <c r="L160" i="19"/>
  <c r="L161" i="19"/>
  <c r="L162" i="19"/>
  <c r="L163" i="19"/>
  <c r="L164" i="19"/>
  <c r="L165" i="19"/>
  <c r="L166" i="19"/>
  <c r="L167" i="19"/>
  <c r="L168" i="19"/>
  <c r="L169" i="19"/>
  <c r="L170" i="19"/>
  <c r="L171" i="19"/>
  <c r="L172" i="19"/>
  <c r="L173" i="19"/>
  <c r="L174" i="19"/>
  <c r="L175" i="19"/>
  <c r="L176" i="19"/>
  <c r="L177" i="19"/>
  <c r="L178" i="19"/>
  <c r="L179" i="19"/>
  <c r="L180" i="19"/>
  <c r="L181" i="19"/>
  <c r="L182" i="19"/>
  <c r="L183" i="19"/>
  <c r="L184" i="19"/>
  <c r="L185" i="19"/>
  <c r="L186" i="19"/>
  <c r="L187" i="19"/>
  <c r="L188" i="19"/>
  <c r="L189" i="19"/>
  <c r="L190" i="19"/>
  <c r="L191" i="19"/>
  <c r="L192" i="19"/>
  <c r="L193" i="19"/>
  <c r="L194" i="19"/>
  <c r="L195" i="19"/>
  <c r="L196" i="19"/>
  <c r="L197" i="19"/>
  <c r="L198" i="19"/>
  <c r="L199" i="19"/>
  <c r="L200" i="19"/>
  <c r="L201" i="19"/>
  <c r="L202" i="19"/>
  <c r="L203" i="19"/>
  <c r="L204" i="19"/>
  <c r="L205" i="19"/>
  <c r="L5" i="19"/>
  <c r="L3" i="19"/>
  <c r="O6" i="23" l="1"/>
  <c r="N7" i="23"/>
  <c r="O7" i="23"/>
  <c r="N8" i="23"/>
  <c r="O8" i="23"/>
  <c r="N9" i="23"/>
  <c r="O9" i="23"/>
  <c r="N10" i="23"/>
  <c r="O10" i="23"/>
  <c r="N11" i="23"/>
  <c r="O11" i="23"/>
  <c r="N12" i="23"/>
  <c r="O12" i="23"/>
  <c r="N13" i="23"/>
  <c r="O13" i="23"/>
  <c r="N14" i="23"/>
  <c r="O14" i="23"/>
  <c r="N15" i="23"/>
  <c r="O15" i="23"/>
  <c r="N16" i="23"/>
  <c r="O16" i="23"/>
  <c r="N17" i="23"/>
  <c r="O17" i="23"/>
  <c r="N18" i="23"/>
  <c r="O18" i="23"/>
  <c r="N19" i="23"/>
  <c r="O19" i="23"/>
  <c r="N20" i="23"/>
  <c r="O20" i="23"/>
  <c r="N21" i="23"/>
  <c r="O21" i="23"/>
  <c r="N22" i="23"/>
  <c r="O22" i="23"/>
  <c r="N23" i="23"/>
  <c r="O23" i="23"/>
  <c r="N24" i="23"/>
  <c r="O24" i="23"/>
  <c r="N25" i="23"/>
  <c r="O25" i="23"/>
  <c r="O30" i="23"/>
  <c r="N31" i="23"/>
  <c r="O31" i="23"/>
  <c r="N32" i="23"/>
  <c r="O32" i="23"/>
  <c r="N33" i="23"/>
  <c r="O33" i="23"/>
  <c r="N34" i="23"/>
  <c r="O34" i="23"/>
  <c r="N35" i="23"/>
  <c r="O35" i="23"/>
  <c r="N36" i="23"/>
  <c r="O36" i="23"/>
  <c r="N37" i="23"/>
  <c r="O37" i="23"/>
  <c r="N38" i="23"/>
  <c r="O38" i="23"/>
  <c r="N39" i="23"/>
  <c r="O39" i="23"/>
  <c r="N40" i="23"/>
  <c r="O40" i="23"/>
  <c r="N41" i="23"/>
  <c r="O41" i="23"/>
  <c r="N42" i="23"/>
  <c r="O42" i="23"/>
  <c r="N43" i="23"/>
  <c r="O43" i="23"/>
  <c r="N44" i="23"/>
  <c r="O44" i="23"/>
  <c r="N45" i="23"/>
  <c r="O45" i="23"/>
  <c r="N46" i="23"/>
  <c r="O46" i="23"/>
  <c r="N47" i="23"/>
  <c r="O47" i="23"/>
  <c r="N48" i="23"/>
  <c r="O48" i="23"/>
  <c r="N49" i="23"/>
  <c r="O49" i="23"/>
  <c r="O54" i="23"/>
  <c r="N55" i="23"/>
  <c r="O55" i="23"/>
  <c r="N56" i="23"/>
  <c r="O56" i="23"/>
  <c r="N57" i="23"/>
  <c r="O57" i="23"/>
  <c r="N58" i="23"/>
  <c r="O58" i="23"/>
  <c r="N59" i="23"/>
  <c r="O59" i="23"/>
  <c r="N60" i="23"/>
  <c r="O60" i="23"/>
  <c r="N61" i="23"/>
  <c r="O61" i="23"/>
  <c r="N62" i="23"/>
  <c r="O62" i="23"/>
  <c r="N63" i="23"/>
  <c r="O63" i="23"/>
  <c r="N64" i="23"/>
  <c r="O64" i="23"/>
  <c r="N65" i="23"/>
  <c r="O65" i="23"/>
  <c r="N66" i="23"/>
  <c r="O66" i="23"/>
  <c r="N67" i="23"/>
  <c r="O67" i="23"/>
  <c r="N68" i="23"/>
  <c r="O68" i="23"/>
  <c r="N69" i="23"/>
  <c r="O69" i="23"/>
  <c r="N70" i="23"/>
  <c r="O70" i="23"/>
  <c r="N71" i="23"/>
  <c r="O71" i="23"/>
  <c r="N72" i="23"/>
  <c r="O72" i="23"/>
  <c r="N73" i="23"/>
  <c r="O73" i="23"/>
  <c r="O78" i="23"/>
  <c r="N79" i="23"/>
  <c r="O79" i="23"/>
  <c r="N80" i="23"/>
  <c r="O80" i="23"/>
  <c r="N81" i="23"/>
  <c r="O81" i="23"/>
  <c r="N82" i="23"/>
  <c r="O82" i="23"/>
  <c r="N83" i="23"/>
  <c r="O83" i="23"/>
  <c r="N84" i="23"/>
  <c r="O84" i="23"/>
  <c r="N85" i="23"/>
  <c r="O85" i="23"/>
  <c r="N86" i="23"/>
  <c r="O86" i="23"/>
  <c r="N87" i="23"/>
  <c r="O87" i="23"/>
  <c r="N88" i="23"/>
  <c r="O88" i="23"/>
  <c r="N89" i="23"/>
  <c r="O89" i="23"/>
  <c r="N90" i="23"/>
  <c r="O90" i="23"/>
  <c r="N91" i="23"/>
  <c r="O91" i="23"/>
  <c r="N92" i="23"/>
  <c r="O92" i="23"/>
  <c r="N93" i="23"/>
  <c r="O93" i="23"/>
  <c r="N94" i="23"/>
  <c r="O94" i="23"/>
  <c r="N95" i="23"/>
  <c r="O95" i="23"/>
  <c r="N96" i="23"/>
  <c r="O96" i="23"/>
  <c r="N97" i="23"/>
  <c r="O97" i="23"/>
  <c r="O102" i="23"/>
  <c r="N103" i="23"/>
  <c r="O103" i="23"/>
  <c r="N104" i="23"/>
  <c r="O104" i="23"/>
  <c r="N105" i="23"/>
  <c r="O105" i="23"/>
  <c r="N106" i="23"/>
  <c r="O106" i="23"/>
  <c r="N107" i="23"/>
  <c r="O107" i="23"/>
  <c r="N108" i="23"/>
  <c r="O108" i="23"/>
  <c r="N109" i="23"/>
  <c r="O109" i="23"/>
  <c r="N110" i="23"/>
  <c r="O110" i="23"/>
  <c r="N111" i="23"/>
  <c r="O111" i="23"/>
  <c r="N112" i="23"/>
  <c r="O112" i="23"/>
  <c r="N113" i="23"/>
  <c r="O113" i="23"/>
  <c r="N114" i="23"/>
  <c r="O114" i="23"/>
  <c r="N115" i="23"/>
  <c r="O115" i="23"/>
  <c r="N116" i="23"/>
  <c r="O116" i="23"/>
  <c r="N117" i="23"/>
  <c r="O117" i="23"/>
  <c r="N118" i="23"/>
  <c r="O118" i="23"/>
  <c r="N119" i="23"/>
  <c r="O119" i="23"/>
  <c r="N120" i="23"/>
  <c r="O120" i="23"/>
  <c r="N121" i="23"/>
  <c r="O121" i="23"/>
  <c r="O126" i="23"/>
  <c r="N127" i="23"/>
  <c r="O127" i="23"/>
  <c r="N128" i="23"/>
  <c r="O128" i="23"/>
  <c r="N129" i="23"/>
  <c r="O129" i="23"/>
  <c r="N130" i="23"/>
  <c r="O130" i="23"/>
  <c r="N131" i="23"/>
  <c r="O131" i="23"/>
  <c r="N132" i="23"/>
  <c r="O132" i="23"/>
  <c r="N133" i="23"/>
  <c r="O133" i="23"/>
  <c r="N134" i="23"/>
  <c r="O134" i="23"/>
  <c r="N135" i="23"/>
  <c r="O135" i="23"/>
  <c r="N136" i="23"/>
  <c r="O136" i="23"/>
  <c r="N137" i="23"/>
  <c r="O137" i="23"/>
  <c r="N138" i="23"/>
  <c r="O138" i="23"/>
  <c r="N139" i="23"/>
  <c r="O139" i="23"/>
  <c r="N140" i="23"/>
  <c r="O140" i="23"/>
  <c r="N141" i="23"/>
  <c r="O141" i="23"/>
  <c r="N142" i="23"/>
  <c r="O142" i="23"/>
  <c r="N143" i="23"/>
  <c r="O143" i="23"/>
  <c r="N144" i="23"/>
  <c r="O144" i="23"/>
  <c r="N145" i="23"/>
  <c r="O145" i="23"/>
  <c r="O150" i="23"/>
  <c r="N151" i="23"/>
  <c r="O151" i="23"/>
  <c r="N152" i="23"/>
  <c r="O152" i="23"/>
  <c r="N153" i="23"/>
  <c r="O153" i="23"/>
  <c r="N154" i="23"/>
  <c r="O154" i="23"/>
  <c r="N155" i="23"/>
  <c r="O155" i="23"/>
  <c r="N156" i="23"/>
  <c r="O156" i="23"/>
  <c r="N157" i="23"/>
  <c r="O157" i="23"/>
  <c r="N158" i="23"/>
  <c r="O158" i="23"/>
  <c r="N159" i="23"/>
  <c r="O159" i="23"/>
  <c r="N160" i="23"/>
  <c r="O160" i="23"/>
  <c r="N161" i="23"/>
  <c r="O161" i="23"/>
  <c r="N162" i="23"/>
  <c r="O162" i="23"/>
  <c r="N163" i="23"/>
  <c r="O163" i="23"/>
  <c r="N164" i="23"/>
  <c r="O164" i="23"/>
  <c r="N165" i="23"/>
  <c r="O165" i="23"/>
  <c r="N166" i="23"/>
  <c r="O166" i="23"/>
  <c r="N167" i="23"/>
  <c r="O167" i="23"/>
  <c r="N168" i="23"/>
  <c r="O168" i="23"/>
  <c r="N169" i="23"/>
  <c r="O169" i="23"/>
  <c r="O174" i="23"/>
  <c r="N175" i="23"/>
  <c r="O175" i="23"/>
  <c r="N176" i="23"/>
  <c r="O176" i="23"/>
  <c r="N177" i="23"/>
  <c r="O177" i="23"/>
  <c r="N178" i="23"/>
  <c r="O178" i="23"/>
  <c r="N179" i="23"/>
  <c r="O179" i="23"/>
  <c r="N180" i="23"/>
  <c r="O180" i="23"/>
  <c r="N181" i="23"/>
  <c r="O181" i="23"/>
  <c r="N182" i="23"/>
  <c r="O182" i="23"/>
  <c r="N183" i="23"/>
  <c r="O183" i="23"/>
  <c r="N184" i="23"/>
  <c r="O184" i="23"/>
  <c r="N185" i="23"/>
  <c r="O185" i="23"/>
  <c r="N186" i="23"/>
  <c r="O186" i="23"/>
  <c r="N187" i="23"/>
  <c r="O187" i="23"/>
  <c r="N188" i="23"/>
  <c r="O188" i="23"/>
  <c r="N189" i="23"/>
  <c r="O189" i="23"/>
  <c r="N190" i="23"/>
  <c r="O190" i="23"/>
  <c r="N191" i="23"/>
  <c r="O191" i="23"/>
  <c r="N192" i="23"/>
  <c r="O192" i="23"/>
  <c r="N193" i="23"/>
  <c r="O193" i="23"/>
  <c r="O198" i="23"/>
  <c r="N199" i="23"/>
  <c r="O199" i="23"/>
  <c r="N200" i="23"/>
  <c r="O200" i="23"/>
  <c r="N201" i="23"/>
  <c r="O201" i="23"/>
  <c r="N202" i="23"/>
  <c r="O202" i="23"/>
  <c r="N203" i="23"/>
  <c r="O203" i="23"/>
  <c r="N204" i="23"/>
  <c r="O204" i="23"/>
  <c r="N205" i="23"/>
  <c r="O205" i="23"/>
  <c r="N206" i="23"/>
  <c r="O206" i="23"/>
  <c r="N207" i="23"/>
  <c r="O207" i="23"/>
  <c r="N208" i="23"/>
  <c r="O208" i="23"/>
  <c r="N209" i="23"/>
  <c r="O209" i="23"/>
  <c r="N210" i="23"/>
  <c r="O210" i="23"/>
  <c r="N211" i="23"/>
  <c r="O211" i="23"/>
  <c r="N212" i="23"/>
  <c r="O212" i="23"/>
  <c r="N213" i="23"/>
  <c r="O213" i="23"/>
  <c r="N214" i="23"/>
  <c r="O214" i="23"/>
  <c r="N215" i="23"/>
  <c r="O215" i="23"/>
  <c r="N216" i="23"/>
  <c r="O216" i="23"/>
  <c r="N217" i="23"/>
  <c r="O217" i="23"/>
  <c r="O222" i="23"/>
  <c r="N223" i="23"/>
  <c r="O223" i="23"/>
  <c r="N224" i="23"/>
  <c r="O224" i="23"/>
  <c r="N225" i="23"/>
  <c r="O225" i="23"/>
  <c r="N226" i="23"/>
  <c r="O226" i="23"/>
  <c r="N227" i="23"/>
  <c r="O227" i="23"/>
  <c r="N228" i="23"/>
  <c r="O228" i="23"/>
  <c r="N229" i="23"/>
  <c r="O229" i="23"/>
  <c r="N230" i="23"/>
  <c r="O230" i="23"/>
  <c r="N231" i="23"/>
  <c r="O231" i="23"/>
  <c r="N232" i="23"/>
  <c r="O232" i="23"/>
  <c r="N233" i="23"/>
  <c r="O233" i="23"/>
  <c r="N234" i="23"/>
  <c r="O234" i="23"/>
  <c r="N235" i="23"/>
  <c r="O235" i="23"/>
  <c r="N236" i="23"/>
  <c r="O236" i="23"/>
  <c r="N237" i="23"/>
  <c r="O237" i="23"/>
  <c r="N238" i="23"/>
  <c r="O238" i="23"/>
  <c r="N239" i="23"/>
  <c r="O239" i="23"/>
  <c r="N240" i="23"/>
  <c r="O240" i="23"/>
  <c r="N241" i="23"/>
  <c r="O241" i="23"/>
  <c r="O246" i="23"/>
  <c r="N247" i="23"/>
  <c r="O247" i="23"/>
  <c r="N248" i="23"/>
  <c r="O248" i="23"/>
  <c r="N249" i="23"/>
  <c r="O249" i="23"/>
  <c r="N250" i="23"/>
  <c r="O250" i="23"/>
  <c r="N251" i="23"/>
  <c r="O251" i="23"/>
  <c r="N252" i="23"/>
  <c r="O252" i="23"/>
  <c r="N253" i="23"/>
  <c r="O253" i="23"/>
  <c r="N254" i="23"/>
  <c r="O254" i="23"/>
  <c r="N255" i="23"/>
  <c r="O255" i="23"/>
  <c r="N256" i="23"/>
  <c r="O256" i="23"/>
  <c r="N257" i="23"/>
  <c r="O257" i="23"/>
  <c r="N258" i="23"/>
  <c r="O258" i="23"/>
  <c r="N259" i="23"/>
  <c r="O259" i="23"/>
  <c r="N260" i="23"/>
  <c r="O260" i="23"/>
  <c r="N261" i="23"/>
  <c r="O261" i="23"/>
  <c r="N262" i="23"/>
  <c r="O262" i="23"/>
  <c r="N263" i="23"/>
  <c r="O263" i="23"/>
  <c r="N264" i="23"/>
  <c r="O264" i="23"/>
  <c r="N265" i="23"/>
  <c r="O265" i="23"/>
  <c r="O270" i="23"/>
  <c r="N271" i="23"/>
  <c r="O271" i="23"/>
  <c r="N272" i="23"/>
  <c r="O272" i="23"/>
  <c r="N273" i="23"/>
  <c r="O273" i="23"/>
  <c r="N274" i="23"/>
  <c r="O274" i="23"/>
  <c r="N275" i="23"/>
  <c r="O275" i="23"/>
  <c r="N276" i="23"/>
  <c r="O276" i="23"/>
  <c r="N277" i="23"/>
  <c r="O277" i="23"/>
  <c r="N278" i="23"/>
  <c r="O278" i="23"/>
  <c r="N279" i="23"/>
  <c r="O279" i="23"/>
  <c r="N280" i="23"/>
  <c r="O280" i="23"/>
  <c r="N281" i="23"/>
  <c r="O281" i="23"/>
  <c r="N282" i="23"/>
  <c r="O282" i="23"/>
  <c r="N283" i="23"/>
  <c r="O283" i="23"/>
  <c r="N284" i="23"/>
  <c r="O284" i="23"/>
  <c r="N285" i="23"/>
  <c r="O285" i="23"/>
  <c r="N286" i="23"/>
  <c r="O286" i="23"/>
  <c r="N287" i="23"/>
  <c r="O287" i="23"/>
  <c r="N288" i="23"/>
  <c r="O288" i="23"/>
  <c r="N289" i="23"/>
  <c r="O289" i="23"/>
  <c r="O294" i="23"/>
  <c r="N295" i="23"/>
  <c r="O295" i="23"/>
  <c r="N296" i="23"/>
  <c r="O296" i="23"/>
  <c r="N297" i="23"/>
  <c r="O297" i="23"/>
  <c r="N298" i="23"/>
  <c r="O298" i="23"/>
  <c r="N299" i="23"/>
  <c r="O299" i="23"/>
  <c r="N300" i="23"/>
  <c r="O300" i="23"/>
  <c r="N301" i="23"/>
  <c r="O301" i="23"/>
  <c r="N302" i="23"/>
  <c r="O302" i="23"/>
  <c r="N303" i="23"/>
  <c r="O303" i="23"/>
  <c r="N304" i="23"/>
  <c r="O304" i="23"/>
  <c r="N305" i="23"/>
  <c r="O305" i="23"/>
  <c r="N306" i="23"/>
  <c r="O306" i="23"/>
  <c r="N307" i="23"/>
  <c r="O307" i="23"/>
  <c r="N308" i="23"/>
  <c r="O308" i="23"/>
  <c r="N309" i="23"/>
  <c r="O309" i="23"/>
  <c r="N310" i="23"/>
  <c r="O310" i="23"/>
  <c r="N311" i="23"/>
  <c r="O311" i="23"/>
  <c r="N312" i="23"/>
  <c r="O312" i="23"/>
  <c r="N313" i="23"/>
  <c r="O313" i="23"/>
  <c r="O318" i="23"/>
  <c r="N319" i="23"/>
  <c r="O319" i="23"/>
  <c r="N320" i="23"/>
  <c r="O320" i="23"/>
  <c r="N321" i="23"/>
  <c r="O321" i="23"/>
  <c r="N322" i="23"/>
  <c r="O322" i="23"/>
  <c r="N323" i="23"/>
  <c r="O323" i="23"/>
  <c r="N324" i="23"/>
  <c r="O324" i="23"/>
  <c r="N325" i="23"/>
  <c r="O325" i="23"/>
  <c r="N326" i="23"/>
  <c r="O326" i="23"/>
  <c r="N327" i="23"/>
  <c r="O327" i="23"/>
  <c r="N328" i="23"/>
  <c r="O328" i="23"/>
  <c r="N329" i="23"/>
  <c r="O329" i="23"/>
  <c r="N330" i="23"/>
  <c r="O330" i="23"/>
  <c r="N331" i="23"/>
  <c r="O331" i="23"/>
  <c r="N332" i="23"/>
  <c r="O332" i="23"/>
  <c r="N333" i="23"/>
  <c r="O333" i="23"/>
  <c r="N334" i="23"/>
  <c r="O334" i="23"/>
  <c r="N335" i="23"/>
  <c r="O335" i="23"/>
  <c r="N336" i="23"/>
  <c r="O336" i="23"/>
  <c r="N337" i="23"/>
  <c r="O337" i="23"/>
  <c r="O342" i="23"/>
  <c r="N343" i="23"/>
  <c r="O343" i="23"/>
  <c r="N344" i="23"/>
  <c r="O344" i="23"/>
  <c r="N345" i="23"/>
  <c r="O345" i="23"/>
  <c r="N346" i="23"/>
  <c r="O346" i="23"/>
  <c r="N347" i="23"/>
  <c r="O347" i="23"/>
  <c r="N348" i="23"/>
  <c r="O348" i="23"/>
  <c r="N349" i="23"/>
  <c r="O349" i="23"/>
  <c r="N350" i="23"/>
  <c r="O350" i="23"/>
  <c r="N351" i="23"/>
  <c r="O351" i="23"/>
  <c r="N352" i="23"/>
  <c r="O352" i="23"/>
  <c r="N353" i="23"/>
  <c r="O353" i="23"/>
  <c r="N354" i="23"/>
  <c r="O354" i="23"/>
  <c r="N355" i="23"/>
  <c r="O355" i="23"/>
  <c r="N356" i="23"/>
  <c r="O356" i="23"/>
  <c r="N357" i="23"/>
  <c r="O357" i="23"/>
  <c r="N358" i="23"/>
  <c r="O358" i="23"/>
  <c r="N359" i="23"/>
  <c r="O359" i="23"/>
  <c r="N360" i="23"/>
  <c r="O360" i="23"/>
  <c r="N361" i="23"/>
  <c r="O361" i="23"/>
  <c r="O366" i="23"/>
  <c r="N367" i="23"/>
  <c r="O367" i="23"/>
  <c r="N368" i="23"/>
  <c r="O368" i="23"/>
  <c r="N369" i="23"/>
  <c r="O369" i="23"/>
  <c r="N370" i="23"/>
  <c r="O370" i="23"/>
  <c r="N371" i="23"/>
  <c r="O371" i="23"/>
  <c r="N372" i="23"/>
  <c r="O372" i="23"/>
  <c r="N373" i="23"/>
  <c r="O373" i="23"/>
  <c r="N374" i="23"/>
  <c r="O374" i="23"/>
  <c r="N375" i="23"/>
  <c r="O375" i="23"/>
  <c r="N376" i="23"/>
  <c r="O376" i="23"/>
  <c r="N377" i="23"/>
  <c r="O377" i="23"/>
  <c r="N378" i="23"/>
  <c r="O378" i="23"/>
  <c r="N379" i="23"/>
  <c r="O379" i="23"/>
  <c r="N380" i="23"/>
  <c r="O380" i="23"/>
  <c r="N381" i="23"/>
  <c r="O381" i="23"/>
  <c r="N382" i="23"/>
  <c r="O382" i="23"/>
  <c r="N383" i="23"/>
  <c r="O383" i="23"/>
  <c r="N384" i="23"/>
  <c r="O384" i="23"/>
  <c r="N385" i="23"/>
  <c r="O385" i="23"/>
  <c r="O390" i="23"/>
  <c r="N391" i="23"/>
  <c r="O391" i="23"/>
  <c r="N392" i="23"/>
  <c r="O392" i="23"/>
  <c r="N393" i="23"/>
  <c r="O393" i="23"/>
  <c r="N394" i="23"/>
  <c r="O394" i="23"/>
  <c r="N395" i="23"/>
  <c r="O395" i="23"/>
  <c r="N396" i="23"/>
  <c r="O396" i="23"/>
  <c r="N397" i="23"/>
  <c r="O397" i="23"/>
  <c r="N398" i="23"/>
  <c r="O398" i="23"/>
  <c r="N399" i="23"/>
  <c r="O399" i="23"/>
  <c r="N400" i="23"/>
  <c r="O400" i="23"/>
  <c r="N401" i="23"/>
  <c r="O401" i="23"/>
  <c r="N402" i="23"/>
  <c r="O402" i="23"/>
  <c r="N403" i="23"/>
  <c r="O403" i="23"/>
  <c r="N404" i="23"/>
  <c r="O404" i="23"/>
  <c r="N405" i="23"/>
  <c r="O405" i="23"/>
  <c r="N406" i="23"/>
  <c r="O406" i="23"/>
  <c r="N407" i="23"/>
  <c r="O407" i="23"/>
  <c r="N408" i="23"/>
  <c r="O408" i="23"/>
  <c r="N409" i="23"/>
  <c r="O409" i="23"/>
  <c r="O414" i="23"/>
  <c r="N415" i="23"/>
  <c r="O415" i="23"/>
  <c r="N416" i="23"/>
  <c r="O416" i="23"/>
  <c r="N417" i="23"/>
  <c r="O417" i="23"/>
  <c r="N418" i="23"/>
  <c r="O418" i="23"/>
  <c r="N419" i="23"/>
  <c r="O419" i="23"/>
  <c r="N420" i="23"/>
  <c r="O420" i="23"/>
  <c r="N421" i="23"/>
  <c r="O421" i="23"/>
  <c r="N422" i="23"/>
  <c r="O422" i="23"/>
  <c r="N423" i="23"/>
  <c r="O423" i="23"/>
  <c r="N424" i="23"/>
  <c r="O424" i="23"/>
  <c r="N425" i="23"/>
  <c r="O425" i="23"/>
  <c r="N426" i="23"/>
  <c r="O426" i="23"/>
  <c r="N427" i="23"/>
  <c r="O427" i="23"/>
  <c r="N428" i="23"/>
  <c r="O428" i="23"/>
  <c r="N429" i="23"/>
  <c r="O429" i="23"/>
  <c r="N430" i="23"/>
  <c r="O430" i="23"/>
  <c r="N431" i="23"/>
  <c r="O431" i="23"/>
  <c r="N432" i="23"/>
  <c r="O432" i="23"/>
  <c r="N433" i="23"/>
  <c r="O433" i="23"/>
  <c r="O438" i="23"/>
  <c r="N439" i="23"/>
  <c r="O439" i="23"/>
  <c r="N440" i="23"/>
  <c r="O440" i="23"/>
  <c r="N441" i="23"/>
  <c r="O441" i="23"/>
  <c r="N442" i="23"/>
  <c r="O442" i="23"/>
  <c r="N443" i="23"/>
  <c r="O443" i="23"/>
  <c r="N444" i="23"/>
  <c r="O444" i="23"/>
  <c r="N445" i="23"/>
  <c r="O445" i="23"/>
  <c r="N446" i="23"/>
  <c r="O446" i="23"/>
  <c r="N447" i="23"/>
  <c r="O447" i="23"/>
  <c r="N448" i="23"/>
  <c r="O448" i="23"/>
  <c r="N449" i="23"/>
  <c r="O449" i="23"/>
  <c r="N450" i="23"/>
  <c r="O450" i="23"/>
  <c r="N451" i="23"/>
  <c r="O451" i="23"/>
  <c r="N452" i="23"/>
  <c r="O452" i="23"/>
  <c r="N453" i="23"/>
  <c r="O453" i="23"/>
  <c r="N454" i="23"/>
  <c r="O454" i="23"/>
  <c r="N455" i="23"/>
  <c r="O455" i="23"/>
  <c r="N456" i="23"/>
  <c r="O456" i="23"/>
  <c r="N457" i="23"/>
  <c r="O457" i="23"/>
  <c r="O462" i="23"/>
  <c r="N463" i="23"/>
  <c r="O463" i="23"/>
  <c r="N464" i="23"/>
  <c r="O464" i="23"/>
  <c r="N465" i="23"/>
  <c r="O465" i="23"/>
  <c r="N466" i="23"/>
  <c r="O466" i="23"/>
  <c r="N467" i="23"/>
  <c r="O467" i="23"/>
  <c r="N468" i="23"/>
  <c r="O468" i="23"/>
  <c r="N469" i="23"/>
  <c r="O469" i="23"/>
  <c r="N470" i="23"/>
  <c r="O470" i="23"/>
  <c r="N471" i="23"/>
  <c r="O471" i="23"/>
  <c r="N472" i="23"/>
  <c r="O472" i="23"/>
  <c r="N473" i="23"/>
  <c r="O473" i="23"/>
  <c r="N474" i="23"/>
  <c r="O474" i="23"/>
  <c r="N475" i="23"/>
  <c r="O475" i="23"/>
  <c r="N476" i="23"/>
  <c r="O476" i="23"/>
  <c r="N477" i="23"/>
  <c r="O477" i="23"/>
  <c r="N478" i="23"/>
  <c r="O478" i="23"/>
  <c r="N479" i="23"/>
  <c r="O479" i="23"/>
  <c r="N480" i="23"/>
  <c r="O480" i="23"/>
  <c r="N481" i="23"/>
  <c r="O481" i="23"/>
  <c r="O486" i="23"/>
  <c r="N487" i="23"/>
  <c r="O487" i="23"/>
  <c r="N488" i="23"/>
  <c r="O488" i="23"/>
  <c r="N489" i="23"/>
  <c r="O489" i="23"/>
  <c r="N490" i="23"/>
  <c r="O490" i="23"/>
  <c r="N491" i="23"/>
  <c r="O491" i="23"/>
  <c r="N492" i="23"/>
  <c r="O492" i="23"/>
  <c r="N493" i="23"/>
  <c r="O493" i="23"/>
  <c r="N494" i="23"/>
  <c r="O494" i="23"/>
  <c r="N495" i="23"/>
  <c r="O495" i="23"/>
  <c r="N496" i="23"/>
  <c r="O496" i="23"/>
  <c r="N497" i="23"/>
  <c r="O497" i="23"/>
  <c r="N498" i="23"/>
  <c r="O498" i="23"/>
  <c r="N499" i="23"/>
  <c r="O499" i="23"/>
  <c r="N500" i="23"/>
  <c r="O500" i="23"/>
  <c r="N501" i="23"/>
  <c r="O501" i="23"/>
  <c r="N502" i="23"/>
  <c r="O502" i="23"/>
  <c r="N503" i="23"/>
  <c r="O503" i="23"/>
  <c r="N504" i="23"/>
  <c r="O504" i="23"/>
  <c r="N505" i="23"/>
  <c r="O505" i="23"/>
  <c r="O510" i="23"/>
  <c r="N511" i="23"/>
  <c r="O511" i="23"/>
  <c r="N512" i="23"/>
  <c r="O512" i="23"/>
  <c r="N513" i="23"/>
  <c r="O513" i="23"/>
  <c r="N514" i="23"/>
  <c r="O514" i="23"/>
  <c r="N515" i="23"/>
  <c r="O515" i="23"/>
  <c r="N516" i="23"/>
  <c r="O516" i="23"/>
  <c r="N517" i="23"/>
  <c r="O517" i="23"/>
  <c r="N518" i="23"/>
  <c r="O518" i="23"/>
  <c r="N519" i="23"/>
  <c r="O519" i="23"/>
  <c r="N520" i="23"/>
  <c r="O520" i="23"/>
  <c r="N521" i="23"/>
  <c r="O521" i="23"/>
  <c r="N522" i="23"/>
  <c r="O522" i="23"/>
  <c r="N523" i="23"/>
  <c r="O523" i="23"/>
  <c r="N524" i="23"/>
  <c r="O524" i="23"/>
  <c r="N525" i="23"/>
  <c r="O525" i="23"/>
  <c r="N526" i="23"/>
  <c r="O526" i="23"/>
  <c r="N527" i="23"/>
  <c r="O527" i="23"/>
  <c r="N528" i="23"/>
  <c r="O528" i="23"/>
  <c r="N529" i="23"/>
  <c r="O529" i="23"/>
  <c r="O534" i="23"/>
  <c r="N535" i="23"/>
  <c r="O535" i="23"/>
  <c r="N536" i="23"/>
  <c r="O536" i="23"/>
  <c r="N537" i="23"/>
  <c r="O537" i="23"/>
  <c r="N538" i="23"/>
  <c r="O538" i="23"/>
  <c r="N539" i="23"/>
  <c r="O539" i="23"/>
  <c r="N540" i="23"/>
  <c r="O540" i="23"/>
  <c r="N541" i="23"/>
  <c r="O541" i="23"/>
  <c r="N542" i="23"/>
  <c r="O542" i="23"/>
  <c r="N543" i="23"/>
  <c r="O543" i="23"/>
  <c r="N544" i="23"/>
  <c r="O544" i="23"/>
  <c r="N545" i="23"/>
  <c r="O545" i="23"/>
  <c r="N546" i="23"/>
  <c r="O546" i="23"/>
  <c r="N547" i="23"/>
  <c r="O547" i="23"/>
  <c r="N548" i="23"/>
  <c r="O548" i="23"/>
  <c r="N549" i="23"/>
  <c r="O549" i="23"/>
  <c r="N550" i="23"/>
  <c r="O550" i="23"/>
  <c r="N551" i="23"/>
  <c r="O551" i="23"/>
  <c r="N552" i="23"/>
  <c r="O552" i="23"/>
  <c r="N553" i="23"/>
  <c r="O553" i="23"/>
  <c r="O558" i="23"/>
  <c r="N559" i="23"/>
  <c r="O559" i="23"/>
  <c r="N560" i="23"/>
  <c r="O560" i="23"/>
  <c r="N561" i="23"/>
  <c r="O561" i="23"/>
  <c r="N562" i="23"/>
  <c r="O562" i="23"/>
  <c r="N563" i="23"/>
  <c r="O563" i="23"/>
  <c r="N564" i="23"/>
  <c r="O564" i="23"/>
  <c r="N565" i="23"/>
  <c r="O565" i="23"/>
  <c r="N566" i="23"/>
  <c r="O566" i="23"/>
  <c r="N567" i="23"/>
  <c r="O567" i="23"/>
  <c r="N568" i="23"/>
  <c r="O568" i="23"/>
  <c r="N569" i="23"/>
  <c r="O569" i="23"/>
  <c r="N570" i="23"/>
  <c r="O570" i="23"/>
  <c r="N571" i="23"/>
  <c r="O571" i="23"/>
  <c r="N572" i="23"/>
  <c r="O572" i="23"/>
  <c r="N573" i="23"/>
  <c r="O573" i="23"/>
  <c r="N574" i="23"/>
  <c r="O574" i="23"/>
  <c r="N575" i="23"/>
  <c r="O575" i="23"/>
  <c r="N576" i="23"/>
  <c r="O576" i="23"/>
  <c r="N577" i="23"/>
  <c r="O577" i="23"/>
  <c r="P559" i="23" l="1"/>
  <c r="P463" i="23"/>
  <c r="P367" i="23"/>
  <c r="P271" i="23"/>
  <c r="P175" i="23"/>
  <c r="P79" i="23"/>
  <c r="P487" i="23"/>
  <c r="P391" i="23"/>
  <c r="P295" i="23"/>
  <c r="P199" i="23"/>
  <c r="P103" i="23"/>
  <c r="P7" i="23"/>
  <c r="P511" i="23"/>
  <c r="P415" i="23"/>
  <c r="P319" i="23"/>
  <c r="P223" i="23"/>
  <c r="P127" i="23"/>
  <c r="P31" i="23"/>
  <c r="P535" i="23"/>
  <c r="P439" i="23"/>
  <c r="P343" i="23"/>
  <c r="P247" i="23"/>
  <c r="P151" i="23"/>
  <c r="P55" i="23"/>
  <c r="AA3" i="26"/>
  <c r="U3" i="26"/>
  <c r="V3" i="26"/>
  <c r="W3" i="26"/>
  <c r="X3" i="26"/>
  <c r="Y3" i="26"/>
  <c r="Z3" i="26"/>
  <c r="J3" i="26"/>
  <c r="AE55" i="25"/>
  <c r="AE54" i="25"/>
  <c r="AE53" i="25"/>
  <c r="AE52" i="25"/>
  <c r="AE51" i="25"/>
  <c r="AE50" i="25"/>
  <c r="AE49" i="25"/>
  <c r="AE48" i="25"/>
  <c r="AE47" i="25"/>
  <c r="AE46" i="25"/>
  <c r="AE45" i="25"/>
  <c r="AE44" i="25"/>
  <c r="AE43" i="25"/>
  <c r="AE42" i="25"/>
  <c r="AE41" i="25"/>
  <c r="AE40" i="25"/>
  <c r="AE39" i="25"/>
  <c r="AE38" i="25"/>
  <c r="AE37" i="25"/>
  <c r="AE36" i="25"/>
  <c r="AE35" i="25"/>
  <c r="AE34" i="25"/>
  <c r="AE33" i="25"/>
  <c r="AE32" i="25"/>
  <c r="AE31" i="25"/>
  <c r="AE30" i="25"/>
  <c r="AE29" i="25"/>
  <c r="AE28" i="25"/>
  <c r="AE27" i="25"/>
  <c r="AE26" i="25"/>
  <c r="AE25" i="25"/>
  <c r="AE24" i="25"/>
  <c r="AE23" i="25"/>
  <c r="AE22" i="25"/>
  <c r="AE21" i="25"/>
  <c r="AE20" i="25"/>
  <c r="AE19" i="25"/>
  <c r="AE18" i="25"/>
  <c r="AE17" i="25"/>
  <c r="AE16" i="25"/>
  <c r="AE15" i="25"/>
  <c r="AE14" i="25"/>
  <c r="AE13" i="25"/>
  <c r="AE12" i="25"/>
  <c r="AE11" i="25"/>
  <c r="AE10" i="25"/>
  <c r="AE9" i="25"/>
  <c r="AE8" i="25"/>
  <c r="AE7" i="25"/>
  <c r="AE6" i="25"/>
  <c r="AE5" i="25"/>
  <c r="AE3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8" i="25"/>
  <c r="L49" i="25"/>
  <c r="L50" i="25"/>
  <c r="L51" i="25"/>
  <c r="L52" i="25"/>
  <c r="L53" i="25"/>
  <c r="L54" i="25"/>
  <c r="L55" i="25"/>
  <c r="L5" i="25"/>
  <c r="L3" i="25"/>
  <c r="AZ103" i="7"/>
  <c r="AY103" i="7"/>
  <c r="AX103" i="7"/>
  <c r="AZ102" i="7"/>
  <c r="AY102" i="7"/>
  <c r="AX102" i="7"/>
  <c r="AZ101" i="7"/>
  <c r="AY101" i="7"/>
  <c r="AX101" i="7"/>
  <c r="AZ100" i="7"/>
  <c r="AY100" i="7"/>
  <c r="AX100" i="7"/>
  <c r="AZ99" i="7"/>
  <c r="AY99" i="7"/>
  <c r="AX99" i="7"/>
  <c r="AZ98" i="7"/>
  <c r="AY98" i="7"/>
  <c r="AX98" i="7"/>
  <c r="AZ97" i="7"/>
  <c r="AY97" i="7"/>
  <c r="AX97" i="7"/>
  <c r="AZ96" i="7"/>
  <c r="AY96" i="7"/>
  <c r="AX96" i="7"/>
  <c r="AZ95" i="7"/>
  <c r="AY95" i="7"/>
  <c r="AX95" i="7"/>
  <c r="AZ94" i="7"/>
  <c r="AY94" i="7"/>
  <c r="AX94" i="7"/>
  <c r="AZ93" i="7"/>
  <c r="AY93" i="7"/>
  <c r="AX93" i="7"/>
  <c r="AZ92" i="7"/>
  <c r="AY92" i="7"/>
  <c r="AX92" i="7"/>
  <c r="AZ91" i="7"/>
  <c r="AY91" i="7"/>
  <c r="AX91" i="7"/>
  <c r="AZ90" i="7"/>
  <c r="AY90" i="7"/>
  <c r="AX90" i="7"/>
  <c r="AZ89" i="7"/>
  <c r="AY89" i="7"/>
  <c r="AX89" i="7"/>
  <c r="AZ88" i="7"/>
  <c r="AY88" i="7"/>
  <c r="AX88" i="7"/>
  <c r="AZ87" i="7"/>
  <c r="AY87" i="7"/>
  <c r="AX87" i="7"/>
  <c r="AZ86" i="7"/>
  <c r="AY86" i="7"/>
  <c r="AX86" i="7"/>
  <c r="AZ85" i="7"/>
  <c r="AY85" i="7"/>
  <c r="AX85" i="7"/>
  <c r="AZ84" i="7"/>
  <c r="AY84" i="7"/>
  <c r="AX84" i="7"/>
  <c r="AZ83" i="7"/>
  <c r="AY83" i="7"/>
  <c r="AX83" i="7"/>
  <c r="AZ82" i="7"/>
  <c r="AY82" i="7"/>
  <c r="AX82" i="7"/>
  <c r="AZ81" i="7"/>
  <c r="AY81" i="7"/>
  <c r="AX81" i="7"/>
  <c r="AZ80" i="7"/>
  <c r="AY80" i="7"/>
  <c r="AX80" i="7"/>
  <c r="AZ79" i="7"/>
  <c r="AY79" i="7"/>
  <c r="AX79" i="7"/>
  <c r="AZ78" i="7"/>
  <c r="AY78" i="7"/>
  <c r="AX78" i="7"/>
  <c r="AZ77" i="7"/>
  <c r="AY77" i="7"/>
  <c r="AX77" i="7"/>
  <c r="AZ76" i="7"/>
  <c r="AY76" i="7"/>
  <c r="AX76" i="7"/>
  <c r="AZ75" i="7"/>
  <c r="AY75" i="7"/>
  <c r="AX75" i="7"/>
  <c r="AZ74" i="7"/>
  <c r="AY74" i="7"/>
  <c r="AX74" i="7"/>
  <c r="AZ73" i="7"/>
  <c r="AY73" i="7"/>
  <c r="AX73" i="7"/>
  <c r="AZ72" i="7"/>
  <c r="AY72" i="7"/>
  <c r="AX72" i="7"/>
  <c r="AZ71" i="7"/>
  <c r="AY71" i="7"/>
  <c r="AX71" i="7"/>
  <c r="AZ70" i="7"/>
  <c r="AY70" i="7"/>
  <c r="AX70" i="7"/>
  <c r="AZ69" i="7"/>
  <c r="AY69" i="7"/>
  <c r="AX69" i="7"/>
  <c r="AZ68" i="7"/>
  <c r="AY68" i="7"/>
  <c r="AX68" i="7"/>
  <c r="AZ67" i="7"/>
  <c r="AY67" i="7"/>
  <c r="AX67" i="7"/>
  <c r="AZ66" i="7"/>
  <c r="AY66" i="7"/>
  <c r="AX66" i="7"/>
  <c r="AZ65" i="7"/>
  <c r="AY65" i="7"/>
  <c r="AX65" i="7"/>
  <c r="AZ64" i="7"/>
  <c r="AY64" i="7"/>
  <c r="AX64" i="7"/>
  <c r="AZ63" i="7"/>
  <c r="AY63" i="7"/>
  <c r="AX63" i="7"/>
  <c r="AZ62" i="7"/>
  <c r="AY62" i="7"/>
  <c r="AX62" i="7"/>
  <c r="AZ61" i="7"/>
  <c r="AY61" i="7"/>
  <c r="AX61" i="7"/>
  <c r="AZ60" i="7"/>
  <c r="AY60" i="7"/>
  <c r="AX60" i="7"/>
  <c r="AZ59" i="7"/>
  <c r="AY59" i="7"/>
  <c r="AX59" i="7"/>
  <c r="AZ58" i="7"/>
  <c r="AY58" i="7"/>
  <c r="AX58" i="7"/>
  <c r="AZ57" i="7"/>
  <c r="AY57" i="7"/>
  <c r="AX57" i="7"/>
  <c r="AZ56" i="7"/>
  <c r="AY56" i="7"/>
  <c r="AX56" i="7"/>
  <c r="AZ55" i="7"/>
  <c r="AY55" i="7"/>
  <c r="AX55" i="7"/>
  <c r="AZ54" i="7"/>
  <c r="AY54" i="7"/>
  <c r="AX54" i="7"/>
  <c r="AZ53" i="7"/>
  <c r="AY53" i="7"/>
  <c r="AX53" i="7"/>
  <c r="AZ52" i="7"/>
  <c r="AY52" i="7"/>
  <c r="AX52" i="7"/>
  <c r="AZ51" i="7"/>
  <c r="AY51" i="7"/>
  <c r="AX51" i="7"/>
  <c r="AZ50" i="7"/>
  <c r="AY50" i="7"/>
  <c r="AX50" i="7"/>
  <c r="AZ49" i="7"/>
  <c r="AY49" i="7"/>
  <c r="AX49" i="7"/>
  <c r="AZ48" i="7"/>
  <c r="AY48" i="7"/>
  <c r="AX48" i="7"/>
  <c r="AZ47" i="7"/>
  <c r="AY47" i="7"/>
  <c r="AX47" i="7"/>
  <c r="AZ46" i="7"/>
  <c r="AY46" i="7"/>
  <c r="AX46" i="7"/>
  <c r="AZ45" i="7"/>
  <c r="AY45" i="7"/>
  <c r="AX45" i="7"/>
  <c r="AZ44" i="7"/>
  <c r="AY44" i="7"/>
  <c r="AX44" i="7"/>
  <c r="AZ43" i="7"/>
  <c r="AY43" i="7"/>
  <c r="AX43" i="7"/>
  <c r="AZ42" i="7"/>
  <c r="AY42" i="7"/>
  <c r="AX42" i="7"/>
  <c r="AZ41" i="7"/>
  <c r="AY41" i="7"/>
  <c r="AX41" i="7"/>
  <c r="AZ40" i="7"/>
  <c r="AY40" i="7"/>
  <c r="AX40" i="7"/>
  <c r="AZ39" i="7"/>
  <c r="AY39" i="7"/>
  <c r="AX39" i="7"/>
  <c r="AZ38" i="7"/>
  <c r="AY38" i="7"/>
  <c r="AX38" i="7"/>
  <c r="AZ37" i="7"/>
  <c r="AY37" i="7"/>
  <c r="AX37" i="7"/>
  <c r="AZ36" i="7"/>
  <c r="AY36" i="7"/>
  <c r="AX36" i="7"/>
  <c r="AZ35" i="7"/>
  <c r="AY35" i="7"/>
  <c r="AX35" i="7"/>
  <c r="AZ34" i="7"/>
  <c r="AY34" i="7"/>
  <c r="AX34" i="7"/>
  <c r="AZ33" i="7"/>
  <c r="AY33" i="7"/>
  <c r="AX33" i="7"/>
  <c r="AZ32" i="7"/>
  <c r="AY32" i="7"/>
  <c r="AX32" i="7"/>
  <c r="AZ31" i="7"/>
  <c r="AY31" i="7"/>
  <c r="AX31" i="7"/>
  <c r="AZ30" i="7"/>
  <c r="AY30" i="7"/>
  <c r="AX30" i="7"/>
  <c r="AZ29" i="7"/>
  <c r="AY29" i="7"/>
  <c r="AX29" i="7"/>
  <c r="AZ28" i="7"/>
  <c r="AY28" i="7"/>
  <c r="AX28" i="7"/>
  <c r="AZ27" i="7"/>
  <c r="AY27" i="7"/>
  <c r="AX27" i="7"/>
  <c r="AZ26" i="7"/>
  <c r="AY26" i="7"/>
  <c r="AX26" i="7"/>
  <c r="AZ25" i="7"/>
  <c r="AY25" i="7"/>
  <c r="AX25" i="7"/>
  <c r="AZ24" i="7"/>
  <c r="AY24" i="7"/>
  <c r="AX24" i="7"/>
  <c r="AZ23" i="7"/>
  <c r="AY23" i="7"/>
  <c r="AX23" i="7"/>
  <c r="AZ22" i="7"/>
  <c r="AY22" i="7"/>
  <c r="AX22" i="7"/>
  <c r="AZ21" i="7"/>
  <c r="AY21" i="7"/>
  <c r="AX21" i="7"/>
  <c r="AZ20" i="7"/>
  <c r="AY20" i="7"/>
  <c r="AX20" i="7"/>
  <c r="AZ19" i="7"/>
  <c r="AY19" i="7"/>
  <c r="AX19" i="7"/>
  <c r="AZ18" i="7"/>
  <c r="AY18" i="7"/>
  <c r="AX18" i="7"/>
  <c r="AZ17" i="7"/>
  <c r="AY17" i="7"/>
  <c r="AX17" i="7"/>
  <c r="AZ16" i="7"/>
  <c r="AY16" i="7"/>
  <c r="AX16" i="7"/>
  <c r="AZ15" i="7"/>
  <c r="AY15" i="7"/>
  <c r="AX15" i="7"/>
  <c r="AZ14" i="7"/>
  <c r="AY14" i="7"/>
  <c r="AX14" i="7"/>
  <c r="AZ13" i="7"/>
  <c r="AY13" i="7"/>
  <c r="AX13" i="7"/>
  <c r="AZ12" i="7"/>
  <c r="AY12" i="7"/>
  <c r="AX12" i="7"/>
  <c r="AZ11" i="7"/>
  <c r="AY11" i="7"/>
  <c r="AX11" i="7"/>
  <c r="AZ10" i="7"/>
  <c r="AY10" i="7"/>
  <c r="AX10" i="7"/>
  <c r="AZ9" i="7"/>
  <c r="AY9" i="7"/>
  <c r="AX9" i="7"/>
  <c r="AZ8" i="7"/>
  <c r="AY8" i="7"/>
  <c r="AX8" i="7"/>
  <c r="AZ7" i="7"/>
  <c r="AY7" i="7"/>
  <c r="AX7" i="7"/>
  <c r="AZ6" i="7"/>
  <c r="AY6" i="7"/>
  <c r="AX6" i="7"/>
  <c r="AZ5" i="7"/>
  <c r="AY5" i="7"/>
  <c r="AX5" i="7"/>
  <c r="AZ1" i="7"/>
  <c r="AY1" i="7"/>
  <c r="AX1" i="7"/>
  <c r="X6" i="7"/>
  <c r="Y6" i="7"/>
  <c r="Z6" i="7"/>
  <c r="X7" i="7"/>
  <c r="Y7" i="7"/>
  <c r="Z7" i="7"/>
  <c r="X8" i="7"/>
  <c r="Y8" i="7"/>
  <c r="Z8" i="7"/>
  <c r="X9" i="7"/>
  <c r="Y9" i="7"/>
  <c r="Z9" i="7"/>
  <c r="X10" i="7"/>
  <c r="Y10" i="7"/>
  <c r="Z10" i="7"/>
  <c r="X11" i="7"/>
  <c r="Y11" i="7"/>
  <c r="Z11" i="7"/>
  <c r="X12" i="7"/>
  <c r="Y12" i="7"/>
  <c r="Z12" i="7"/>
  <c r="X13" i="7"/>
  <c r="Y13" i="7"/>
  <c r="Z13" i="7"/>
  <c r="X14" i="7"/>
  <c r="Y14" i="7"/>
  <c r="Z14" i="7"/>
  <c r="X15" i="7"/>
  <c r="Y15" i="7"/>
  <c r="Z15" i="7"/>
  <c r="X16" i="7"/>
  <c r="Y16" i="7"/>
  <c r="Z16" i="7"/>
  <c r="X17" i="7"/>
  <c r="Y17" i="7"/>
  <c r="Z17" i="7"/>
  <c r="X18" i="7"/>
  <c r="Y18" i="7"/>
  <c r="Z18" i="7"/>
  <c r="X19" i="7"/>
  <c r="Y19" i="7"/>
  <c r="Z19" i="7"/>
  <c r="X20" i="7"/>
  <c r="Y20" i="7"/>
  <c r="Z20" i="7"/>
  <c r="X21" i="7"/>
  <c r="Y21" i="7"/>
  <c r="Z21" i="7"/>
  <c r="X22" i="7"/>
  <c r="Y22" i="7"/>
  <c r="Z22" i="7"/>
  <c r="X23" i="7"/>
  <c r="Y23" i="7"/>
  <c r="Z23" i="7"/>
  <c r="X24" i="7"/>
  <c r="Y24" i="7"/>
  <c r="Z24" i="7"/>
  <c r="X25" i="7"/>
  <c r="Y25" i="7"/>
  <c r="Z25" i="7"/>
  <c r="X26" i="7"/>
  <c r="Y26" i="7"/>
  <c r="Z26" i="7"/>
  <c r="X27" i="7"/>
  <c r="Y27" i="7"/>
  <c r="Z27" i="7"/>
  <c r="X28" i="7"/>
  <c r="Y28" i="7"/>
  <c r="Z28" i="7"/>
  <c r="X29" i="7"/>
  <c r="Y29" i="7"/>
  <c r="Z29" i="7"/>
  <c r="X30" i="7"/>
  <c r="Y30" i="7"/>
  <c r="Z30" i="7"/>
  <c r="X31" i="7"/>
  <c r="Y31" i="7"/>
  <c r="Z31" i="7"/>
  <c r="X32" i="7"/>
  <c r="Y32" i="7"/>
  <c r="Z32" i="7"/>
  <c r="X33" i="7"/>
  <c r="Y33" i="7"/>
  <c r="Z33" i="7"/>
  <c r="X34" i="7"/>
  <c r="Y34" i="7"/>
  <c r="Z34" i="7"/>
  <c r="X35" i="7"/>
  <c r="Y35" i="7"/>
  <c r="Z35" i="7"/>
  <c r="X36" i="7"/>
  <c r="Y36" i="7"/>
  <c r="Z36" i="7"/>
  <c r="X37" i="7"/>
  <c r="Y37" i="7"/>
  <c r="Z37" i="7"/>
  <c r="X38" i="7"/>
  <c r="Y38" i="7"/>
  <c r="Z38" i="7"/>
  <c r="X39" i="7"/>
  <c r="Y39" i="7"/>
  <c r="Z39" i="7"/>
  <c r="X40" i="7"/>
  <c r="Y40" i="7"/>
  <c r="Z40" i="7"/>
  <c r="X41" i="7"/>
  <c r="Y41" i="7"/>
  <c r="Z41" i="7"/>
  <c r="X42" i="7"/>
  <c r="Y42" i="7"/>
  <c r="Z42" i="7"/>
  <c r="X43" i="7"/>
  <c r="Y43" i="7"/>
  <c r="Z43" i="7"/>
  <c r="X44" i="7"/>
  <c r="Y44" i="7"/>
  <c r="Z44" i="7"/>
  <c r="X45" i="7"/>
  <c r="Y45" i="7"/>
  <c r="Z45" i="7"/>
  <c r="X46" i="7"/>
  <c r="Y46" i="7"/>
  <c r="Z46" i="7"/>
  <c r="X47" i="7"/>
  <c r="Y47" i="7"/>
  <c r="Z47" i="7"/>
  <c r="X48" i="7"/>
  <c r="Y48" i="7"/>
  <c r="Z48" i="7"/>
  <c r="X49" i="7"/>
  <c r="Y49" i="7"/>
  <c r="Z49" i="7"/>
  <c r="X50" i="7"/>
  <c r="Y50" i="7"/>
  <c r="Z50" i="7"/>
  <c r="X51" i="7"/>
  <c r="Y51" i="7"/>
  <c r="Z51" i="7"/>
  <c r="X52" i="7"/>
  <c r="Y52" i="7"/>
  <c r="Z52" i="7"/>
  <c r="X53" i="7"/>
  <c r="Y53" i="7"/>
  <c r="Z53" i="7"/>
  <c r="X54" i="7"/>
  <c r="Y54" i="7"/>
  <c r="Z54" i="7"/>
  <c r="X55" i="7"/>
  <c r="Y55" i="7"/>
  <c r="Z55" i="7"/>
  <c r="X56" i="7"/>
  <c r="Y56" i="7"/>
  <c r="Z56" i="7"/>
  <c r="X57" i="7"/>
  <c r="Y57" i="7"/>
  <c r="Z57" i="7"/>
  <c r="X58" i="7"/>
  <c r="Y58" i="7"/>
  <c r="Z58" i="7"/>
  <c r="X59" i="7"/>
  <c r="Y59" i="7"/>
  <c r="Z59" i="7"/>
  <c r="X60" i="7"/>
  <c r="Y60" i="7"/>
  <c r="Z60" i="7"/>
  <c r="X61" i="7"/>
  <c r="Y61" i="7"/>
  <c r="Z61" i="7"/>
  <c r="X62" i="7"/>
  <c r="Y62" i="7"/>
  <c r="Z62" i="7"/>
  <c r="X63" i="7"/>
  <c r="Y63" i="7"/>
  <c r="Z63" i="7"/>
  <c r="X64" i="7"/>
  <c r="Y64" i="7"/>
  <c r="Z64" i="7"/>
  <c r="X65" i="7"/>
  <c r="Y65" i="7"/>
  <c r="Z65" i="7"/>
  <c r="X66" i="7"/>
  <c r="Y66" i="7"/>
  <c r="Z66" i="7"/>
  <c r="X67" i="7"/>
  <c r="Y67" i="7"/>
  <c r="Z67" i="7"/>
  <c r="X68" i="7"/>
  <c r="Y68" i="7"/>
  <c r="Z68" i="7"/>
  <c r="X69" i="7"/>
  <c r="Y69" i="7"/>
  <c r="Z69" i="7"/>
  <c r="X70" i="7"/>
  <c r="Y70" i="7"/>
  <c r="Z70" i="7"/>
  <c r="X71" i="7"/>
  <c r="Y71" i="7"/>
  <c r="Z71" i="7"/>
  <c r="X72" i="7"/>
  <c r="Y72" i="7"/>
  <c r="Z72" i="7"/>
  <c r="X73" i="7"/>
  <c r="Y73" i="7"/>
  <c r="Z73" i="7"/>
  <c r="X74" i="7"/>
  <c r="Y74" i="7"/>
  <c r="Z74" i="7"/>
  <c r="X75" i="7"/>
  <c r="Y75" i="7"/>
  <c r="Z75" i="7"/>
  <c r="X76" i="7"/>
  <c r="Y76" i="7"/>
  <c r="Z76" i="7"/>
  <c r="X77" i="7"/>
  <c r="Y77" i="7"/>
  <c r="Z77" i="7"/>
  <c r="X78" i="7"/>
  <c r="Y78" i="7"/>
  <c r="Z78" i="7"/>
  <c r="X79" i="7"/>
  <c r="Y79" i="7"/>
  <c r="Z79" i="7"/>
  <c r="X80" i="7"/>
  <c r="Y80" i="7"/>
  <c r="Z80" i="7"/>
  <c r="X81" i="7"/>
  <c r="Y81" i="7"/>
  <c r="Z81" i="7"/>
  <c r="X82" i="7"/>
  <c r="Y82" i="7"/>
  <c r="Z82" i="7"/>
  <c r="X83" i="7"/>
  <c r="Y83" i="7"/>
  <c r="Z83" i="7"/>
  <c r="X84" i="7"/>
  <c r="Y84" i="7"/>
  <c r="Z84" i="7"/>
  <c r="X85" i="7"/>
  <c r="Y85" i="7"/>
  <c r="Z85" i="7"/>
  <c r="X86" i="7"/>
  <c r="Y86" i="7"/>
  <c r="Z86" i="7"/>
  <c r="X87" i="7"/>
  <c r="Y87" i="7"/>
  <c r="Z87" i="7"/>
  <c r="X88" i="7"/>
  <c r="Y88" i="7"/>
  <c r="Z88" i="7"/>
  <c r="X89" i="7"/>
  <c r="Y89" i="7"/>
  <c r="Z89" i="7"/>
  <c r="X90" i="7"/>
  <c r="Y90" i="7"/>
  <c r="Z90" i="7"/>
  <c r="X91" i="7"/>
  <c r="Y91" i="7"/>
  <c r="Z91" i="7"/>
  <c r="X92" i="7"/>
  <c r="Y92" i="7"/>
  <c r="Z92" i="7"/>
  <c r="X93" i="7"/>
  <c r="Y93" i="7"/>
  <c r="Z93" i="7"/>
  <c r="X94" i="7"/>
  <c r="Y94" i="7"/>
  <c r="Z94" i="7"/>
  <c r="X95" i="7"/>
  <c r="Y95" i="7"/>
  <c r="Z95" i="7"/>
  <c r="X96" i="7"/>
  <c r="Y96" i="7"/>
  <c r="Z96" i="7"/>
  <c r="X97" i="7"/>
  <c r="Y97" i="7"/>
  <c r="Z97" i="7"/>
  <c r="X98" i="7"/>
  <c r="Y98" i="7"/>
  <c r="Z98" i="7"/>
  <c r="X99" i="7"/>
  <c r="Y99" i="7"/>
  <c r="Z99" i="7"/>
  <c r="X100" i="7"/>
  <c r="Y100" i="7"/>
  <c r="Z100" i="7"/>
  <c r="X101" i="7"/>
  <c r="Y101" i="7"/>
  <c r="Z101" i="7"/>
  <c r="X102" i="7"/>
  <c r="Y102" i="7"/>
  <c r="Z102" i="7"/>
  <c r="X103" i="7"/>
  <c r="Y103" i="7"/>
  <c r="Z103" i="7"/>
  <c r="Z5" i="7"/>
  <c r="Y5" i="7"/>
  <c r="X5" i="7"/>
  <c r="Y1" i="7"/>
  <c r="Z1" i="7"/>
  <c r="X1" i="7"/>
  <c r="AA5" i="26" l="1"/>
  <c r="AA16" i="26" s="1"/>
  <c r="AA24" i="26"/>
  <c r="AA40" i="26"/>
  <c r="AA56" i="26"/>
  <c r="AA15" i="26"/>
  <c r="AA23" i="26"/>
  <c r="AA39" i="26"/>
  <c r="AA47" i="26"/>
  <c r="AA14" i="26"/>
  <c r="AA30" i="26"/>
  <c r="AA38" i="26"/>
  <c r="AA46" i="26"/>
  <c r="AA12" i="26"/>
  <c r="AA20" i="26"/>
  <c r="AA36" i="26"/>
  <c r="AA13" i="26"/>
  <c r="AA21" i="26"/>
  <c r="AA29" i="26"/>
  <c r="AA37" i="26"/>
  <c r="AA45" i="26"/>
  <c r="AA53" i="26"/>
  <c r="AA28" i="26"/>
  <c r="AA44" i="26"/>
  <c r="AA52" i="26"/>
  <c r="AA19" i="26"/>
  <c r="AA34" i="26"/>
  <c r="AA49" i="26"/>
  <c r="AA57" i="26"/>
  <c r="AA35" i="26"/>
  <c r="AA41" i="26"/>
  <c r="AA58" i="26"/>
  <c r="AA10" i="26"/>
  <c r="AA25" i="26"/>
  <c r="AA55" i="26"/>
  <c r="AA50" i="26"/>
  <c r="AA11" i="26"/>
  <c r="AA26" i="26"/>
  <c r="AA17" i="26"/>
  <c r="AA51" i="26"/>
  <c r="AA27" i="26"/>
  <c r="AA42" i="26"/>
  <c r="AA18" i="26"/>
  <c r="AA33" i="26"/>
  <c r="AA59" i="26"/>
  <c r="AA43" i="26"/>
  <c r="AA9" i="26"/>
  <c r="J5" i="26"/>
  <c r="AZ3" i="7"/>
  <c r="AY3" i="7"/>
  <c r="Y3" i="7"/>
  <c r="Z3" i="7"/>
  <c r="AA32" i="26" l="1"/>
  <c r="AA54" i="26"/>
  <c r="AA22" i="26"/>
  <c r="AA31" i="26"/>
  <c r="AA48" i="26"/>
  <c r="J12" i="26"/>
  <c r="J20" i="26"/>
  <c r="J28" i="26"/>
  <c r="J36" i="26"/>
  <c r="J44" i="26"/>
  <c r="J52" i="26"/>
  <c r="J11" i="26"/>
  <c r="J19" i="26"/>
  <c r="J27" i="26"/>
  <c r="J35" i="26"/>
  <c r="J43" i="26"/>
  <c r="J51" i="26"/>
  <c r="J10" i="26"/>
  <c r="J16" i="26"/>
  <c r="J22" i="26"/>
  <c r="J42" i="26"/>
  <c r="J48" i="26"/>
  <c r="J54" i="26"/>
  <c r="J13" i="26"/>
  <c r="J33" i="26"/>
  <c r="J39" i="26"/>
  <c r="J45" i="26"/>
  <c r="J57" i="26"/>
  <c r="J18" i="26"/>
  <c r="J24" i="26"/>
  <c r="J30" i="26"/>
  <c r="J50" i="26"/>
  <c r="J15" i="26"/>
  <c r="J21" i="26"/>
  <c r="J41" i="26"/>
  <c r="J47" i="26"/>
  <c r="J53" i="26"/>
  <c r="J56" i="26"/>
  <c r="J26" i="26"/>
  <c r="J32" i="26"/>
  <c r="J38" i="26"/>
  <c r="J23" i="26"/>
  <c r="J40" i="26"/>
  <c r="J49" i="26"/>
  <c r="J58" i="26"/>
  <c r="J17" i="26"/>
  <c r="J29" i="26"/>
  <c r="J25" i="26"/>
  <c r="J37" i="26"/>
  <c r="J59" i="26"/>
  <c r="J34" i="26"/>
  <c r="J46" i="26"/>
  <c r="J9" i="26"/>
  <c r="J31" i="26"/>
  <c r="J55" i="26"/>
  <c r="J14" i="26"/>
  <c r="O56" i="22"/>
  <c r="O57" i="22"/>
  <c r="O58" i="22"/>
  <c r="O59" i="22"/>
  <c r="O60" i="22"/>
  <c r="O61" i="22"/>
  <c r="O62" i="22"/>
  <c r="O63" i="22"/>
  <c r="O64" i="22"/>
  <c r="O65" i="22"/>
  <c r="O66" i="22"/>
  <c r="O67" i="22"/>
  <c r="O68" i="22"/>
  <c r="O69" i="22"/>
  <c r="O70" i="22"/>
  <c r="O71" i="22"/>
  <c r="O72" i="22"/>
  <c r="O73" i="22"/>
  <c r="G56" i="22"/>
  <c r="G57" i="22"/>
  <c r="G58" i="22"/>
  <c r="G59" i="22"/>
  <c r="G60" i="22"/>
  <c r="G61" i="22"/>
  <c r="G62" i="22"/>
  <c r="G63" i="22"/>
  <c r="G64" i="22"/>
  <c r="G65" i="22"/>
  <c r="G66" i="22"/>
  <c r="G67" i="22"/>
  <c r="G68" i="22"/>
  <c r="G69" i="22"/>
  <c r="G70" i="22"/>
  <c r="G71" i="22"/>
  <c r="G72" i="22"/>
  <c r="G73" i="22"/>
  <c r="O320" i="21"/>
  <c r="O321" i="21"/>
  <c r="O322" i="21"/>
  <c r="O323" i="21"/>
  <c r="O324" i="21"/>
  <c r="O325" i="21"/>
  <c r="O326" i="21"/>
  <c r="O327" i="21"/>
  <c r="O328" i="21"/>
  <c r="O329" i="21"/>
  <c r="O330" i="21"/>
  <c r="O331" i="21"/>
  <c r="O332" i="21"/>
  <c r="O333" i="21"/>
  <c r="O334" i="21"/>
  <c r="O335" i="21"/>
  <c r="O336" i="21"/>
  <c r="O337" i="21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J7" i="26" l="1"/>
  <c r="J6" i="26" s="1"/>
  <c r="AW6" i="7"/>
  <c r="AW7" i="7"/>
  <c r="AW8" i="7"/>
  <c r="AW9" i="7"/>
  <c r="AW10" i="7"/>
  <c r="AW11" i="7"/>
  <c r="AW12" i="7"/>
  <c r="AW13" i="7"/>
  <c r="AW14" i="7"/>
  <c r="AW15" i="7"/>
  <c r="AW16" i="7"/>
  <c r="AW17" i="7"/>
  <c r="AW18" i="7"/>
  <c r="AW19" i="7"/>
  <c r="AW20" i="7"/>
  <c r="AW21" i="7"/>
  <c r="AW22" i="7"/>
  <c r="AW23" i="7"/>
  <c r="AW24" i="7"/>
  <c r="AW25" i="7"/>
  <c r="AW26" i="7"/>
  <c r="AW27" i="7"/>
  <c r="AW28" i="7"/>
  <c r="AW29" i="7"/>
  <c r="AW30" i="7"/>
  <c r="AW31" i="7"/>
  <c r="AW32" i="7"/>
  <c r="AW33" i="7"/>
  <c r="AW34" i="7"/>
  <c r="AW35" i="7"/>
  <c r="AW36" i="7"/>
  <c r="AW37" i="7"/>
  <c r="AW38" i="7"/>
  <c r="AW39" i="7"/>
  <c r="AW40" i="7"/>
  <c r="AW41" i="7"/>
  <c r="AW42" i="7"/>
  <c r="AW43" i="7"/>
  <c r="AW44" i="7"/>
  <c r="AW45" i="7"/>
  <c r="AW46" i="7"/>
  <c r="AW47" i="7"/>
  <c r="AW48" i="7"/>
  <c r="AW49" i="7"/>
  <c r="AW50" i="7"/>
  <c r="AW51" i="7"/>
  <c r="AW52" i="7"/>
  <c r="AW53" i="7"/>
  <c r="AW54" i="7"/>
  <c r="AW55" i="7"/>
  <c r="AW56" i="7"/>
  <c r="AW57" i="7"/>
  <c r="AW58" i="7"/>
  <c r="AW59" i="7"/>
  <c r="AW60" i="7"/>
  <c r="AW61" i="7"/>
  <c r="AW62" i="7"/>
  <c r="AW63" i="7"/>
  <c r="AW64" i="7"/>
  <c r="AW65" i="7"/>
  <c r="AW66" i="7"/>
  <c r="AW67" i="7"/>
  <c r="AW68" i="7"/>
  <c r="AW69" i="7"/>
  <c r="AW70" i="7"/>
  <c r="AW71" i="7"/>
  <c r="AW72" i="7"/>
  <c r="AW73" i="7"/>
  <c r="AW74" i="7"/>
  <c r="AW75" i="7"/>
  <c r="AW76" i="7"/>
  <c r="AW77" i="7"/>
  <c r="AW78" i="7"/>
  <c r="AW79" i="7"/>
  <c r="AW80" i="7"/>
  <c r="AW81" i="7"/>
  <c r="AW82" i="7"/>
  <c r="AW83" i="7"/>
  <c r="AW84" i="7"/>
  <c r="AW85" i="7"/>
  <c r="AW86" i="7"/>
  <c r="AW87" i="7"/>
  <c r="AW88" i="7"/>
  <c r="AW89" i="7"/>
  <c r="AW90" i="7"/>
  <c r="AW91" i="7"/>
  <c r="AW92" i="7"/>
  <c r="AW93" i="7"/>
  <c r="AW94" i="7"/>
  <c r="AW95" i="7"/>
  <c r="AW96" i="7"/>
  <c r="AW97" i="7"/>
  <c r="AW98" i="7"/>
  <c r="AW99" i="7"/>
  <c r="AW100" i="7"/>
  <c r="AW101" i="7"/>
  <c r="AW102" i="7"/>
  <c r="AW103" i="7"/>
  <c r="AW5" i="7"/>
  <c r="AT6" i="7"/>
  <c r="AT7" i="7"/>
  <c r="AT8" i="7"/>
  <c r="AT9" i="7"/>
  <c r="AT10" i="7"/>
  <c r="AT11" i="7"/>
  <c r="AT12" i="7"/>
  <c r="AT13" i="7"/>
  <c r="AT14" i="7"/>
  <c r="AT15" i="7"/>
  <c r="AT16" i="7"/>
  <c r="AT17" i="7"/>
  <c r="AT18" i="7"/>
  <c r="AT19" i="7"/>
  <c r="AT20" i="7"/>
  <c r="AT21" i="7"/>
  <c r="AT22" i="7"/>
  <c r="AT23" i="7"/>
  <c r="AT24" i="7"/>
  <c r="AT25" i="7"/>
  <c r="AT26" i="7"/>
  <c r="AT27" i="7"/>
  <c r="AT28" i="7"/>
  <c r="AT29" i="7"/>
  <c r="AT30" i="7"/>
  <c r="AT31" i="7"/>
  <c r="AT32" i="7"/>
  <c r="AT33" i="7"/>
  <c r="AT34" i="7"/>
  <c r="AT35" i="7"/>
  <c r="AT36" i="7"/>
  <c r="AT37" i="7"/>
  <c r="AT38" i="7"/>
  <c r="AT39" i="7"/>
  <c r="AT40" i="7"/>
  <c r="AT41" i="7"/>
  <c r="AT42" i="7"/>
  <c r="AT43" i="7"/>
  <c r="AT44" i="7"/>
  <c r="AT45" i="7"/>
  <c r="AT46" i="7"/>
  <c r="AT47" i="7"/>
  <c r="AT48" i="7"/>
  <c r="AT49" i="7"/>
  <c r="AT50" i="7"/>
  <c r="AT51" i="7"/>
  <c r="AT52" i="7"/>
  <c r="AT53" i="7"/>
  <c r="AT54" i="7"/>
  <c r="AT55" i="7"/>
  <c r="AT56" i="7"/>
  <c r="AT57" i="7"/>
  <c r="AT58" i="7"/>
  <c r="AT59" i="7"/>
  <c r="AT60" i="7"/>
  <c r="AT61" i="7"/>
  <c r="AT62" i="7"/>
  <c r="AT63" i="7"/>
  <c r="AT64" i="7"/>
  <c r="AT65" i="7"/>
  <c r="AT66" i="7"/>
  <c r="AT67" i="7"/>
  <c r="AT68" i="7"/>
  <c r="AT69" i="7"/>
  <c r="AT70" i="7"/>
  <c r="AT71" i="7"/>
  <c r="AT72" i="7"/>
  <c r="AT73" i="7"/>
  <c r="AT74" i="7"/>
  <c r="AT75" i="7"/>
  <c r="AT76" i="7"/>
  <c r="AT77" i="7"/>
  <c r="AT78" i="7"/>
  <c r="AT79" i="7"/>
  <c r="AT80" i="7"/>
  <c r="AT81" i="7"/>
  <c r="AT82" i="7"/>
  <c r="AT83" i="7"/>
  <c r="AT84" i="7"/>
  <c r="AT85" i="7"/>
  <c r="AT86" i="7"/>
  <c r="AT87" i="7"/>
  <c r="AT88" i="7"/>
  <c r="AT89" i="7"/>
  <c r="AT90" i="7"/>
  <c r="AT91" i="7"/>
  <c r="AT92" i="7"/>
  <c r="AT93" i="7"/>
  <c r="AT94" i="7"/>
  <c r="AT95" i="7"/>
  <c r="AT96" i="7"/>
  <c r="AT97" i="7"/>
  <c r="AT98" i="7"/>
  <c r="AT99" i="7"/>
  <c r="AT100" i="7"/>
  <c r="AT101" i="7"/>
  <c r="AT102" i="7"/>
  <c r="AT103" i="7"/>
  <c r="AT5" i="7"/>
  <c r="AQ6" i="7"/>
  <c r="AQ7" i="7"/>
  <c r="AQ8" i="7"/>
  <c r="AQ9" i="7"/>
  <c r="AQ10" i="7"/>
  <c r="AQ11" i="7"/>
  <c r="AQ12" i="7"/>
  <c r="AQ13" i="7"/>
  <c r="AQ14" i="7"/>
  <c r="AQ15" i="7"/>
  <c r="AQ16" i="7"/>
  <c r="AQ17" i="7"/>
  <c r="AQ18" i="7"/>
  <c r="AQ19" i="7"/>
  <c r="AQ20" i="7"/>
  <c r="AQ21" i="7"/>
  <c r="AQ22" i="7"/>
  <c r="AQ23" i="7"/>
  <c r="AQ24" i="7"/>
  <c r="AQ25" i="7"/>
  <c r="AQ26" i="7"/>
  <c r="AQ27" i="7"/>
  <c r="AQ28" i="7"/>
  <c r="AQ29" i="7"/>
  <c r="AQ30" i="7"/>
  <c r="AQ31" i="7"/>
  <c r="AQ32" i="7"/>
  <c r="AQ33" i="7"/>
  <c r="AQ34" i="7"/>
  <c r="AQ35" i="7"/>
  <c r="AQ36" i="7"/>
  <c r="AQ37" i="7"/>
  <c r="AQ38" i="7"/>
  <c r="AQ39" i="7"/>
  <c r="AQ40" i="7"/>
  <c r="AQ41" i="7"/>
  <c r="AQ42" i="7"/>
  <c r="AQ43" i="7"/>
  <c r="AQ44" i="7"/>
  <c r="AQ45" i="7"/>
  <c r="AQ46" i="7"/>
  <c r="AQ47" i="7"/>
  <c r="AQ48" i="7"/>
  <c r="AQ49" i="7"/>
  <c r="AQ50" i="7"/>
  <c r="AQ51" i="7"/>
  <c r="AQ52" i="7"/>
  <c r="AQ53" i="7"/>
  <c r="AQ54" i="7"/>
  <c r="AQ55" i="7"/>
  <c r="AQ56" i="7"/>
  <c r="AQ57" i="7"/>
  <c r="AQ58" i="7"/>
  <c r="AQ59" i="7"/>
  <c r="AQ60" i="7"/>
  <c r="AQ61" i="7"/>
  <c r="AQ62" i="7"/>
  <c r="AQ63" i="7"/>
  <c r="AQ64" i="7"/>
  <c r="AQ65" i="7"/>
  <c r="AQ66" i="7"/>
  <c r="AQ67" i="7"/>
  <c r="AQ68" i="7"/>
  <c r="AQ69" i="7"/>
  <c r="AQ70" i="7"/>
  <c r="AQ71" i="7"/>
  <c r="AQ72" i="7"/>
  <c r="AQ73" i="7"/>
  <c r="AQ74" i="7"/>
  <c r="AQ75" i="7"/>
  <c r="AQ76" i="7"/>
  <c r="AQ77" i="7"/>
  <c r="AQ78" i="7"/>
  <c r="AQ79" i="7"/>
  <c r="AQ80" i="7"/>
  <c r="AQ81" i="7"/>
  <c r="AQ82" i="7"/>
  <c r="AQ83" i="7"/>
  <c r="AQ84" i="7"/>
  <c r="AQ85" i="7"/>
  <c r="AQ86" i="7"/>
  <c r="AQ87" i="7"/>
  <c r="AQ88" i="7"/>
  <c r="AQ89" i="7"/>
  <c r="AQ90" i="7"/>
  <c r="AQ91" i="7"/>
  <c r="AQ92" i="7"/>
  <c r="AQ93" i="7"/>
  <c r="AQ94" i="7"/>
  <c r="AQ95" i="7"/>
  <c r="AQ96" i="7"/>
  <c r="AQ97" i="7"/>
  <c r="AQ98" i="7"/>
  <c r="AQ99" i="7"/>
  <c r="AQ100" i="7"/>
  <c r="AQ101" i="7"/>
  <c r="AQ102" i="7"/>
  <c r="AQ103" i="7"/>
  <c r="AQ5" i="7"/>
  <c r="AN6" i="7"/>
  <c r="AN7" i="7"/>
  <c r="AN8" i="7"/>
  <c r="AN9" i="7"/>
  <c r="AN10" i="7"/>
  <c r="AN11" i="7"/>
  <c r="AN12" i="7"/>
  <c r="AN13" i="7"/>
  <c r="AN14" i="7"/>
  <c r="AN15" i="7"/>
  <c r="AN16" i="7"/>
  <c r="AN17" i="7"/>
  <c r="AN18" i="7"/>
  <c r="AN19" i="7"/>
  <c r="AN20" i="7"/>
  <c r="AN21" i="7"/>
  <c r="AN22" i="7"/>
  <c r="AN23" i="7"/>
  <c r="AN24" i="7"/>
  <c r="AN25" i="7"/>
  <c r="AN26" i="7"/>
  <c r="AN27" i="7"/>
  <c r="AN28" i="7"/>
  <c r="AN29" i="7"/>
  <c r="AN30" i="7"/>
  <c r="AN31" i="7"/>
  <c r="AN32" i="7"/>
  <c r="AN33" i="7"/>
  <c r="AN34" i="7"/>
  <c r="AN35" i="7"/>
  <c r="AN36" i="7"/>
  <c r="AN37" i="7"/>
  <c r="AN38" i="7"/>
  <c r="AN39" i="7"/>
  <c r="AN40" i="7"/>
  <c r="AN41" i="7"/>
  <c r="AN42" i="7"/>
  <c r="AN43" i="7"/>
  <c r="AN44" i="7"/>
  <c r="AN45" i="7"/>
  <c r="AN46" i="7"/>
  <c r="AN47" i="7"/>
  <c r="AN48" i="7"/>
  <c r="AN49" i="7"/>
  <c r="AN50" i="7"/>
  <c r="AN51" i="7"/>
  <c r="AN52" i="7"/>
  <c r="AN53" i="7"/>
  <c r="AN54" i="7"/>
  <c r="AN55" i="7"/>
  <c r="AN56" i="7"/>
  <c r="AN57" i="7"/>
  <c r="AN58" i="7"/>
  <c r="AN59" i="7"/>
  <c r="AN60" i="7"/>
  <c r="AN61" i="7"/>
  <c r="AN62" i="7"/>
  <c r="AN63" i="7"/>
  <c r="AN64" i="7"/>
  <c r="AN65" i="7"/>
  <c r="AN66" i="7"/>
  <c r="AN67" i="7"/>
  <c r="AN68" i="7"/>
  <c r="AN69" i="7"/>
  <c r="AN70" i="7"/>
  <c r="AN71" i="7"/>
  <c r="AN72" i="7"/>
  <c r="AN73" i="7"/>
  <c r="AN74" i="7"/>
  <c r="AN75" i="7"/>
  <c r="AN76" i="7"/>
  <c r="AN77" i="7"/>
  <c r="AN78" i="7"/>
  <c r="AN79" i="7"/>
  <c r="AN80" i="7"/>
  <c r="AN81" i="7"/>
  <c r="AN82" i="7"/>
  <c r="AN83" i="7"/>
  <c r="AN84" i="7"/>
  <c r="AN85" i="7"/>
  <c r="AN86" i="7"/>
  <c r="AN87" i="7"/>
  <c r="AN88" i="7"/>
  <c r="AN89" i="7"/>
  <c r="AN90" i="7"/>
  <c r="AN91" i="7"/>
  <c r="AN92" i="7"/>
  <c r="AN93" i="7"/>
  <c r="AN94" i="7"/>
  <c r="AN95" i="7"/>
  <c r="AN96" i="7"/>
  <c r="AN97" i="7"/>
  <c r="AN98" i="7"/>
  <c r="AN99" i="7"/>
  <c r="AN100" i="7"/>
  <c r="AN101" i="7"/>
  <c r="AN102" i="7"/>
  <c r="AN103" i="7"/>
  <c r="AN5" i="7"/>
  <c r="AK6" i="7"/>
  <c r="AK7" i="7"/>
  <c r="AK8" i="7"/>
  <c r="AK9" i="7"/>
  <c r="AK10" i="7"/>
  <c r="AK11" i="7"/>
  <c r="AK12" i="7"/>
  <c r="AK13" i="7"/>
  <c r="AK14" i="7"/>
  <c r="AK15" i="7"/>
  <c r="AK16" i="7"/>
  <c r="AK17" i="7"/>
  <c r="AK18" i="7"/>
  <c r="AK19" i="7"/>
  <c r="AK20" i="7"/>
  <c r="AK21" i="7"/>
  <c r="AK22" i="7"/>
  <c r="AK23" i="7"/>
  <c r="AK24" i="7"/>
  <c r="AK25" i="7"/>
  <c r="AK26" i="7"/>
  <c r="AK27" i="7"/>
  <c r="AK28" i="7"/>
  <c r="AK29" i="7"/>
  <c r="AK30" i="7"/>
  <c r="AK31" i="7"/>
  <c r="AK32" i="7"/>
  <c r="AK33" i="7"/>
  <c r="AK34" i="7"/>
  <c r="AK35" i="7"/>
  <c r="AK36" i="7"/>
  <c r="AK37" i="7"/>
  <c r="AK38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3" i="7"/>
  <c r="AK54" i="7"/>
  <c r="AK55" i="7"/>
  <c r="AK56" i="7"/>
  <c r="AK57" i="7"/>
  <c r="AK58" i="7"/>
  <c r="AK59" i="7"/>
  <c r="AK60" i="7"/>
  <c r="AK61" i="7"/>
  <c r="AK62" i="7"/>
  <c r="AK63" i="7"/>
  <c r="AK64" i="7"/>
  <c r="AK65" i="7"/>
  <c r="AK66" i="7"/>
  <c r="AK67" i="7"/>
  <c r="AK68" i="7"/>
  <c r="AK69" i="7"/>
  <c r="AK70" i="7"/>
  <c r="AK71" i="7"/>
  <c r="AK72" i="7"/>
  <c r="AK73" i="7"/>
  <c r="AK74" i="7"/>
  <c r="AK75" i="7"/>
  <c r="AK76" i="7"/>
  <c r="AK77" i="7"/>
  <c r="AK78" i="7"/>
  <c r="AK79" i="7"/>
  <c r="AK80" i="7"/>
  <c r="AK81" i="7"/>
  <c r="AK82" i="7"/>
  <c r="AK83" i="7"/>
  <c r="AK84" i="7"/>
  <c r="AK85" i="7"/>
  <c r="AK86" i="7"/>
  <c r="AK87" i="7"/>
  <c r="AK88" i="7"/>
  <c r="AK89" i="7"/>
  <c r="AK90" i="7"/>
  <c r="AK91" i="7"/>
  <c r="AK92" i="7"/>
  <c r="AK93" i="7"/>
  <c r="AK94" i="7"/>
  <c r="AK95" i="7"/>
  <c r="AK96" i="7"/>
  <c r="AK97" i="7"/>
  <c r="AK98" i="7"/>
  <c r="AK99" i="7"/>
  <c r="AK100" i="7"/>
  <c r="AK101" i="7"/>
  <c r="AK102" i="7"/>
  <c r="AK103" i="7"/>
  <c r="AK5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5" i="7"/>
  <c r="AK3" i="7" l="1"/>
  <c r="K3" i="7"/>
  <c r="V4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2" i="6"/>
  <c r="V93" i="6"/>
  <c r="V94" i="6"/>
  <c r="V95" i="6"/>
  <c r="V96" i="6"/>
  <c r="V97" i="6"/>
  <c r="V98" i="6"/>
  <c r="V99" i="6"/>
  <c r="V100" i="6"/>
  <c r="V101" i="6"/>
  <c r="V102" i="6"/>
  <c r="V103" i="6"/>
  <c r="V3" i="6"/>
  <c r="L3" i="6"/>
  <c r="AC10" i="26" l="1"/>
  <c r="AD10" i="26"/>
  <c r="AE10" i="26"/>
  <c r="AF10" i="26"/>
  <c r="AG10" i="26"/>
  <c r="AC11" i="26"/>
  <c r="AD11" i="26"/>
  <c r="AE11" i="26"/>
  <c r="AF11" i="26"/>
  <c r="AG11" i="26"/>
  <c r="AC12" i="26"/>
  <c r="AD12" i="26"/>
  <c r="AE12" i="26"/>
  <c r="AF12" i="26"/>
  <c r="AG12" i="26"/>
  <c r="AC13" i="26"/>
  <c r="AD13" i="26"/>
  <c r="AE13" i="26"/>
  <c r="AF13" i="26"/>
  <c r="AG13" i="26"/>
  <c r="AC14" i="26"/>
  <c r="AD14" i="26"/>
  <c r="AE14" i="26"/>
  <c r="AF14" i="26"/>
  <c r="AG14" i="26"/>
  <c r="AC15" i="26"/>
  <c r="AD15" i="26"/>
  <c r="AE15" i="26"/>
  <c r="AF15" i="26"/>
  <c r="AG15" i="26"/>
  <c r="AC16" i="26"/>
  <c r="AD16" i="26"/>
  <c r="AE16" i="26"/>
  <c r="AF16" i="26"/>
  <c r="AG16" i="26"/>
  <c r="AC17" i="26"/>
  <c r="AD17" i="26"/>
  <c r="AE17" i="26"/>
  <c r="AF17" i="26"/>
  <c r="AG17" i="26"/>
  <c r="AC18" i="26"/>
  <c r="AD18" i="26"/>
  <c r="AE18" i="26"/>
  <c r="AF18" i="26"/>
  <c r="AG18" i="26"/>
  <c r="AC19" i="26"/>
  <c r="AD19" i="26"/>
  <c r="AE19" i="26"/>
  <c r="AF19" i="26"/>
  <c r="AG19" i="26"/>
  <c r="AC20" i="26"/>
  <c r="AD20" i="26"/>
  <c r="AE20" i="26"/>
  <c r="AF20" i="26"/>
  <c r="AG20" i="26"/>
  <c r="AC21" i="26"/>
  <c r="AD21" i="26"/>
  <c r="AE21" i="26"/>
  <c r="AF21" i="26"/>
  <c r="AG21" i="26"/>
  <c r="AC22" i="26"/>
  <c r="AD22" i="26"/>
  <c r="AE22" i="26"/>
  <c r="AF22" i="26"/>
  <c r="AG22" i="26"/>
  <c r="AC23" i="26"/>
  <c r="AD23" i="26"/>
  <c r="AE23" i="26"/>
  <c r="AF23" i="26"/>
  <c r="AG23" i="26"/>
  <c r="AC24" i="26"/>
  <c r="AD24" i="26"/>
  <c r="AE24" i="26"/>
  <c r="AF24" i="26"/>
  <c r="AG24" i="26"/>
  <c r="AC25" i="26"/>
  <c r="AD25" i="26"/>
  <c r="AE25" i="26"/>
  <c r="AF25" i="26"/>
  <c r="AG25" i="26"/>
  <c r="AC26" i="26"/>
  <c r="AD26" i="26"/>
  <c r="AE26" i="26"/>
  <c r="AF26" i="26"/>
  <c r="AG26" i="26"/>
  <c r="AC27" i="26"/>
  <c r="AD27" i="26"/>
  <c r="AE27" i="26"/>
  <c r="AF27" i="26"/>
  <c r="AG27" i="26"/>
  <c r="AC28" i="26"/>
  <c r="AD28" i="26"/>
  <c r="AE28" i="26"/>
  <c r="AF28" i="26"/>
  <c r="AG28" i="26"/>
  <c r="AC29" i="26"/>
  <c r="AD29" i="26"/>
  <c r="AE29" i="26"/>
  <c r="AF29" i="26"/>
  <c r="AG29" i="26"/>
  <c r="AC30" i="26"/>
  <c r="AD30" i="26"/>
  <c r="AE30" i="26"/>
  <c r="AF30" i="26"/>
  <c r="AG30" i="26"/>
  <c r="AC31" i="26"/>
  <c r="AD31" i="26"/>
  <c r="AE31" i="26"/>
  <c r="AF31" i="26"/>
  <c r="AG31" i="26"/>
  <c r="AC32" i="26"/>
  <c r="AD32" i="26"/>
  <c r="AE32" i="26"/>
  <c r="AF32" i="26"/>
  <c r="AG32" i="26"/>
  <c r="AC33" i="26"/>
  <c r="AD33" i="26"/>
  <c r="AE33" i="26"/>
  <c r="AF33" i="26"/>
  <c r="AG33" i="26"/>
  <c r="AC34" i="26"/>
  <c r="AD34" i="26"/>
  <c r="AE34" i="26"/>
  <c r="AF34" i="26"/>
  <c r="AG34" i="26"/>
  <c r="AC35" i="26"/>
  <c r="AD35" i="26"/>
  <c r="AE35" i="26"/>
  <c r="AF35" i="26"/>
  <c r="AG35" i="26"/>
  <c r="AC36" i="26"/>
  <c r="AD36" i="26"/>
  <c r="AE36" i="26"/>
  <c r="AF36" i="26"/>
  <c r="AG36" i="26"/>
  <c r="AC37" i="26"/>
  <c r="AD37" i="26"/>
  <c r="AE37" i="26"/>
  <c r="AF37" i="26"/>
  <c r="AG37" i="26"/>
  <c r="AC38" i="26"/>
  <c r="AD38" i="26"/>
  <c r="AE38" i="26"/>
  <c r="AF38" i="26"/>
  <c r="AG38" i="26"/>
  <c r="AC39" i="26"/>
  <c r="AD39" i="26"/>
  <c r="AE39" i="26"/>
  <c r="AF39" i="26"/>
  <c r="AG39" i="26"/>
  <c r="AC40" i="26"/>
  <c r="AD40" i="26"/>
  <c r="AE40" i="26"/>
  <c r="AF40" i="26"/>
  <c r="AG40" i="26"/>
  <c r="AC41" i="26"/>
  <c r="AD41" i="26"/>
  <c r="AE41" i="26"/>
  <c r="AF41" i="26"/>
  <c r="AG41" i="26"/>
  <c r="AC42" i="26"/>
  <c r="AD42" i="26"/>
  <c r="AE42" i="26"/>
  <c r="AF42" i="26"/>
  <c r="AG42" i="26"/>
  <c r="AC43" i="26"/>
  <c r="AD43" i="26"/>
  <c r="AE43" i="26"/>
  <c r="AF43" i="26"/>
  <c r="AG43" i="26"/>
  <c r="AC44" i="26"/>
  <c r="AD44" i="26"/>
  <c r="AE44" i="26"/>
  <c r="AF44" i="26"/>
  <c r="AG44" i="26"/>
  <c r="AC45" i="26"/>
  <c r="AD45" i="26"/>
  <c r="AE45" i="26"/>
  <c r="AF45" i="26"/>
  <c r="AG45" i="26"/>
  <c r="AC46" i="26"/>
  <c r="AD46" i="26"/>
  <c r="AE46" i="26"/>
  <c r="AF46" i="26"/>
  <c r="AG46" i="26"/>
  <c r="AC47" i="26"/>
  <c r="AD47" i="26"/>
  <c r="AE47" i="26"/>
  <c r="AF47" i="26"/>
  <c r="AG47" i="26"/>
  <c r="AC48" i="26"/>
  <c r="AD48" i="26"/>
  <c r="AE48" i="26"/>
  <c r="AF48" i="26"/>
  <c r="AG48" i="26"/>
  <c r="AC49" i="26"/>
  <c r="AD49" i="26"/>
  <c r="AE49" i="26"/>
  <c r="AF49" i="26"/>
  <c r="AG49" i="26"/>
  <c r="AC50" i="26"/>
  <c r="AD50" i="26"/>
  <c r="AE50" i="26"/>
  <c r="AF50" i="26"/>
  <c r="AG50" i="26"/>
  <c r="AC51" i="26"/>
  <c r="AD51" i="26"/>
  <c r="AE51" i="26"/>
  <c r="AF51" i="26"/>
  <c r="AG51" i="26"/>
  <c r="AC52" i="26"/>
  <c r="AD52" i="26"/>
  <c r="AE52" i="26"/>
  <c r="AF52" i="26"/>
  <c r="AG52" i="26"/>
  <c r="AC53" i="26"/>
  <c r="AD53" i="26"/>
  <c r="AE53" i="26"/>
  <c r="AF53" i="26"/>
  <c r="AG53" i="26"/>
  <c r="AC54" i="26"/>
  <c r="AD54" i="26"/>
  <c r="AE54" i="26"/>
  <c r="AF54" i="26"/>
  <c r="AG54" i="26"/>
  <c r="AC55" i="26"/>
  <c r="AD55" i="26"/>
  <c r="AE55" i="26"/>
  <c r="AF55" i="26"/>
  <c r="AG55" i="26"/>
  <c r="AC56" i="26"/>
  <c r="AD56" i="26"/>
  <c r="AE56" i="26"/>
  <c r="AF56" i="26"/>
  <c r="AG56" i="26"/>
  <c r="AC57" i="26"/>
  <c r="AD57" i="26"/>
  <c r="AE57" i="26"/>
  <c r="AF57" i="26"/>
  <c r="AG57" i="26"/>
  <c r="AC58" i="26"/>
  <c r="AD58" i="26"/>
  <c r="AE58" i="26"/>
  <c r="AF58" i="26"/>
  <c r="AG58" i="26"/>
  <c r="AC59" i="26"/>
  <c r="AD59" i="26"/>
  <c r="AE59" i="26"/>
  <c r="AF59" i="26"/>
  <c r="AG59" i="26"/>
  <c r="AG9" i="26"/>
  <c r="AF9" i="26"/>
  <c r="AE9" i="26"/>
  <c r="AD9" i="26"/>
  <c r="AC9" i="26"/>
  <c r="AV1" i="7"/>
  <c r="AS1" i="7"/>
  <c r="AP1" i="7"/>
  <c r="AM1" i="7"/>
  <c r="V1" i="7"/>
  <c r="S1" i="7"/>
  <c r="P1" i="7"/>
  <c r="M1" i="7"/>
  <c r="AV6" i="7"/>
  <c r="AV7" i="7"/>
  <c r="AV8" i="7"/>
  <c r="AV9" i="7"/>
  <c r="AV10" i="7"/>
  <c r="AV11" i="7"/>
  <c r="AV12" i="7"/>
  <c r="AV13" i="7"/>
  <c r="AV14" i="7"/>
  <c r="AV15" i="7"/>
  <c r="AV16" i="7"/>
  <c r="AV17" i="7"/>
  <c r="AV18" i="7"/>
  <c r="AV19" i="7"/>
  <c r="AV20" i="7"/>
  <c r="AV21" i="7"/>
  <c r="AV22" i="7"/>
  <c r="AV23" i="7"/>
  <c r="AV24" i="7"/>
  <c r="AV25" i="7"/>
  <c r="AV26" i="7"/>
  <c r="AV27" i="7"/>
  <c r="AV28" i="7"/>
  <c r="AV29" i="7"/>
  <c r="AV30" i="7"/>
  <c r="AV31" i="7"/>
  <c r="AV32" i="7"/>
  <c r="AV33" i="7"/>
  <c r="AV34" i="7"/>
  <c r="AV35" i="7"/>
  <c r="AV36" i="7"/>
  <c r="AV37" i="7"/>
  <c r="AV38" i="7"/>
  <c r="AV39" i="7"/>
  <c r="AV40" i="7"/>
  <c r="AV41" i="7"/>
  <c r="AV42" i="7"/>
  <c r="AV43" i="7"/>
  <c r="AV44" i="7"/>
  <c r="AV45" i="7"/>
  <c r="AV46" i="7"/>
  <c r="AV47" i="7"/>
  <c r="AV48" i="7"/>
  <c r="AV49" i="7"/>
  <c r="AV50" i="7"/>
  <c r="AV51" i="7"/>
  <c r="AV52" i="7"/>
  <c r="AV53" i="7"/>
  <c r="AV54" i="7"/>
  <c r="AV55" i="7"/>
  <c r="AV56" i="7"/>
  <c r="AV57" i="7"/>
  <c r="AV58" i="7"/>
  <c r="AV59" i="7"/>
  <c r="AV60" i="7"/>
  <c r="AV61" i="7"/>
  <c r="AV62" i="7"/>
  <c r="AV63" i="7"/>
  <c r="AV64" i="7"/>
  <c r="AV65" i="7"/>
  <c r="AV66" i="7"/>
  <c r="AV67" i="7"/>
  <c r="AV68" i="7"/>
  <c r="AV69" i="7"/>
  <c r="AV70" i="7"/>
  <c r="AV71" i="7"/>
  <c r="AV72" i="7"/>
  <c r="AV73" i="7"/>
  <c r="AV74" i="7"/>
  <c r="AV75" i="7"/>
  <c r="AV76" i="7"/>
  <c r="AV77" i="7"/>
  <c r="AV78" i="7"/>
  <c r="AV79" i="7"/>
  <c r="AV80" i="7"/>
  <c r="AV81" i="7"/>
  <c r="AV82" i="7"/>
  <c r="AV83" i="7"/>
  <c r="AV84" i="7"/>
  <c r="AV85" i="7"/>
  <c r="AV86" i="7"/>
  <c r="AV87" i="7"/>
  <c r="AV88" i="7"/>
  <c r="AV89" i="7"/>
  <c r="AV90" i="7"/>
  <c r="AV91" i="7"/>
  <c r="AV92" i="7"/>
  <c r="AV93" i="7"/>
  <c r="AV94" i="7"/>
  <c r="AV95" i="7"/>
  <c r="AV96" i="7"/>
  <c r="AV97" i="7"/>
  <c r="AV98" i="7"/>
  <c r="AV99" i="7"/>
  <c r="AV100" i="7"/>
  <c r="AV101" i="7"/>
  <c r="AV102" i="7"/>
  <c r="AV103" i="7"/>
  <c r="AV5" i="7"/>
  <c r="AS6" i="7"/>
  <c r="AS7" i="7"/>
  <c r="AS8" i="7"/>
  <c r="AS9" i="7"/>
  <c r="AS10" i="7"/>
  <c r="AS11" i="7"/>
  <c r="AS12" i="7"/>
  <c r="AS13" i="7"/>
  <c r="AS14" i="7"/>
  <c r="AS15" i="7"/>
  <c r="AS16" i="7"/>
  <c r="AS17" i="7"/>
  <c r="AS18" i="7"/>
  <c r="AS19" i="7"/>
  <c r="AS20" i="7"/>
  <c r="AS21" i="7"/>
  <c r="AS22" i="7"/>
  <c r="AS23" i="7"/>
  <c r="AS24" i="7"/>
  <c r="AS25" i="7"/>
  <c r="AS26" i="7"/>
  <c r="AS27" i="7"/>
  <c r="AS28" i="7"/>
  <c r="AS29" i="7"/>
  <c r="AS30" i="7"/>
  <c r="AS31" i="7"/>
  <c r="AS32" i="7"/>
  <c r="AS33" i="7"/>
  <c r="AS34" i="7"/>
  <c r="AS35" i="7"/>
  <c r="AS36" i="7"/>
  <c r="AS37" i="7"/>
  <c r="AS38" i="7"/>
  <c r="AS39" i="7"/>
  <c r="AS40" i="7"/>
  <c r="AS41" i="7"/>
  <c r="AS42" i="7"/>
  <c r="AS43" i="7"/>
  <c r="AS44" i="7"/>
  <c r="AS45" i="7"/>
  <c r="AS46" i="7"/>
  <c r="AS47" i="7"/>
  <c r="AS48" i="7"/>
  <c r="AS49" i="7"/>
  <c r="AS50" i="7"/>
  <c r="AS51" i="7"/>
  <c r="AS52" i="7"/>
  <c r="AS53" i="7"/>
  <c r="AS54" i="7"/>
  <c r="AS55" i="7"/>
  <c r="AS56" i="7"/>
  <c r="AS57" i="7"/>
  <c r="AS58" i="7"/>
  <c r="AS59" i="7"/>
  <c r="AS60" i="7"/>
  <c r="AS61" i="7"/>
  <c r="AS62" i="7"/>
  <c r="AS63" i="7"/>
  <c r="AS64" i="7"/>
  <c r="AS65" i="7"/>
  <c r="AS66" i="7"/>
  <c r="AS67" i="7"/>
  <c r="AS68" i="7"/>
  <c r="AS69" i="7"/>
  <c r="AS70" i="7"/>
  <c r="AS71" i="7"/>
  <c r="AS72" i="7"/>
  <c r="AS73" i="7"/>
  <c r="AS74" i="7"/>
  <c r="AS75" i="7"/>
  <c r="AS76" i="7"/>
  <c r="AS77" i="7"/>
  <c r="AS78" i="7"/>
  <c r="AS79" i="7"/>
  <c r="AS80" i="7"/>
  <c r="AS81" i="7"/>
  <c r="AS82" i="7"/>
  <c r="AS83" i="7"/>
  <c r="AS84" i="7"/>
  <c r="AS85" i="7"/>
  <c r="AS86" i="7"/>
  <c r="AS87" i="7"/>
  <c r="AS88" i="7"/>
  <c r="AS89" i="7"/>
  <c r="AS90" i="7"/>
  <c r="AS91" i="7"/>
  <c r="AS92" i="7"/>
  <c r="AS93" i="7"/>
  <c r="AS94" i="7"/>
  <c r="AS95" i="7"/>
  <c r="AS96" i="7"/>
  <c r="AS97" i="7"/>
  <c r="AS98" i="7"/>
  <c r="AS99" i="7"/>
  <c r="AS100" i="7"/>
  <c r="AS101" i="7"/>
  <c r="AS102" i="7"/>
  <c r="AS103" i="7"/>
  <c r="AS5" i="7"/>
  <c r="AP6" i="7"/>
  <c r="AP7" i="7"/>
  <c r="AP8" i="7"/>
  <c r="AP9" i="7"/>
  <c r="AP10" i="7"/>
  <c r="AP11" i="7"/>
  <c r="AP12" i="7"/>
  <c r="AP13" i="7"/>
  <c r="AP14" i="7"/>
  <c r="AP15" i="7"/>
  <c r="AP16" i="7"/>
  <c r="AP17" i="7"/>
  <c r="AP18" i="7"/>
  <c r="AP19" i="7"/>
  <c r="AP20" i="7"/>
  <c r="AP21" i="7"/>
  <c r="AP22" i="7"/>
  <c r="AP23" i="7"/>
  <c r="AP24" i="7"/>
  <c r="AP25" i="7"/>
  <c r="AP26" i="7"/>
  <c r="AP27" i="7"/>
  <c r="AP28" i="7"/>
  <c r="AP29" i="7"/>
  <c r="AP30" i="7"/>
  <c r="AP31" i="7"/>
  <c r="AP32" i="7"/>
  <c r="AP33" i="7"/>
  <c r="AP34" i="7"/>
  <c r="AP35" i="7"/>
  <c r="AP36" i="7"/>
  <c r="AP37" i="7"/>
  <c r="AP38" i="7"/>
  <c r="AP39" i="7"/>
  <c r="AP40" i="7"/>
  <c r="AP41" i="7"/>
  <c r="AP42" i="7"/>
  <c r="AP43" i="7"/>
  <c r="AP44" i="7"/>
  <c r="AP45" i="7"/>
  <c r="AP46" i="7"/>
  <c r="AP47" i="7"/>
  <c r="AP48" i="7"/>
  <c r="AP49" i="7"/>
  <c r="AP50" i="7"/>
  <c r="AP51" i="7"/>
  <c r="AP52" i="7"/>
  <c r="AP53" i="7"/>
  <c r="AP54" i="7"/>
  <c r="AP55" i="7"/>
  <c r="AP56" i="7"/>
  <c r="AP57" i="7"/>
  <c r="AP58" i="7"/>
  <c r="AP59" i="7"/>
  <c r="AP60" i="7"/>
  <c r="AP61" i="7"/>
  <c r="AP62" i="7"/>
  <c r="AP63" i="7"/>
  <c r="AP64" i="7"/>
  <c r="AP65" i="7"/>
  <c r="AP66" i="7"/>
  <c r="AP67" i="7"/>
  <c r="AP68" i="7"/>
  <c r="AP69" i="7"/>
  <c r="AP70" i="7"/>
  <c r="AP71" i="7"/>
  <c r="AP72" i="7"/>
  <c r="AP73" i="7"/>
  <c r="AP74" i="7"/>
  <c r="AP75" i="7"/>
  <c r="AP76" i="7"/>
  <c r="AP77" i="7"/>
  <c r="AP78" i="7"/>
  <c r="AP79" i="7"/>
  <c r="AP80" i="7"/>
  <c r="AP81" i="7"/>
  <c r="AP82" i="7"/>
  <c r="AP83" i="7"/>
  <c r="AP84" i="7"/>
  <c r="AP85" i="7"/>
  <c r="AP86" i="7"/>
  <c r="AP87" i="7"/>
  <c r="AP88" i="7"/>
  <c r="AP89" i="7"/>
  <c r="AP90" i="7"/>
  <c r="AP91" i="7"/>
  <c r="AP92" i="7"/>
  <c r="AP93" i="7"/>
  <c r="AP94" i="7"/>
  <c r="AP95" i="7"/>
  <c r="AP96" i="7"/>
  <c r="AP97" i="7"/>
  <c r="AP98" i="7"/>
  <c r="AP99" i="7"/>
  <c r="AP100" i="7"/>
  <c r="AP101" i="7"/>
  <c r="AP102" i="7"/>
  <c r="AP103" i="7"/>
  <c r="AP5" i="7"/>
  <c r="AM6" i="7"/>
  <c r="AM7" i="7"/>
  <c r="AM8" i="7"/>
  <c r="AM9" i="7"/>
  <c r="AM10" i="7"/>
  <c r="AM11" i="7"/>
  <c r="AM12" i="7"/>
  <c r="AM13" i="7"/>
  <c r="AM14" i="7"/>
  <c r="AM15" i="7"/>
  <c r="AM16" i="7"/>
  <c r="AM17" i="7"/>
  <c r="AM18" i="7"/>
  <c r="AM19" i="7"/>
  <c r="AM20" i="7"/>
  <c r="AM21" i="7"/>
  <c r="AM22" i="7"/>
  <c r="AM23" i="7"/>
  <c r="AM24" i="7"/>
  <c r="AM25" i="7"/>
  <c r="AM26" i="7"/>
  <c r="AM27" i="7"/>
  <c r="AM28" i="7"/>
  <c r="AM29" i="7"/>
  <c r="AM30" i="7"/>
  <c r="AM31" i="7"/>
  <c r="AM32" i="7"/>
  <c r="AM33" i="7"/>
  <c r="AM34" i="7"/>
  <c r="AM35" i="7"/>
  <c r="AM36" i="7"/>
  <c r="AM37" i="7"/>
  <c r="AM38" i="7"/>
  <c r="AM39" i="7"/>
  <c r="AM40" i="7"/>
  <c r="AM41" i="7"/>
  <c r="AM42" i="7"/>
  <c r="AM43" i="7"/>
  <c r="AM44" i="7"/>
  <c r="AM45" i="7"/>
  <c r="AM46" i="7"/>
  <c r="AM47" i="7"/>
  <c r="AM48" i="7"/>
  <c r="AM49" i="7"/>
  <c r="AM50" i="7"/>
  <c r="AM51" i="7"/>
  <c r="AM52" i="7"/>
  <c r="AM53" i="7"/>
  <c r="AM54" i="7"/>
  <c r="AM55" i="7"/>
  <c r="AM56" i="7"/>
  <c r="AM57" i="7"/>
  <c r="AM58" i="7"/>
  <c r="AM59" i="7"/>
  <c r="AM60" i="7"/>
  <c r="AM61" i="7"/>
  <c r="AM62" i="7"/>
  <c r="AM63" i="7"/>
  <c r="AM64" i="7"/>
  <c r="AM65" i="7"/>
  <c r="AM66" i="7"/>
  <c r="AM67" i="7"/>
  <c r="AM68" i="7"/>
  <c r="AM69" i="7"/>
  <c r="AM70" i="7"/>
  <c r="AM71" i="7"/>
  <c r="AM72" i="7"/>
  <c r="AM73" i="7"/>
  <c r="AM74" i="7"/>
  <c r="AM75" i="7"/>
  <c r="AM76" i="7"/>
  <c r="AM77" i="7"/>
  <c r="AM78" i="7"/>
  <c r="AM79" i="7"/>
  <c r="AM80" i="7"/>
  <c r="AM81" i="7"/>
  <c r="AM82" i="7"/>
  <c r="AM83" i="7"/>
  <c r="AM84" i="7"/>
  <c r="AM85" i="7"/>
  <c r="AM86" i="7"/>
  <c r="AM87" i="7"/>
  <c r="AM88" i="7"/>
  <c r="AM89" i="7"/>
  <c r="AM90" i="7"/>
  <c r="AM91" i="7"/>
  <c r="AM92" i="7"/>
  <c r="AM93" i="7"/>
  <c r="AM94" i="7"/>
  <c r="AM95" i="7"/>
  <c r="AM96" i="7"/>
  <c r="AM97" i="7"/>
  <c r="AM98" i="7"/>
  <c r="AM99" i="7"/>
  <c r="AM100" i="7"/>
  <c r="AM101" i="7"/>
  <c r="AM102" i="7"/>
  <c r="AM103" i="7"/>
  <c r="AM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5" i="7"/>
  <c r="AM3" i="7" l="1"/>
  <c r="AH10" i="26"/>
  <c r="AH11" i="26"/>
  <c r="AH12" i="26"/>
  <c r="AH13" i="26"/>
  <c r="AH14" i="26"/>
  <c r="AH15" i="26"/>
  <c r="AH16" i="26"/>
  <c r="AH17" i="26"/>
  <c r="AH18" i="26"/>
  <c r="AH19" i="26"/>
  <c r="AH20" i="26"/>
  <c r="AH21" i="26"/>
  <c r="AH22" i="26"/>
  <c r="AH23" i="26"/>
  <c r="AH24" i="26"/>
  <c r="AH25" i="26"/>
  <c r="AH26" i="26"/>
  <c r="AH27" i="26"/>
  <c r="AH28" i="26"/>
  <c r="AH29" i="26"/>
  <c r="AH30" i="26"/>
  <c r="AH31" i="26"/>
  <c r="AH32" i="26"/>
  <c r="AH33" i="26"/>
  <c r="AH34" i="26"/>
  <c r="AH35" i="26"/>
  <c r="AH36" i="26"/>
  <c r="AH37" i="26"/>
  <c r="AH38" i="26"/>
  <c r="AH39" i="26"/>
  <c r="AH40" i="26"/>
  <c r="AH41" i="26"/>
  <c r="AH42" i="26"/>
  <c r="AH43" i="26"/>
  <c r="AH44" i="26"/>
  <c r="AH45" i="26"/>
  <c r="AH46" i="26"/>
  <c r="AH47" i="26"/>
  <c r="AH48" i="26"/>
  <c r="AH49" i="26"/>
  <c r="AH50" i="26"/>
  <c r="AH51" i="26"/>
  <c r="AH52" i="26"/>
  <c r="AH53" i="26"/>
  <c r="AH54" i="26"/>
  <c r="AH55" i="26"/>
  <c r="AH56" i="26"/>
  <c r="AH57" i="26"/>
  <c r="AH58" i="26"/>
  <c r="AH59" i="26"/>
  <c r="AH9" i="26"/>
  <c r="AH3" i="26"/>
  <c r="AG3" i="26"/>
  <c r="AF3" i="26"/>
  <c r="AE3" i="26"/>
  <c r="AD3" i="26"/>
  <c r="AC3" i="26"/>
  <c r="AA6" i="25"/>
  <c r="AB6" i="25"/>
  <c r="AC6" i="25"/>
  <c r="AD6" i="25"/>
  <c r="AA7" i="25"/>
  <c r="AB7" i="25"/>
  <c r="AC7" i="25"/>
  <c r="AD7" i="25"/>
  <c r="AA8" i="25"/>
  <c r="AB8" i="25"/>
  <c r="AC8" i="25"/>
  <c r="AD8" i="25"/>
  <c r="AA9" i="25"/>
  <c r="AB9" i="25"/>
  <c r="AC9" i="25"/>
  <c r="AD9" i="25"/>
  <c r="AA10" i="25"/>
  <c r="AB10" i="25"/>
  <c r="AC10" i="25"/>
  <c r="AD10" i="25"/>
  <c r="AA11" i="25"/>
  <c r="AB11" i="25"/>
  <c r="AC11" i="25"/>
  <c r="AD11" i="25"/>
  <c r="AA12" i="25"/>
  <c r="AB12" i="25"/>
  <c r="AC12" i="25"/>
  <c r="AD12" i="25"/>
  <c r="AA13" i="25"/>
  <c r="AB13" i="25"/>
  <c r="AC13" i="25"/>
  <c r="AD13" i="25"/>
  <c r="AA14" i="25"/>
  <c r="AB14" i="25"/>
  <c r="AC14" i="25"/>
  <c r="AD14" i="25"/>
  <c r="AA15" i="25"/>
  <c r="AB15" i="25"/>
  <c r="AC15" i="25"/>
  <c r="AD15" i="25"/>
  <c r="AA16" i="25"/>
  <c r="AB16" i="25"/>
  <c r="AC16" i="25"/>
  <c r="AD16" i="25"/>
  <c r="AA17" i="25"/>
  <c r="AB17" i="25"/>
  <c r="AC17" i="25"/>
  <c r="AD17" i="25"/>
  <c r="AA18" i="25"/>
  <c r="AB18" i="25"/>
  <c r="AC18" i="25"/>
  <c r="AD18" i="25"/>
  <c r="AA19" i="25"/>
  <c r="AB19" i="25"/>
  <c r="AC19" i="25"/>
  <c r="AD19" i="25"/>
  <c r="AA20" i="25"/>
  <c r="AB20" i="25"/>
  <c r="AC20" i="25"/>
  <c r="AD20" i="25"/>
  <c r="AA21" i="25"/>
  <c r="AB21" i="25"/>
  <c r="AC21" i="25"/>
  <c r="AD21" i="25"/>
  <c r="AA22" i="25"/>
  <c r="AB22" i="25"/>
  <c r="AC22" i="25"/>
  <c r="AD22" i="25"/>
  <c r="AA23" i="25"/>
  <c r="AB23" i="25"/>
  <c r="AC23" i="25"/>
  <c r="AD23" i="25"/>
  <c r="AA24" i="25"/>
  <c r="AB24" i="25"/>
  <c r="AC24" i="25"/>
  <c r="AD24" i="25"/>
  <c r="AA25" i="25"/>
  <c r="AB25" i="25"/>
  <c r="AC25" i="25"/>
  <c r="AD25" i="25"/>
  <c r="AA26" i="25"/>
  <c r="AB26" i="25"/>
  <c r="AC26" i="25"/>
  <c r="AD26" i="25"/>
  <c r="AA27" i="25"/>
  <c r="AB27" i="25"/>
  <c r="AC27" i="25"/>
  <c r="AD27" i="25"/>
  <c r="AA28" i="25"/>
  <c r="AB28" i="25"/>
  <c r="AC28" i="25"/>
  <c r="AD28" i="25"/>
  <c r="AA29" i="25"/>
  <c r="AB29" i="25"/>
  <c r="AC29" i="25"/>
  <c r="AD29" i="25"/>
  <c r="AA30" i="25"/>
  <c r="AB30" i="25"/>
  <c r="AC30" i="25"/>
  <c r="AD30" i="25"/>
  <c r="AA31" i="25"/>
  <c r="AB31" i="25"/>
  <c r="AC31" i="25"/>
  <c r="AD31" i="25"/>
  <c r="AA32" i="25"/>
  <c r="AB32" i="25"/>
  <c r="AC32" i="25"/>
  <c r="AD32" i="25"/>
  <c r="AA33" i="25"/>
  <c r="AB33" i="25"/>
  <c r="AC33" i="25"/>
  <c r="AD33" i="25"/>
  <c r="AA34" i="25"/>
  <c r="AB34" i="25"/>
  <c r="AC34" i="25"/>
  <c r="AD34" i="25"/>
  <c r="AA35" i="25"/>
  <c r="AB35" i="25"/>
  <c r="AC35" i="25"/>
  <c r="AD35" i="25"/>
  <c r="AA36" i="25"/>
  <c r="AB36" i="25"/>
  <c r="AC36" i="25"/>
  <c r="AD36" i="25"/>
  <c r="AA37" i="25"/>
  <c r="AB37" i="25"/>
  <c r="AC37" i="25"/>
  <c r="AD37" i="25"/>
  <c r="AA38" i="25"/>
  <c r="AB38" i="25"/>
  <c r="AC38" i="25"/>
  <c r="AD38" i="25"/>
  <c r="AA39" i="25"/>
  <c r="AB39" i="25"/>
  <c r="AC39" i="25"/>
  <c r="AD39" i="25"/>
  <c r="AA40" i="25"/>
  <c r="AB40" i="25"/>
  <c r="AC40" i="25"/>
  <c r="AD40" i="25"/>
  <c r="AA41" i="25"/>
  <c r="AB41" i="25"/>
  <c r="AC41" i="25"/>
  <c r="AD41" i="25"/>
  <c r="AA42" i="25"/>
  <c r="AB42" i="25"/>
  <c r="AC42" i="25"/>
  <c r="AD42" i="25"/>
  <c r="AA43" i="25"/>
  <c r="AB43" i="25"/>
  <c r="AC43" i="25"/>
  <c r="AD43" i="25"/>
  <c r="AA44" i="25"/>
  <c r="AB44" i="25"/>
  <c r="AC44" i="25"/>
  <c r="AD44" i="25"/>
  <c r="AA45" i="25"/>
  <c r="AB45" i="25"/>
  <c r="AC45" i="25"/>
  <c r="AD45" i="25"/>
  <c r="AA46" i="25"/>
  <c r="AB46" i="25"/>
  <c r="AC46" i="25"/>
  <c r="AD46" i="25"/>
  <c r="AA47" i="25"/>
  <c r="AB47" i="25"/>
  <c r="AC47" i="25"/>
  <c r="AD47" i="25"/>
  <c r="AA48" i="25"/>
  <c r="AB48" i="25"/>
  <c r="AC48" i="25"/>
  <c r="AD48" i="25"/>
  <c r="AA49" i="25"/>
  <c r="AB49" i="25"/>
  <c r="AC49" i="25"/>
  <c r="AD49" i="25"/>
  <c r="AA50" i="25"/>
  <c r="AB50" i="25"/>
  <c r="AC50" i="25"/>
  <c r="AD50" i="25"/>
  <c r="AA51" i="25"/>
  <c r="AB51" i="25"/>
  <c r="AC51" i="25"/>
  <c r="AD51" i="25"/>
  <c r="AA52" i="25"/>
  <c r="AB52" i="25"/>
  <c r="AC52" i="25"/>
  <c r="AD52" i="25"/>
  <c r="AA53" i="25"/>
  <c r="AB53" i="25"/>
  <c r="AC53" i="25"/>
  <c r="AD53" i="25"/>
  <c r="AA54" i="25"/>
  <c r="AB54" i="25"/>
  <c r="AC54" i="25"/>
  <c r="AD54" i="25"/>
  <c r="AA55" i="25"/>
  <c r="AB55" i="25"/>
  <c r="AC55" i="25"/>
  <c r="AD55" i="25"/>
  <c r="AD5" i="25"/>
  <c r="AC5" i="25"/>
  <c r="AB5" i="25"/>
  <c r="AA5" i="25"/>
  <c r="AD3" i="25"/>
  <c r="AC3" i="25"/>
  <c r="AB3" i="25"/>
  <c r="AA3" i="25"/>
  <c r="H6" i="25"/>
  <c r="I6" i="25"/>
  <c r="J6" i="25"/>
  <c r="K6" i="25"/>
  <c r="H7" i="25"/>
  <c r="I7" i="25"/>
  <c r="J7" i="25"/>
  <c r="K7" i="25"/>
  <c r="H8" i="25"/>
  <c r="I8" i="25"/>
  <c r="J8" i="25"/>
  <c r="K8" i="25"/>
  <c r="H9" i="25"/>
  <c r="I9" i="25"/>
  <c r="J9" i="25"/>
  <c r="K9" i="25"/>
  <c r="H10" i="25"/>
  <c r="I10" i="25"/>
  <c r="J10" i="25"/>
  <c r="K10" i="25"/>
  <c r="H11" i="25"/>
  <c r="I11" i="25"/>
  <c r="J11" i="25"/>
  <c r="K11" i="25"/>
  <c r="H12" i="25"/>
  <c r="I12" i="25"/>
  <c r="J12" i="25"/>
  <c r="K12" i="25"/>
  <c r="H13" i="25"/>
  <c r="I13" i="25"/>
  <c r="J13" i="25"/>
  <c r="K13" i="25"/>
  <c r="H14" i="25"/>
  <c r="I14" i="25"/>
  <c r="J14" i="25"/>
  <c r="K14" i="25"/>
  <c r="H15" i="25"/>
  <c r="I15" i="25"/>
  <c r="J15" i="25"/>
  <c r="K15" i="25"/>
  <c r="H16" i="25"/>
  <c r="I16" i="25"/>
  <c r="J16" i="25"/>
  <c r="K16" i="25"/>
  <c r="H17" i="25"/>
  <c r="I17" i="25"/>
  <c r="J17" i="25"/>
  <c r="K17" i="25"/>
  <c r="H18" i="25"/>
  <c r="I18" i="25"/>
  <c r="J18" i="25"/>
  <c r="K18" i="25"/>
  <c r="H19" i="25"/>
  <c r="I19" i="25"/>
  <c r="J19" i="25"/>
  <c r="K19" i="25"/>
  <c r="H20" i="25"/>
  <c r="I20" i="25"/>
  <c r="J20" i="25"/>
  <c r="K20" i="25"/>
  <c r="H21" i="25"/>
  <c r="I21" i="25"/>
  <c r="J21" i="25"/>
  <c r="K21" i="25"/>
  <c r="H22" i="25"/>
  <c r="I22" i="25"/>
  <c r="J22" i="25"/>
  <c r="K22" i="25"/>
  <c r="H23" i="25"/>
  <c r="I23" i="25"/>
  <c r="J23" i="25"/>
  <c r="K23" i="25"/>
  <c r="H24" i="25"/>
  <c r="I24" i="25"/>
  <c r="J24" i="25"/>
  <c r="K24" i="25"/>
  <c r="H25" i="25"/>
  <c r="I25" i="25"/>
  <c r="J25" i="25"/>
  <c r="K25" i="25"/>
  <c r="H26" i="25"/>
  <c r="I26" i="25"/>
  <c r="J26" i="25"/>
  <c r="K26" i="25"/>
  <c r="H27" i="25"/>
  <c r="I27" i="25"/>
  <c r="J27" i="25"/>
  <c r="K27" i="25"/>
  <c r="H28" i="25"/>
  <c r="I28" i="25"/>
  <c r="J28" i="25"/>
  <c r="K28" i="25"/>
  <c r="H29" i="25"/>
  <c r="I29" i="25"/>
  <c r="J29" i="25"/>
  <c r="K29" i="25"/>
  <c r="H30" i="25"/>
  <c r="I30" i="25"/>
  <c r="J30" i="25"/>
  <c r="K30" i="25"/>
  <c r="H31" i="25"/>
  <c r="I31" i="25"/>
  <c r="J31" i="25"/>
  <c r="K31" i="25"/>
  <c r="H32" i="25"/>
  <c r="I32" i="25"/>
  <c r="J32" i="25"/>
  <c r="K32" i="25"/>
  <c r="H33" i="25"/>
  <c r="I33" i="25"/>
  <c r="J33" i="25"/>
  <c r="K33" i="25"/>
  <c r="H34" i="25"/>
  <c r="I34" i="25"/>
  <c r="J34" i="25"/>
  <c r="K34" i="25"/>
  <c r="H35" i="25"/>
  <c r="I35" i="25"/>
  <c r="J35" i="25"/>
  <c r="K35" i="25"/>
  <c r="H36" i="25"/>
  <c r="I36" i="25"/>
  <c r="J36" i="25"/>
  <c r="K36" i="25"/>
  <c r="H37" i="25"/>
  <c r="I37" i="25"/>
  <c r="J37" i="25"/>
  <c r="K37" i="25"/>
  <c r="H38" i="25"/>
  <c r="I38" i="25"/>
  <c r="J38" i="25"/>
  <c r="K38" i="25"/>
  <c r="H39" i="25"/>
  <c r="I39" i="25"/>
  <c r="J39" i="25"/>
  <c r="K39" i="25"/>
  <c r="H40" i="25"/>
  <c r="I40" i="25"/>
  <c r="J40" i="25"/>
  <c r="K40" i="25"/>
  <c r="H41" i="25"/>
  <c r="I41" i="25"/>
  <c r="J41" i="25"/>
  <c r="K41" i="25"/>
  <c r="H42" i="25"/>
  <c r="I42" i="25"/>
  <c r="J42" i="25"/>
  <c r="K42" i="25"/>
  <c r="H43" i="25"/>
  <c r="I43" i="25"/>
  <c r="J43" i="25"/>
  <c r="K43" i="25"/>
  <c r="H44" i="25"/>
  <c r="I44" i="25"/>
  <c r="J44" i="25"/>
  <c r="K44" i="25"/>
  <c r="H45" i="25"/>
  <c r="I45" i="25"/>
  <c r="J45" i="25"/>
  <c r="K45" i="25"/>
  <c r="H46" i="25"/>
  <c r="I46" i="25"/>
  <c r="J46" i="25"/>
  <c r="K46" i="25"/>
  <c r="H47" i="25"/>
  <c r="I47" i="25"/>
  <c r="J47" i="25"/>
  <c r="K47" i="25"/>
  <c r="H48" i="25"/>
  <c r="I48" i="25"/>
  <c r="J48" i="25"/>
  <c r="K48" i="25"/>
  <c r="H49" i="25"/>
  <c r="I49" i="25"/>
  <c r="J49" i="25"/>
  <c r="K49" i="25"/>
  <c r="H50" i="25"/>
  <c r="I50" i="25"/>
  <c r="J50" i="25"/>
  <c r="K50" i="25"/>
  <c r="H51" i="25"/>
  <c r="I51" i="25"/>
  <c r="J51" i="25"/>
  <c r="K51" i="25"/>
  <c r="H52" i="25"/>
  <c r="I52" i="25"/>
  <c r="J52" i="25"/>
  <c r="K52" i="25"/>
  <c r="H53" i="25"/>
  <c r="I53" i="25"/>
  <c r="J53" i="25"/>
  <c r="K53" i="25"/>
  <c r="H54" i="25"/>
  <c r="I54" i="25"/>
  <c r="J54" i="25"/>
  <c r="K54" i="25"/>
  <c r="H55" i="25"/>
  <c r="I55" i="25"/>
  <c r="J55" i="25"/>
  <c r="K55" i="25"/>
  <c r="K3" i="25"/>
  <c r="I3" i="25"/>
  <c r="J3" i="25"/>
  <c r="H5" i="25"/>
  <c r="H3" i="25"/>
  <c r="I5" i="25"/>
  <c r="J5" i="25"/>
  <c r="H5" i="26" s="1"/>
  <c r="K5" i="25"/>
  <c r="I5" i="26" s="1"/>
  <c r="F3" i="26"/>
  <c r="I3" i="26"/>
  <c r="H3" i="26"/>
  <c r="G3" i="26"/>
  <c r="G5" i="26" l="1"/>
  <c r="Z5" i="26"/>
  <c r="Z23" i="26" s="1"/>
  <c r="W5" i="26"/>
  <c r="X5" i="26"/>
  <c r="Y5" i="26"/>
  <c r="Z15" i="26"/>
  <c r="Z31" i="26"/>
  <c r="Z47" i="26"/>
  <c r="Z55" i="26"/>
  <c r="Z14" i="26"/>
  <c r="Z30" i="26"/>
  <c r="Z46" i="26"/>
  <c r="Z13" i="26"/>
  <c r="Z21" i="26"/>
  <c r="Z37" i="26"/>
  <c r="Z53" i="26"/>
  <c r="Z11" i="26"/>
  <c r="Z27" i="26"/>
  <c r="Z43" i="26"/>
  <c r="Z12" i="26"/>
  <c r="Z20" i="26"/>
  <c r="Z28" i="26"/>
  <c r="Z44" i="26"/>
  <c r="Z19" i="26"/>
  <c r="Z51" i="26"/>
  <c r="Z10" i="26"/>
  <c r="Z40" i="26"/>
  <c r="Z58" i="26"/>
  <c r="Z16" i="26"/>
  <c r="Z50" i="26"/>
  <c r="Z32" i="26"/>
  <c r="Z56" i="26"/>
  <c r="Z18" i="26"/>
  <c r="Z33" i="26"/>
  <c r="Z54" i="26"/>
  <c r="Z34" i="26"/>
  <c r="Z49" i="26"/>
  <c r="Z57" i="26"/>
  <c r="Z17" i="26"/>
  <c r="I11" i="26"/>
  <c r="I19" i="26"/>
  <c r="I27" i="26"/>
  <c r="I35" i="26"/>
  <c r="I43" i="26"/>
  <c r="I51" i="26"/>
  <c r="I59" i="26"/>
  <c r="I10" i="26"/>
  <c r="I18" i="26"/>
  <c r="I26" i="26"/>
  <c r="I34" i="26"/>
  <c r="I42" i="26"/>
  <c r="I50" i="26"/>
  <c r="I13" i="26"/>
  <c r="I33" i="26"/>
  <c r="I39" i="26"/>
  <c r="I45" i="26"/>
  <c r="I57" i="26"/>
  <c r="I24" i="26"/>
  <c r="I30" i="26"/>
  <c r="I36" i="26"/>
  <c r="I15" i="26"/>
  <c r="I21" i="26"/>
  <c r="I41" i="26"/>
  <c r="I47" i="26"/>
  <c r="I53" i="26"/>
  <c r="I56" i="26"/>
  <c r="I12" i="26"/>
  <c r="I32" i="26"/>
  <c r="I38" i="26"/>
  <c r="I44" i="26"/>
  <c r="I17" i="26"/>
  <c r="I23" i="26"/>
  <c r="I29" i="26"/>
  <c r="I49" i="26"/>
  <c r="I31" i="26"/>
  <c r="I55" i="26"/>
  <c r="I20" i="26"/>
  <c r="I48" i="26"/>
  <c r="I58" i="26"/>
  <c r="I16" i="26"/>
  <c r="I28" i="26"/>
  <c r="I25" i="26"/>
  <c r="I37" i="26"/>
  <c r="I46" i="26"/>
  <c r="I14" i="26"/>
  <c r="I40" i="26"/>
  <c r="I52" i="26"/>
  <c r="I9" i="26"/>
  <c r="I22" i="26"/>
  <c r="I54" i="26"/>
  <c r="H10" i="26"/>
  <c r="H18" i="26"/>
  <c r="H26" i="26"/>
  <c r="H34" i="26"/>
  <c r="H42" i="26"/>
  <c r="H50" i="26"/>
  <c r="H58" i="26"/>
  <c r="H17" i="26"/>
  <c r="H25" i="26"/>
  <c r="H33" i="26"/>
  <c r="H41" i="26"/>
  <c r="H49" i="26"/>
  <c r="H24" i="26"/>
  <c r="H30" i="26"/>
  <c r="H36" i="26"/>
  <c r="H9" i="26"/>
  <c r="H15" i="26"/>
  <c r="H21" i="26"/>
  <c r="H27" i="26"/>
  <c r="H47" i="26"/>
  <c r="H53" i="26"/>
  <c r="H56" i="26"/>
  <c r="H12" i="26"/>
  <c r="H32" i="26"/>
  <c r="H38" i="26"/>
  <c r="H44" i="26"/>
  <c r="H23" i="26"/>
  <c r="H29" i="26"/>
  <c r="H35" i="26"/>
  <c r="H55" i="26"/>
  <c r="H14" i="26"/>
  <c r="H20" i="26"/>
  <c r="H40" i="26"/>
  <c r="H46" i="26"/>
  <c r="H52" i="26"/>
  <c r="H11" i="26"/>
  <c r="H39" i="26"/>
  <c r="H51" i="26"/>
  <c r="H16" i="26"/>
  <c r="H28" i="26"/>
  <c r="H37" i="26"/>
  <c r="H45" i="26"/>
  <c r="H59" i="26"/>
  <c r="H13" i="26"/>
  <c r="H22" i="26"/>
  <c r="H54" i="26"/>
  <c r="H19" i="26"/>
  <c r="H48" i="26"/>
  <c r="H31" i="26"/>
  <c r="H43" i="26"/>
  <c r="H57" i="26"/>
  <c r="G17" i="26"/>
  <c r="G25" i="26"/>
  <c r="G33" i="26"/>
  <c r="G41" i="26"/>
  <c r="G49" i="26"/>
  <c r="G57" i="26"/>
  <c r="G16" i="26"/>
  <c r="G24" i="26"/>
  <c r="G32" i="26"/>
  <c r="G40" i="26"/>
  <c r="G48" i="26"/>
  <c r="G10" i="26"/>
  <c r="G15" i="26"/>
  <c r="G21" i="26"/>
  <c r="G27" i="26"/>
  <c r="G47" i="26"/>
  <c r="G53" i="26"/>
  <c r="G56" i="26"/>
  <c r="G12" i="26"/>
  <c r="G18" i="26"/>
  <c r="G38" i="26"/>
  <c r="G44" i="26"/>
  <c r="G50" i="26"/>
  <c r="G9" i="26"/>
  <c r="G23" i="26"/>
  <c r="G29" i="26"/>
  <c r="G35" i="26"/>
  <c r="G55" i="26"/>
  <c r="G14" i="26"/>
  <c r="G20" i="26"/>
  <c r="G26" i="26"/>
  <c r="G46" i="26"/>
  <c r="G52" i="26"/>
  <c r="G59" i="26"/>
  <c r="G11" i="26"/>
  <c r="G31" i="26"/>
  <c r="G37" i="26"/>
  <c r="G43" i="26"/>
  <c r="G19" i="26"/>
  <c r="G36" i="26"/>
  <c r="G45" i="26"/>
  <c r="G13" i="26"/>
  <c r="G22" i="26"/>
  <c r="G34" i="26"/>
  <c r="G54" i="26"/>
  <c r="G30" i="26"/>
  <c r="G42" i="26"/>
  <c r="G28" i="26"/>
  <c r="G58" i="26"/>
  <c r="G39" i="26"/>
  <c r="G51" i="26"/>
  <c r="F5" i="26"/>
  <c r="AH7" i="26"/>
  <c r="AH6" i="26" s="1"/>
  <c r="D3" i="26"/>
  <c r="Q3" i="26"/>
  <c r="P3" i="26"/>
  <c r="O3" i="26"/>
  <c r="N3" i="26"/>
  <c r="M3" i="26"/>
  <c r="L3" i="26"/>
  <c r="E3" i="26"/>
  <c r="AK6" i="25"/>
  <c r="AK7" i="25"/>
  <c r="AK8" i="25"/>
  <c r="AK9" i="25"/>
  <c r="AK10" i="25"/>
  <c r="AK11" i="25"/>
  <c r="AK12" i="25"/>
  <c r="AK13" i="25"/>
  <c r="AK14" i="25"/>
  <c r="AK15" i="25"/>
  <c r="AK16" i="25"/>
  <c r="AK17" i="25"/>
  <c r="AK18" i="25"/>
  <c r="AK19" i="25"/>
  <c r="AK20" i="25"/>
  <c r="AK21" i="25"/>
  <c r="AK22" i="25"/>
  <c r="AK23" i="25"/>
  <c r="AK24" i="25"/>
  <c r="AK25" i="25"/>
  <c r="AK26" i="25"/>
  <c r="AK27" i="25"/>
  <c r="AK28" i="25"/>
  <c r="AK29" i="25"/>
  <c r="AK30" i="25"/>
  <c r="AK31" i="25"/>
  <c r="AK32" i="25"/>
  <c r="AK33" i="25"/>
  <c r="AK34" i="25"/>
  <c r="AK35" i="25"/>
  <c r="AK36" i="25"/>
  <c r="AK37" i="25"/>
  <c r="AK38" i="25"/>
  <c r="AK39" i="25"/>
  <c r="AK40" i="25"/>
  <c r="AK41" i="25"/>
  <c r="AK42" i="25"/>
  <c r="AK43" i="25"/>
  <c r="AK44" i="25"/>
  <c r="AK45" i="25"/>
  <c r="AK46" i="25"/>
  <c r="AK47" i="25"/>
  <c r="AK48" i="25"/>
  <c r="AK49" i="25"/>
  <c r="AK50" i="25"/>
  <c r="AK51" i="25"/>
  <c r="AK52" i="25"/>
  <c r="AK53" i="25"/>
  <c r="AK54" i="25"/>
  <c r="AK55" i="25"/>
  <c r="AK5" i="25"/>
  <c r="R6" i="25"/>
  <c r="R7" i="25"/>
  <c r="R8" i="25"/>
  <c r="R9" i="25"/>
  <c r="R10" i="25"/>
  <c r="R11" i="25"/>
  <c r="R12" i="25"/>
  <c r="R13" i="25"/>
  <c r="R14" i="25"/>
  <c r="R15" i="25"/>
  <c r="R16" i="25"/>
  <c r="R17" i="25"/>
  <c r="R18" i="25"/>
  <c r="R19" i="25"/>
  <c r="R20" i="25"/>
  <c r="R21" i="25"/>
  <c r="R22" i="25"/>
  <c r="R23" i="25"/>
  <c r="R24" i="25"/>
  <c r="R25" i="25"/>
  <c r="R26" i="25"/>
  <c r="R27" i="25"/>
  <c r="R28" i="25"/>
  <c r="R29" i="25"/>
  <c r="R30" i="25"/>
  <c r="R31" i="25"/>
  <c r="R32" i="25"/>
  <c r="R33" i="25"/>
  <c r="R34" i="25"/>
  <c r="R35" i="25"/>
  <c r="R36" i="25"/>
  <c r="R37" i="25"/>
  <c r="R38" i="25"/>
  <c r="R39" i="25"/>
  <c r="R40" i="25"/>
  <c r="R41" i="25"/>
  <c r="R42" i="25"/>
  <c r="R43" i="25"/>
  <c r="R44" i="25"/>
  <c r="R45" i="25"/>
  <c r="R46" i="25"/>
  <c r="R47" i="25"/>
  <c r="R48" i="25"/>
  <c r="R49" i="25"/>
  <c r="R50" i="25"/>
  <c r="R51" i="25"/>
  <c r="R52" i="25"/>
  <c r="R53" i="25"/>
  <c r="R54" i="25"/>
  <c r="R55" i="25"/>
  <c r="R5" i="25"/>
  <c r="AG6" i="25"/>
  <c r="AH6" i="25"/>
  <c r="AI6" i="25"/>
  <c r="AJ6" i="25"/>
  <c r="AL6" i="25"/>
  <c r="AG7" i="25"/>
  <c r="AH7" i="25"/>
  <c r="AI7" i="25"/>
  <c r="AJ7" i="25"/>
  <c r="AL7" i="25"/>
  <c r="AG8" i="25"/>
  <c r="AH8" i="25"/>
  <c r="AI8" i="25"/>
  <c r="AJ8" i="25"/>
  <c r="AL8" i="25"/>
  <c r="AG9" i="25"/>
  <c r="AH9" i="25"/>
  <c r="AI9" i="25"/>
  <c r="AJ9" i="25"/>
  <c r="AL9" i="25"/>
  <c r="AG10" i="25"/>
  <c r="AH10" i="25"/>
  <c r="AI10" i="25"/>
  <c r="AJ10" i="25"/>
  <c r="AL10" i="25"/>
  <c r="AG11" i="25"/>
  <c r="AH11" i="25"/>
  <c r="AI11" i="25"/>
  <c r="AJ11" i="25"/>
  <c r="AL11" i="25"/>
  <c r="AG12" i="25"/>
  <c r="AH12" i="25"/>
  <c r="AI12" i="25"/>
  <c r="AJ12" i="25"/>
  <c r="AL12" i="25"/>
  <c r="AG13" i="25"/>
  <c r="AH13" i="25"/>
  <c r="AI13" i="25"/>
  <c r="AJ13" i="25"/>
  <c r="AL13" i="25"/>
  <c r="AG14" i="25"/>
  <c r="AH14" i="25"/>
  <c r="AI14" i="25"/>
  <c r="AJ14" i="25"/>
  <c r="AL14" i="25"/>
  <c r="AG15" i="25"/>
  <c r="AH15" i="25"/>
  <c r="AI15" i="25"/>
  <c r="AJ15" i="25"/>
  <c r="AL15" i="25"/>
  <c r="AG16" i="25"/>
  <c r="AH16" i="25"/>
  <c r="AI16" i="25"/>
  <c r="AJ16" i="25"/>
  <c r="AL16" i="25"/>
  <c r="AG17" i="25"/>
  <c r="AH17" i="25"/>
  <c r="AI17" i="25"/>
  <c r="AJ17" i="25"/>
  <c r="AL17" i="25"/>
  <c r="AG18" i="25"/>
  <c r="AH18" i="25"/>
  <c r="AI18" i="25"/>
  <c r="AJ18" i="25"/>
  <c r="AL18" i="25"/>
  <c r="AG19" i="25"/>
  <c r="AH19" i="25"/>
  <c r="AI19" i="25"/>
  <c r="AJ19" i="25"/>
  <c r="AL19" i="25"/>
  <c r="AG20" i="25"/>
  <c r="AH20" i="25"/>
  <c r="AI20" i="25"/>
  <c r="AJ20" i="25"/>
  <c r="AL20" i="25"/>
  <c r="AG21" i="25"/>
  <c r="AH21" i="25"/>
  <c r="AI21" i="25"/>
  <c r="AJ21" i="25"/>
  <c r="AL21" i="25"/>
  <c r="AG22" i="25"/>
  <c r="AH22" i="25"/>
  <c r="AI22" i="25"/>
  <c r="AJ22" i="25"/>
  <c r="AL22" i="25"/>
  <c r="AG23" i="25"/>
  <c r="AH23" i="25"/>
  <c r="AI23" i="25"/>
  <c r="AJ23" i="25"/>
  <c r="AL23" i="25"/>
  <c r="AG24" i="25"/>
  <c r="AH24" i="25"/>
  <c r="AI24" i="25"/>
  <c r="AJ24" i="25"/>
  <c r="AL24" i="25"/>
  <c r="AG25" i="25"/>
  <c r="AH25" i="25"/>
  <c r="AI25" i="25"/>
  <c r="AJ25" i="25"/>
  <c r="AL25" i="25"/>
  <c r="AG26" i="25"/>
  <c r="AH26" i="25"/>
  <c r="AI26" i="25"/>
  <c r="AJ26" i="25"/>
  <c r="AL26" i="25"/>
  <c r="AG27" i="25"/>
  <c r="AH27" i="25"/>
  <c r="AI27" i="25"/>
  <c r="AJ27" i="25"/>
  <c r="AL27" i="25"/>
  <c r="AG28" i="25"/>
  <c r="AH28" i="25"/>
  <c r="AI28" i="25"/>
  <c r="AJ28" i="25"/>
  <c r="AL28" i="25"/>
  <c r="AG29" i="25"/>
  <c r="AH29" i="25"/>
  <c r="AI29" i="25"/>
  <c r="AJ29" i="25"/>
  <c r="AL29" i="25"/>
  <c r="AG30" i="25"/>
  <c r="AH30" i="25"/>
  <c r="AI30" i="25"/>
  <c r="AJ30" i="25"/>
  <c r="AL30" i="25"/>
  <c r="AG31" i="25"/>
  <c r="AH31" i="25"/>
  <c r="AI31" i="25"/>
  <c r="AJ31" i="25"/>
  <c r="AL31" i="25"/>
  <c r="AG32" i="25"/>
  <c r="AH32" i="25"/>
  <c r="AI32" i="25"/>
  <c r="AJ32" i="25"/>
  <c r="AL32" i="25"/>
  <c r="AG33" i="25"/>
  <c r="AH33" i="25"/>
  <c r="AI33" i="25"/>
  <c r="AJ33" i="25"/>
  <c r="AL33" i="25"/>
  <c r="AG34" i="25"/>
  <c r="AH34" i="25"/>
  <c r="AI34" i="25"/>
  <c r="AJ34" i="25"/>
  <c r="AL34" i="25"/>
  <c r="AG35" i="25"/>
  <c r="AH35" i="25"/>
  <c r="AI35" i="25"/>
  <c r="AJ35" i="25"/>
  <c r="AL35" i="25"/>
  <c r="AG36" i="25"/>
  <c r="AH36" i="25"/>
  <c r="AI36" i="25"/>
  <c r="AJ36" i="25"/>
  <c r="AL36" i="25"/>
  <c r="AG37" i="25"/>
  <c r="AH37" i="25"/>
  <c r="AI37" i="25"/>
  <c r="AJ37" i="25"/>
  <c r="AL37" i="25"/>
  <c r="AG38" i="25"/>
  <c r="AH38" i="25"/>
  <c r="AI38" i="25"/>
  <c r="AJ38" i="25"/>
  <c r="AL38" i="25"/>
  <c r="AG39" i="25"/>
  <c r="AH39" i="25"/>
  <c r="AI39" i="25"/>
  <c r="AJ39" i="25"/>
  <c r="AL39" i="25"/>
  <c r="AG40" i="25"/>
  <c r="AH40" i="25"/>
  <c r="AI40" i="25"/>
  <c r="AJ40" i="25"/>
  <c r="AL40" i="25"/>
  <c r="AG41" i="25"/>
  <c r="AH41" i="25"/>
  <c r="AI41" i="25"/>
  <c r="AJ41" i="25"/>
  <c r="AL41" i="25"/>
  <c r="AG42" i="25"/>
  <c r="AH42" i="25"/>
  <c r="AI42" i="25"/>
  <c r="AJ42" i="25"/>
  <c r="AL42" i="25"/>
  <c r="AG43" i="25"/>
  <c r="AH43" i="25"/>
  <c r="AI43" i="25"/>
  <c r="AJ43" i="25"/>
  <c r="AL43" i="25"/>
  <c r="AG44" i="25"/>
  <c r="AH44" i="25"/>
  <c r="AI44" i="25"/>
  <c r="AJ44" i="25"/>
  <c r="AL44" i="25"/>
  <c r="AG45" i="25"/>
  <c r="AH45" i="25"/>
  <c r="AI45" i="25"/>
  <c r="AJ45" i="25"/>
  <c r="AL45" i="25"/>
  <c r="AG46" i="25"/>
  <c r="AH46" i="25"/>
  <c r="AI46" i="25"/>
  <c r="AJ46" i="25"/>
  <c r="AL46" i="25"/>
  <c r="AG47" i="25"/>
  <c r="AH47" i="25"/>
  <c r="AI47" i="25"/>
  <c r="AJ47" i="25"/>
  <c r="AL47" i="25"/>
  <c r="AG48" i="25"/>
  <c r="AH48" i="25"/>
  <c r="AI48" i="25"/>
  <c r="AJ48" i="25"/>
  <c r="AL48" i="25"/>
  <c r="AG49" i="25"/>
  <c r="AH49" i="25"/>
  <c r="AI49" i="25"/>
  <c r="AJ49" i="25"/>
  <c r="AL49" i="25"/>
  <c r="AG50" i="25"/>
  <c r="AH50" i="25"/>
  <c r="AI50" i="25"/>
  <c r="AJ50" i="25"/>
  <c r="AL50" i="25"/>
  <c r="AG51" i="25"/>
  <c r="AH51" i="25"/>
  <c r="AI51" i="25"/>
  <c r="AJ51" i="25"/>
  <c r="AL51" i="25"/>
  <c r="AG52" i="25"/>
  <c r="AH52" i="25"/>
  <c r="AI52" i="25"/>
  <c r="AJ52" i="25"/>
  <c r="AL52" i="25"/>
  <c r="AG53" i="25"/>
  <c r="AH53" i="25"/>
  <c r="AI53" i="25"/>
  <c r="AJ53" i="25"/>
  <c r="AL53" i="25"/>
  <c r="AG54" i="25"/>
  <c r="AH54" i="25"/>
  <c r="AI54" i="25"/>
  <c r="AJ54" i="25"/>
  <c r="AL54" i="25"/>
  <c r="AG55" i="25"/>
  <c r="AH55" i="25"/>
  <c r="AI55" i="25"/>
  <c r="AJ55" i="25"/>
  <c r="AL55" i="25"/>
  <c r="AL5" i="25"/>
  <c r="AJ5" i="25"/>
  <c r="AI5" i="25"/>
  <c r="AH5" i="25"/>
  <c r="AG5" i="25"/>
  <c r="AL3" i="25"/>
  <c r="AK3" i="25"/>
  <c r="AJ3" i="25"/>
  <c r="AI3" i="25"/>
  <c r="AH3" i="25"/>
  <c r="AG3" i="25"/>
  <c r="N6" i="25"/>
  <c r="O6" i="25"/>
  <c r="P6" i="25"/>
  <c r="Q6" i="25"/>
  <c r="S6" i="25"/>
  <c r="N7" i="25"/>
  <c r="O7" i="25"/>
  <c r="P7" i="25"/>
  <c r="Q7" i="25"/>
  <c r="S7" i="25"/>
  <c r="N8" i="25"/>
  <c r="O8" i="25"/>
  <c r="P8" i="25"/>
  <c r="Q8" i="25"/>
  <c r="S8" i="25"/>
  <c r="N9" i="25"/>
  <c r="O9" i="25"/>
  <c r="P9" i="25"/>
  <c r="Q9" i="25"/>
  <c r="S9" i="25"/>
  <c r="N10" i="25"/>
  <c r="O10" i="25"/>
  <c r="P10" i="25"/>
  <c r="Q10" i="25"/>
  <c r="S10" i="25"/>
  <c r="N11" i="25"/>
  <c r="O11" i="25"/>
  <c r="P11" i="25"/>
  <c r="Q11" i="25"/>
  <c r="S11" i="25"/>
  <c r="N12" i="25"/>
  <c r="O12" i="25"/>
  <c r="P12" i="25"/>
  <c r="Q12" i="25"/>
  <c r="S12" i="25"/>
  <c r="N13" i="25"/>
  <c r="O13" i="25"/>
  <c r="P13" i="25"/>
  <c r="Q13" i="25"/>
  <c r="S13" i="25"/>
  <c r="N14" i="25"/>
  <c r="O14" i="25"/>
  <c r="P14" i="25"/>
  <c r="Q14" i="25"/>
  <c r="S14" i="25"/>
  <c r="N15" i="25"/>
  <c r="O15" i="25"/>
  <c r="P15" i="25"/>
  <c r="Q15" i="25"/>
  <c r="S15" i="25"/>
  <c r="N16" i="25"/>
  <c r="O16" i="25"/>
  <c r="P16" i="25"/>
  <c r="Q16" i="25"/>
  <c r="S16" i="25"/>
  <c r="N17" i="25"/>
  <c r="O17" i="25"/>
  <c r="P17" i="25"/>
  <c r="Q17" i="25"/>
  <c r="S17" i="25"/>
  <c r="N18" i="25"/>
  <c r="O18" i="25"/>
  <c r="P18" i="25"/>
  <c r="Q18" i="25"/>
  <c r="S18" i="25"/>
  <c r="N19" i="25"/>
  <c r="O19" i="25"/>
  <c r="P19" i="25"/>
  <c r="Q19" i="25"/>
  <c r="S19" i="25"/>
  <c r="N20" i="25"/>
  <c r="O20" i="25"/>
  <c r="P20" i="25"/>
  <c r="Q20" i="25"/>
  <c r="S20" i="25"/>
  <c r="N21" i="25"/>
  <c r="O21" i="25"/>
  <c r="P21" i="25"/>
  <c r="Q21" i="25"/>
  <c r="S21" i="25"/>
  <c r="N22" i="25"/>
  <c r="O22" i="25"/>
  <c r="P22" i="25"/>
  <c r="Q22" i="25"/>
  <c r="S22" i="25"/>
  <c r="N23" i="25"/>
  <c r="O23" i="25"/>
  <c r="P23" i="25"/>
  <c r="Q23" i="25"/>
  <c r="S23" i="25"/>
  <c r="N24" i="25"/>
  <c r="O24" i="25"/>
  <c r="P24" i="25"/>
  <c r="Q24" i="25"/>
  <c r="S24" i="25"/>
  <c r="N25" i="25"/>
  <c r="O25" i="25"/>
  <c r="P25" i="25"/>
  <c r="Q25" i="25"/>
  <c r="S25" i="25"/>
  <c r="N26" i="25"/>
  <c r="O26" i="25"/>
  <c r="P26" i="25"/>
  <c r="Q26" i="25"/>
  <c r="S26" i="25"/>
  <c r="N27" i="25"/>
  <c r="O27" i="25"/>
  <c r="P27" i="25"/>
  <c r="Q27" i="25"/>
  <c r="S27" i="25"/>
  <c r="N28" i="25"/>
  <c r="O28" i="25"/>
  <c r="P28" i="25"/>
  <c r="Q28" i="25"/>
  <c r="S28" i="25"/>
  <c r="N29" i="25"/>
  <c r="O29" i="25"/>
  <c r="P29" i="25"/>
  <c r="Q29" i="25"/>
  <c r="S29" i="25"/>
  <c r="N30" i="25"/>
  <c r="O30" i="25"/>
  <c r="P30" i="25"/>
  <c r="Q30" i="25"/>
  <c r="S30" i="25"/>
  <c r="N31" i="25"/>
  <c r="O31" i="25"/>
  <c r="P31" i="25"/>
  <c r="Q31" i="25"/>
  <c r="S31" i="25"/>
  <c r="N32" i="25"/>
  <c r="O32" i="25"/>
  <c r="P32" i="25"/>
  <c r="Q32" i="25"/>
  <c r="S32" i="25"/>
  <c r="N33" i="25"/>
  <c r="O33" i="25"/>
  <c r="P33" i="25"/>
  <c r="Q33" i="25"/>
  <c r="S33" i="25"/>
  <c r="N34" i="25"/>
  <c r="O34" i="25"/>
  <c r="P34" i="25"/>
  <c r="Q34" i="25"/>
  <c r="S34" i="25"/>
  <c r="N35" i="25"/>
  <c r="O35" i="25"/>
  <c r="P35" i="25"/>
  <c r="Q35" i="25"/>
  <c r="S35" i="25"/>
  <c r="N36" i="25"/>
  <c r="O36" i="25"/>
  <c r="P36" i="25"/>
  <c r="Q36" i="25"/>
  <c r="S36" i="25"/>
  <c r="N37" i="25"/>
  <c r="O37" i="25"/>
  <c r="P37" i="25"/>
  <c r="Q37" i="25"/>
  <c r="S37" i="25"/>
  <c r="N38" i="25"/>
  <c r="O38" i="25"/>
  <c r="P38" i="25"/>
  <c r="Q38" i="25"/>
  <c r="S38" i="25"/>
  <c r="N39" i="25"/>
  <c r="O39" i="25"/>
  <c r="P39" i="25"/>
  <c r="Q39" i="25"/>
  <c r="S39" i="25"/>
  <c r="N40" i="25"/>
  <c r="O40" i="25"/>
  <c r="P40" i="25"/>
  <c r="Q40" i="25"/>
  <c r="S40" i="25"/>
  <c r="N41" i="25"/>
  <c r="O41" i="25"/>
  <c r="P41" i="25"/>
  <c r="Q41" i="25"/>
  <c r="S41" i="25"/>
  <c r="N42" i="25"/>
  <c r="O42" i="25"/>
  <c r="P42" i="25"/>
  <c r="Q42" i="25"/>
  <c r="S42" i="25"/>
  <c r="N43" i="25"/>
  <c r="O43" i="25"/>
  <c r="P43" i="25"/>
  <c r="Q43" i="25"/>
  <c r="S43" i="25"/>
  <c r="N44" i="25"/>
  <c r="O44" i="25"/>
  <c r="P44" i="25"/>
  <c r="Q44" i="25"/>
  <c r="S44" i="25"/>
  <c r="N45" i="25"/>
  <c r="O45" i="25"/>
  <c r="P45" i="25"/>
  <c r="Q45" i="25"/>
  <c r="S45" i="25"/>
  <c r="N46" i="25"/>
  <c r="O46" i="25"/>
  <c r="P46" i="25"/>
  <c r="Q46" i="25"/>
  <c r="S46" i="25"/>
  <c r="N47" i="25"/>
  <c r="O47" i="25"/>
  <c r="P47" i="25"/>
  <c r="Q47" i="25"/>
  <c r="S47" i="25"/>
  <c r="N48" i="25"/>
  <c r="O48" i="25"/>
  <c r="P48" i="25"/>
  <c r="Q48" i="25"/>
  <c r="S48" i="25"/>
  <c r="N49" i="25"/>
  <c r="O49" i="25"/>
  <c r="P49" i="25"/>
  <c r="Q49" i="25"/>
  <c r="S49" i="25"/>
  <c r="N50" i="25"/>
  <c r="O50" i="25"/>
  <c r="P50" i="25"/>
  <c r="Q50" i="25"/>
  <c r="S50" i="25"/>
  <c r="N51" i="25"/>
  <c r="O51" i="25"/>
  <c r="P51" i="25"/>
  <c r="Q51" i="25"/>
  <c r="S51" i="25"/>
  <c r="N52" i="25"/>
  <c r="O52" i="25"/>
  <c r="P52" i="25"/>
  <c r="Q52" i="25"/>
  <c r="S52" i="25"/>
  <c r="N53" i="25"/>
  <c r="O53" i="25"/>
  <c r="P53" i="25"/>
  <c r="Q53" i="25"/>
  <c r="S53" i="25"/>
  <c r="N54" i="25"/>
  <c r="O54" i="25"/>
  <c r="P54" i="25"/>
  <c r="Q54" i="25"/>
  <c r="S54" i="25"/>
  <c r="N55" i="25"/>
  <c r="O55" i="25"/>
  <c r="P55" i="25"/>
  <c r="Q55" i="25"/>
  <c r="S55" i="25"/>
  <c r="S5" i="25"/>
  <c r="S3" i="25"/>
  <c r="R3" i="25"/>
  <c r="Q5" i="25"/>
  <c r="Q3" i="25"/>
  <c r="P5" i="25"/>
  <c r="P3" i="25"/>
  <c r="O5" i="25"/>
  <c r="O3" i="25"/>
  <c r="N5" i="25"/>
  <c r="N3" i="25"/>
  <c r="Y6" i="25"/>
  <c r="Z6" i="25"/>
  <c r="Y7" i="25"/>
  <c r="Z7" i="25"/>
  <c r="Y8" i="25"/>
  <c r="Z8" i="25"/>
  <c r="Y9" i="25"/>
  <c r="Z9" i="25"/>
  <c r="Y10" i="25"/>
  <c r="Z10" i="25"/>
  <c r="Y11" i="25"/>
  <c r="Z11" i="25"/>
  <c r="Y12" i="25"/>
  <c r="Z12" i="25"/>
  <c r="Y13" i="25"/>
  <c r="Z13" i="25"/>
  <c r="Y14" i="25"/>
  <c r="Z14" i="25"/>
  <c r="Y15" i="25"/>
  <c r="Z15" i="25"/>
  <c r="Y16" i="25"/>
  <c r="Z16" i="25"/>
  <c r="Y17" i="25"/>
  <c r="Z17" i="25"/>
  <c r="Y18" i="25"/>
  <c r="Z18" i="25"/>
  <c r="Y19" i="25"/>
  <c r="Z19" i="25"/>
  <c r="Y20" i="25"/>
  <c r="Z20" i="25"/>
  <c r="Y21" i="25"/>
  <c r="Z21" i="25"/>
  <c r="Y22" i="25"/>
  <c r="Z22" i="25"/>
  <c r="Y23" i="25"/>
  <c r="Z23" i="25"/>
  <c r="Y24" i="25"/>
  <c r="Z24" i="25"/>
  <c r="Y25" i="25"/>
  <c r="Z25" i="25"/>
  <c r="Y26" i="25"/>
  <c r="Z26" i="25"/>
  <c r="Y27" i="25"/>
  <c r="Z27" i="25"/>
  <c r="Y28" i="25"/>
  <c r="Z28" i="25"/>
  <c r="Y29" i="25"/>
  <c r="Z29" i="25"/>
  <c r="Y30" i="25"/>
  <c r="Z30" i="25"/>
  <c r="Y31" i="25"/>
  <c r="Z31" i="25"/>
  <c r="Y32" i="25"/>
  <c r="Z32" i="25"/>
  <c r="Y33" i="25"/>
  <c r="Z33" i="25"/>
  <c r="Y34" i="25"/>
  <c r="Z34" i="25"/>
  <c r="Y35" i="25"/>
  <c r="Z35" i="25"/>
  <c r="Y36" i="25"/>
  <c r="Z36" i="25"/>
  <c r="Y37" i="25"/>
  <c r="Z37" i="25"/>
  <c r="Y38" i="25"/>
  <c r="Z38" i="25"/>
  <c r="Y39" i="25"/>
  <c r="Z39" i="25"/>
  <c r="Y40" i="25"/>
  <c r="Z40" i="25"/>
  <c r="Y41" i="25"/>
  <c r="Z41" i="25"/>
  <c r="Y42" i="25"/>
  <c r="Z42" i="25"/>
  <c r="Y43" i="25"/>
  <c r="Z43" i="25"/>
  <c r="Y44" i="25"/>
  <c r="Z44" i="25"/>
  <c r="Y45" i="25"/>
  <c r="Z45" i="25"/>
  <c r="Y46" i="25"/>
  <c r="Z46" i="25"/>
  <c r="Y47" i="25"/>
  <c r="Z47" i="25"/>
  <c r="Y48" i="25"/>
  <c r="Z48" i="25"/>
  <c r="Y49" i="25"/>
  <c r="Z49" i="25"/>
  <c r="Y50" i="25"/>
  <c r="Z50" i="25"/>
  <c r="Y51" i="25"/>
  <c r="Z51" i="25"/>
  <c r="Y52" i="25"/>
  <c r="Z52" i="25"/>
  <c r="Y53" i="25"/>
  <c r="Z53" i="25"/>
  <c r="Y54" i="25"/>
  <c r="Z54" i="25"/>
  <c r="Y55" i="25"/>
  <c r="Z55" i="25"/>
  <c r="Z5" i="25"/>
  <c r="Y5" i="25"/>
  <c r="Z3" i="25"/>
  <c r="Y3" i="25"/>
  <c r="F6" i="25"/>
  <c r="G6" i="25"/>
  <c r="F7" i="25"/>
  <c r="G7" i="25"/>
  <c r="F8" i="25"/>
  <c r="G8" i="25"/>
  <c r="F9" i="25"/>
  <c r="G9" i="25"/>
  <c r="F10" i="25"/>
  <c r="G10" i="25"/>
  <c r="F11" i="25"/>
  <c r="G11" i="25"/>
  <c r="F12" i="25"/>
  <c r="G12" i="25"/>
  <c r="F13" i="25"/>
  <c r="G13" i="25"/>
  <c r="F14" i="25"/>
  <c r="G14" i="25"/>
  <c r="F15" i="25"/>
  <c r="G15" i="25"/>
  <c r="F16" i="25"/>
  <c r="G16" i="25"/>
  <c r="F17" i="25"/>
  <c r="G17" i="25"/>
  <c r="F18" i="25"/>
  <c r="G18" i="25"/>
  <c r="F19" i="25"/>
  <c r="G19" i="25"/>
  <c r="F20" i="25"/>
  <c r="G20" i="25"/>
  <c r="F21" i="25"/>
  <c r="G21" i="25"/>
  <c r="F22" i="25"/>
  <c r="G22" i="25"/>
  <c r="F23" i="25"/>
  <c r="G23" i="25"/>
  <c r="F24" i="25"/>
  <c r="G24" i="25"/>
  <c r="F25" i="25"/>
  <c r="G25" i="25"/>
  <c r="F26" i="25"/>
  <c r="G26" i="25"/>
  <c r="F27" i="25"/>
  <c r="G27" i="25"/>
  <c r="F28" i="25"/>
  <c r="G28" i="25"/>
  <c r="F29" i="25"/>
  <c r="G29" i="25"/>
  <c r="F30" i="25"/>
  <c r="G30" i="25"/>
  <c r="F31" i="25"/>
  <c r="G31" i="25"/>
  <c r="F32" i="25"/>
  <c r="G32" i="25"/>
  <c r="F33" i="25"/>
  <c r="G33" i="25"/>
  <c r="F34" i="25"/>
  <c r="G34" i="25"/>
  <c r="F35" i="25"/>
  <c r="G35" i="25"/>
  <c r="F36" i="25"/>
  <c r="G36" i="25"/>
  <c r="F37" i="25"/>
  <c r="G37" i="25"/>
  <c r="F38" i="25"/>
  <c r="G38" i="25"/>
  <c r="F39" i="25"/>
  <c r="G39" i="25"/>
  <c r="F40" i="25"/>
  <c r="G40" i="25"/>
  <c r="F41" i="25"/>
  <c r="G41" i="25"/>
  <c r="F42" i="25"/>
  <c r="G42" i="25"/>
  <c r="F43" i="25"/>
  <c r="G43" i="25"/>
  <c r="F44" i="25"/>
  <c r="G44" i="25"/>
  <c r="F45" i="25"/>
  <c r="G45" i="25"/>
  <c r="F46" i="25"/>
  <c r="G46" i="25"/>
  <c r="F47" i="25"/>
  <c r="G47" i="25"/>
  <c r="F48" i="25"/>
  <c r="G48" i="25"/>
  <c r="F49" i="25"/>
  <c r="G49" i="25"/>
  <c r="F50" i="25"/>
  <c r="G50" i="25"/>
  <c r="F51" i="25"/>
  <c r="G51" i="25"/>
  <c r="F52" i="25"/>
  <c r="G52" i="25"/>
  <c r="F53" i="25"/>
  <c r="G53" i="25"/>
  <c r="F54" i="25"/>
  <c r="G54" i="25"/>
  <c r="F55" i="25"/>
  <c r="G55" i="25"/>
  <c r="F3" i="25"/>
  <c r="G3" i="25"/>
  <c r="G5" i="25"/>
  <c r="U5" i="26" l="1"/>
  <c r="Z24" i="26"/>
  <c r="Z42" i="26"/>
  <c r="Z41" i="26"/>
  <c r="Z52" i="26"/>
  <c r="Z59" i="26"/>
  <c r="Z45" i="26"/>
  <c r="Z38" i="26"/>
  <c r="Z39" i="26"/>
  <c r="Z9" i="26"/>
  <c r="Z48" i="26"/>
  <c r="Z26" i="26"/>
  <c r="Z25" i="26"/>
  <c r="Z36" i="26"/>
  <c r="Z35" i="26"/>
  <c r="Z29" i="26"/>
  <c r="Z22" i="26"/>
  <c r="Q5" i="26"/>
  <c r="P5" i="26"/>
  <c r="M5" i="26"/>
  <c r="O5" i="26"/>
  <c r="L5" i="26"/>
  <c r="N5" i="26"/>
  <c r="U10" i="26"/>
  <c r="U18" i="26"/>
  <c r="U26" i="26"/>
  <c r="U34" i="26"/>
  <c r="U42" i="26"/>
  <c r="U50" i="26"/>
  <c r="U58" i="26"/>
  <c r="U17" i="26"/>
  <c r="U25" i="26"/>
  <c r="U33" i="26"/>
  <c r="U41" i="26"/>
  <c r="U49" i="26"/>
  <c r="U16" i="26"/>
  <c r="U24" i="26"/>
  <c r="U32" i="26"/>
  <c r="U40" i="26"/>
  <c r="U48" i="26"/>
  <c r="U56" i="26"/>
  <c r="U30" i="26"/>
  <c r="U46" i="26"/>
  <c r="U54" i="26"/>
  <c r="U15" i="26"/>
  <c r="U23" i="26"/>
  <c r="U31" i="26"/>
  <c r="U39" i="26"/>
  <c r="U47" i="26"/>
  <c r="U55" i="26"/>
  <c r="U9" i="26"/>
  <c r="U14" i="26"/>
  <c r="U22" i="26"/>
  <c r="U38" i="26"/>
  <c r="U29" i="26"/>
  <c r="U44" i="26"/>
  <c r="U11" i="26"/>
  <c r="U45" i="26"/>
  <c r="U36" i="26"/>
  <c r="U20" i="26"/>
  <c r="U35" i="26"/>
  <c r="U21" i="26"/>
  <c r="U51" i="26"/>
  <c r="U12" i="26"/>
  <c r="U27" i="26"/>
  <c r="U59" i="26"/>
  <c r="U37" i="26"/>
  <c r="U52" i="26"/>
  <c r="U57" i="26"/>
  <c r="U13" i="26"/>
  <c r="U28" i="26"/>
  <c r="U43" i="26"/>
  <c r="U19" i="26"/>
  <c r="U53" i="26"/>
  <c r="V5" i="26"/>
  <c r="Y14" i="26"/>
  <c r="Y22" i="26"/>
  <c r="Y30" i="26"/>
  <c r="Y38" i="26"/>
  <c r="Y46" i="26"/>
  <c r="Y54" i="26"/>
  <c r="Y13" i="26"/>
  <c r="Y21" i="26"/>
  <c r="Y29" i="26"/>
  <c r="Y37" i="26"/>
  <c r="Y45" i="26"/>
  <c r="Y53" i="26"/>
  <c r="Y12" i="26"/>
  <c r="Y20" i="26"/>
  <c r="Y28" i="26"/>
  <c r="Y36" i="26"/>
  <c r="Y44" i="26"/>
  <c r="Y52" i="26"/>
  <c r="Y18" i="26"/>
  <c r="Y11" i="26"/>
  <c r="Y19" i="26"/>
  <c r="Y27" i="26"/>
  <c r="Y35" i="26"/>
  <c r="Y43" i="26"/>
  <c r="Y51" i="26"/>
  <c r="Y59" i="26"/>
  <c r="Y10" i="26"/>
  <c r="Y26" i="26"/>
  <c r="Y34" i="26"/>
  <c r="Y42" i="26"/>
  <c r="Y50" i="26"/>
  <c r="Y58" i="26"/>
  <c r="Y16" i="26"/>
  <c r="Y31" i="26"/>
  <c r="Y55" i="26"/>
  <c r="Y9" i="26"/>
  <c r="Y23" i="26"/>
  <c r="Y41" i="26"/>
  <c r="Y32" i="26"/>
  <c r="Y47" i="26"/>
  <c r="Y56" i="26"/>
  <c r="Y33" i="26"/>
  <c r="Y48" i="26"/>
  <c r="Y24" i="26"/>
  <c r="Y39" i="26"/>
  <c r="Y15" i="26"/>
  <c r="Y49" i="26"/>
  <c r="Y57" i="26"/>
  <c r="Y25" i="26"/>
  <c r="Y40" i="26"/>
  <c r="Y17" i="26"/>
  <c r="X13" i="26"/>
  <c r="X21" i="26"/>
  <c r="X29" i="26"/>
  <c r="X37" i="26"/>
  <c r="X45" i="26"/>
  <c r="X53" i="26"/>
  <c r="X9" i="26"/>
  <c r="X12" i="26"/>
  <c r="X20" i="26"/>
  <c r="X28" i="26"/>
  <c r="X36" i="26"/>
  <c r="X44" i="26"/>
  <c r="X52" i="26"/>
  <c r="X11" i="26"/>
  <c r="X19" i="26"/>
  <c r="X27" i="26"/>
  <c r="X35" i="26"/>
  <c r="X43" i="26"/>
  <c r="X51" i="26"/>
  <c r="X59" i="26"/>
  <c r="X25" i="26"/>
  <c r="X33" i="26"/>
  <c r="X41" i="26"/>
  <c r="X57" i="26"/>
  <c r="X10" i="26"/>
  <c r="X18" i="26"/>
  <c r="X26" i="26"/>
  <c r="X34" i="26"/>
  <c r="X42" i="26"/>
  <c r="X50" i="26"/>
  <c r="X58" i="26"/>
  <c r="X17" i="26"/>
  <c r="X49" i="26"/>
  <c r="X22" i="26"/>
  <c r="X23" i="26"/>
  <c r="X14" i="26"/>
  <c r="X48" i="26"/>
  <c r="X32" i="26"/>
  <c r="X47" i="26"/>
  <c r="X38" i="26"/>
  <c r="X56" i="26"/>
  <c r="X24" i="26"/>
  <c r="X39" i="26"/>
  <c r="X54" i="26"/>
  <c r="X15" i="26"/>
  <c r="X30" i="26"/>
  <c r="X40" i="26"/>
  <c r="X16" i="26"/>
  <c r="X31" i="26"/>
  <c r="X46" i="26"/>
  <c r="X55" i="26"/>
  <c r="W12" i="26"/>
  <c r="W20" i="26"/>
  <c r="W28" i="26"/>
  <c r="W36" i="26"/>
  <c r="W44" i="26"/>
  <c r="W52" i="26"/>
  <c r="W11" i="26"/>
  <c r="W19" i="26"/>
  <c r="W27" i="26"/>
  <c r="W35" i="26"/>
  <c r="W43" i="26"/>
  <c r="W51" i="26"/>
  <c r="W10" i="26"/>
  <c r="W18" i="26"/>
  <c r="W26" i="26"/>
  <c r="W34" i="26"/>
  <c r="W42" i="26"/>
  <c r="W50" i="26"/>
  <c r="W58" i="26"/>
  <c r="W16" i="26"/>
  <c r="W48" i="26"/>
  <c r="W17" i="26"/>
  <c r="W25" i="26"/>
  <c r="W33" i="26"/>
  <c r="W41" i="26"/>
  <c r="W49" i="26"/>
  <c r="W57" i="26"/>
  <c r="W24" i="26"/>
  <c r="W32" i="26"/>
  <c r="W40" i="26"/>
  <c r="W56" i="26"/>
  <c r="W13" i="26"/>
  <c r="W47" i="26"/>
  <c r="W29" i="26"/>
  <c r="W23" i="26"/>
  <c r="W38" i="26"/>
  <c r="W53" i="26"/>
  <c r="W9" i="26"/>
  <c r="W14" i="26"/>
  <c r="W39" i="26"/>
  <c r="W54" i="26"/>
  <c r="W15" i="26"/>
  <c r="W30" i="26"/>
  <c r="W45" i="26"/>
  <c r="W21" i="26"/>
  <c r="W59" i="26"/>
  <c r="W31" i="26"/>
  <c r="W46" i="26"/>
  <c r="W55" i="26"/>
  <c r="W22" i="26"/>
  <c r="W37" i="26"/>
  <c r="F16" i="26"/>
  <c r="F24" i="26"/>
  <c r="F32" i="26"/>
  <c r="F40" i="26"/>
  <c r="F48" i="26"/>
  <c r="F56" i="26"/>
  <c r="F15" i="26"/>
  <c r="F23" i="26"/>
  <c r="F31" i="26"/>
  <c r="F39" i="26"/>
  <c r="F47" i="26"/>
  <c r="F55" i="26"/>
  <c r="F12" i="26"/>
  <c r="F18" i="26"/>
  <c r="F38" i="26"/>
  <c r="F44" i="26"/>
  <c r="F50" i="26"/>
  <c r="F29" i="26"/>
  <c r="F35" i="26"/>
  <c r="F41" i="26"/>
  <c r="F14" i="26"/>
  <c r="F20" i="26"/>
  <c r="F26" i="26"/>
  <c r="F46" i="26"/>
  <c r="F52" i="26"/>
  <c r="F59" i="26"/>
  <c r="F9" i="26"/>
  <c r="F11" i="26"/>
  <c r="F17" i="26"/>
  <c r="F37" i="26"/>
  <c r="F43" i="26"/>
  <c r="F49" i="26"/>
  <c r="F22" i="26"/>
  <c r="F28" i="26"/>
  <c r="F34" i="26"/>
  <c r="F27" i="26"/>
  <c r="F58" i="26"/>
  <c r="F45" i="26"/>
  <c r="F13" i="26"/>
  <c r="F25" i="26"/>
  <c r="F53" i="26"/>
  <c r="F21" i="26"/>
  <c r="F33" i="26"/>
  <c r="F54" i="26"/>
  <c r="F30" i="26"/>
  <c r="F42" i="26"/>
  <c r="F51" i="26"/>
  <c r="F57" i="26"/>
  <c r="F36" i="26"/>
  <c r="F10" i="26"/>
  <c r="F19" i="26"/>
  <c r="E5" i="26"/>
  <c r="X6" i="25"/>
  <c r="X7" i="25"/>
  <c r="X8" i="25"/>
  <c r="X9" i="25"/>
  <c r="X10" i="25"/>
  <c r="X11" i="25"/>
  <c r="X12" i="25"/>
  <c r="X13" i="25"/>
  <c r="X14" i="25"/>
  <c r="X15" i="25"/>
  <c r="X16" i="25"/>
  <c r="X17" i="25"/>
  <c r="X18" i="25"/>
  <c r="X19" i="25"/>
  <c r="X20" i="25"/>
  <c r="X21" i="25"/>
  <c r="X22" i="25"/>
  <c r="X23" i="25"/>
  <c r="X24" i="25"/>
  <c r="X25" i="25"/>
  <c r="X26" i="25"/>
  <c r="X27" i="25"/>
  <c r="X28" i="25"/>
  <c r="X29" i="25"/>
  <c r="X30" i="25"/>
  <c r="X31" i="25"/>
  <c r="X32" i="25"/>
  <c r="X33" i="25"/>
  <c r="X34" i="25"/>
  <c r="X35" i="25"/>
  <c r="X36" i="25"/>
  <c r="X37" i="25"/>
  <c r="X38" i="25"/>
  <c r="X39" i="25"/>
  <c r="X40" i="25"/>
  <c r="X41" i="25"/>
  <c r="X42" i="25"/>
  <c r="X43" i="25"/>
  <c r="X44" i="25"/>
  <c r="X45" i="25"/>
  <c r="X46" i="25"/>
  <c r="X47" i="25"/>
  <c r="X48" i="25"/>
  <c r="X49" i="25"/>
  <c r="X50" i="25"/>
  <c r="X51" i="25"/>
  <c r="X52" i="25"/>
  <c r="X53" i="25"/>
  <c r="X54" i="25"/>
  <c r="X55" i="25"/>
  <c r="X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" i="25"/>
  <c r="F5" i="25"/>
  <c r="D5" i="26" s="1"/>
  <c r="O11" i="26" l="1"/>
  <c r="O13" i="26"/>
  <c r="O15" i="26"/>
  <c r="O17" i="26"/>
  <c r="O19" i="26"/>
  <c r="O21" i="26"/>
  <c r="O23" i="26"/>
  <c r="O25" i="26"/>
  <c r="O27" i="26"/>
  <c r="O29" i="26"/>
  <c r="O31" i="26"/>
  <c r="O33" i="26"/>
  <c r="O35" i="26"/>
  <c r="O37" i="26"/>
  <c r="O39" i="26"/>
  <c r="O41" i="26"/>
  <c r="O43" i="26"/>
  <c r="O45" i="26"/>
  <c r="O47" i="26"/>
  <c r="O49" i="26"/>
  <c r="O51" i="26"/>
  <c r="O53" i="26"/>
  <c r="O55" i="26"/>
  <c r="O57" i="26"/>
  <c r="O59" i="26"/>
  <c r="O10" i="26"/>
  <c r="O12" i="26"/>
  <c r="O14" i="26"/>
  <c r="O16" i="26"/>
  <c r="O18" i="26"/>
  <c r="O20" i="26"/>
  <c r="O22" i="26"/>
  <c r="O24" i="26"/>
  <c r="O26" i="26"/>
  <c r="O28" i="26"/>
  <c r="O30" i="26"/>
  <c r="O32" i="26"/>
  <c r="O34" i="26"/>
  <c r="O36" i="26"/>
  <c r="O38" i="26"/>
  <c r="O40" i="26"/>
  <c r="O42" i="26"/>
  <c r="O44" i="26"/>
  <c r="O46" i="26"/>
  <c r="O48" i="26"/>
  <c r="O50" i="26"/>
  <c r="O52" i="26"/>
  <c r="O54" i="26"/>
  <c r="O56" i="26"/>
  <c r="O58" i="26"/>
  <c r="O9" i="26"/>
  <c r="M10" i="26"/>
  <c r="M12" i="26"/>
  <c r="M14" i="26"/>
  <c r="M16" i="26"/>
  <c r="M18" i="26"/>
  <c r="M20" i="26"/>
  <c r="M22" i="26"/>
  <c r="M24" i="26"/>
  <c r="M26" i="26"/>
  <c r="M28" i="26"/>
  <c r="M30" i="26"/>
  <c r="M32" i="26"/>
  <c r="M34" i="26"/>
  <c r="M36" i="26"/>
  <c r="M38" i="26"/>
  <c r="M40" i="26"/>
  <c r="M42" i="26"/>
  <c r="M44" i="26"/>
  <c r="M46" i="26"/>
  <c r="M48" i="26"/>
  <c r="M50" i="26"/>
  <c r="M52" i="26"/>
  <c r="M54" i="26"/>
  <c r="M56" i="26"/>
  <c r="M58" i="26"/>
  <c r="M11" i="26"/>
  <c r="M13" i="26"/>
  <c r="M15" i="26"/>
  <c r="M17" i="26"/>
  <c r="M19" i="26"/>
  <c r="M21" i="26"/>
  <c r="M23" i="26"/>
  <c r="M25" i="26"/>
  <c r="M27" i="26"/>
  <c r="M29" i="26"/>
  <c r="M31" i="26"/>
  <c r="M33" i="26"/>
  <c r="M35" i="26"/>
  <c r="M37" i="26"/>
  <c r="M39" i="26"/>
  <c r="M41" i="26"/>
  <c r="M43" i="26"/>
  <c r="M45" i="26"/>
  <c r="M47" i="26"/>
  <c r="M49" i="26"/>
  <c r="M51" i="26"/>
  <c r="M53" i="26"/>
  <c r="M55" i="26"/>
  <c r="M57" i="26"/>
  <c r="M59" i="26"/>
  <c r="M9" i="26"/>
  <c r="N10" i="26"/>
  <c r="N12" i="26"/>
  <c r="N9" i="26"/>
  <c r="N11" i="26"/>
  <c r="N13" i="26"/>
  <c r="N17" i="26"/>
  <c r="N21" i="26"/>
  <c r="N25" i="26"/>
  <c r="N29" i="26"/>
  <c r="N33" i="26"/>
  <c r="N37" i="26"/>
  <c r="N41" i="26"/>
  <c r="N45" i="26"/>
  <c r="N49" i="26"/>
  <c r="N53" i="26"/>
  <c r="N57" i="26"/>
  <c r="N16" i="26"/>
  <c r="N20" i="26"/>
  <c r="N24" i="26"/>
  <c r="N28" i="26"/>
  <c r="N32" i="26"/>
  <c r="N36" i="26"/>
  <c r="N40" i="26"/>
  <c r="N44" i="26"/>
  <c r="N48" i="26"/>
  <c r="N52" i="26"/>
  <c r="N56" i="26"/>
  <c r="N15" i="26"/>
  <c r="N19" i="26"/>
  <c r="N23" i="26"/>
  <c r="N27" i="26"/>
  <c r="N31" i="26"/>
  <c r="N35" i="26"/>
  <c r="N39" i="26"/>
  <c r="N43" i="26"/>
  <c r="N47" i="26"/>
  <c r="N51" i="26"/>
  <c r="N55" i="26"/>
  <c r="N59" i="26"/>
  <c r="N14" i="26"/>
  <c r="N18" i="26"/>
  <c r="N22" i="26"/>
  <c r="N26" i="26"/>
  <c r="N30" i="26"/>
  <c r="N34" i="26"/>
  <c r="N50" i="26"/>
  <c r="N46" i="26"/>
  <c r="N42" i="26"/>
  <c r="N58" i="26"/>
  <c r="N38" i="26"/>
  <c r="N54" i="26"/>
  <c r="P9" i="26"/>
  <c r="P11" i="26"/>
  <c r="P13" i="26"/>
  <c r="P10" i="26"/>
  <c r="P12" i="26"/>
  <c r="P14" i="26"/>
  <c r="P18" i="26"/>
  <c r="P22" i="26"/>
  <c r="P26" i="26"/>
  <c r="P30" i="26"/>
  <c r="P34" i="26"/>
  <c r="P38" i="26"/>
  <c r="P42" i="26"/>
  <c r="P46" i="26"/>
  <c r="P50" i="26"/>
  <c r="P54" i="26"/>
  <c r="P58" i="26"/>
  <c r="P17" i="26"/>
  <c r="P21" i="26"/>
  <c r="P25" i="26"/>
  <c r="P29" i="26"/>
  <c r="P33" i="26"/>
  <c r="P37" i="26"/>
  <c r="P41" i="26"/>
  <c r="P45" i="26"/>
  <c r="P49" i="26"/>
  <c r="P53" i="26"/>
  <c r="P57" i="26"/>
  <c r="P16" i="26"/>
  <c r="P20" i="26"/>
  <c r="P24" i="26"/>
  <c r="P28" i="26"/>
  <c r="P32" i="26"/>
  <c r="P36" i="26"/>
  <c r="P40" i="26"/>
  <c r="P44" i="26"/>
  <c r="P48" i="26"/>
  <c r="P52" i="26"/>
  <c r="P56" i="26"/>
  <c r="P15" i="26"/>
  <c r="P19" i="26"/>
  <c r="P23" i="26"/>
  <c r="P27" i="26"/>
  <c r="P31" i="26"/>
  <c r="P39" i="26"/>
  <c r="P55" i="26"/>
  <c r="P35" i="26"/>
  <c r="P51" i="26"/>
  <c r="P47" i="26"/>
  <c r="P43" i="26"/>
  <c r="P59" i="26"/>
  <c r="L9" i="26"/>
  <c r="L11" i="26"/>
  <c r="L13" i="26"/>
  <c r="L10" i="26"/>
  <c r="L12" i="26"/>
  <c r="L14" i="26"/>
  <c r="L16" i="26"/>
  <c r="L20" i="26"/>
  <c r="L24" i="26"/>
  <c r="L28" i="26"/>
  <c r="L32" i="26"/>
  <c r="L36" i="26"/>
  <c r="L40" i="26"/>
  <c r="L44" i="26"/>
  <c r="L48" i="26"/>
  <c r="L52" i="26"/>
  <c r="L56" i="26"/>
  <c r="L15" i="26"/>
  <c r="L19" i="26"/>
  <c r="L23" i="26"/>
  <c r="L27" i="26"/>
  <c r="L31" i="26"/>
  <c r="L35" i="26"/>
  <c r="L39" i="26"/>
  <c r="L43" i="26"/>
  <c r="L47" i="26"/>
  <c r="L51" i="26"/>
  <c r="L55" i="26"/>
  <c r="L59" i="26"/>
  <c r="L18" i="26"/>
  <c r="L22" i="26"/>
  <c r="L26" i="26"/>
  <c r="L30" i="26"/>
  <c r="L34" i="26"/>
  <c r="L38" i="26"/>
  <c r="L42" i="26"/>
  <c r="L46" i="26"/>
  <c r="L50" i="26"/>
  <c r="L54" i="26"/>
  <c r="L58" i="26"/>
  <c r="L17" i="26"/>
  <c r="L21" i="26"/>
  <c r="L25" i="26"/>
  <c r="L29" i="26"/>
  <c r="L45" i="26"/>
  <c r="L41" i="26"/>
  <c r="L57" i="26"/>
  <c r="L37" i="26"/>
  <c r="L53" i="26"/>
  <c r="L33" i="26"/>
  <c r="L49" i="26"/>
  <c r="Q10" i="26"/>
  <c r="Q12" i="26"/>
  <c r="Q14" i="26"/>
  <c r="Q16" i="26"/>
  <c r="Q18" i="26"/>
  <c r="Q20" i="26"/>
  <c r="Q22" i="26"/>
  <c r="Q24" i="26"/>
  <c r="Q26" i="26"/>
  <c r="Q28" i="26"/>
  <c r="Q30" i="26"/>
  <c r="Q32" i="26"/>
  <c r="Q34" i="26"/>
  <c r="Q36" i="26"/>
  <c r="Q38" i="26"/>
  <c r="Q40" i="26"/>
  <c r="Q42" i="26"/>
  <c r="Q44" i="26"/>
  <c r="Q46" i="26"/>
  <c r="Q48" i="26"/>
  <c r="Q50" i="26"/>
  <c r="Q52" i="26"/>
  <c r="Q54" i="26"/>
  <c r="Q56" i="26"/>
  <c r="Q58" i="26"/>
  <c r="Q11" i="26"/>
  <c r="Q13" i="26"/>
  <c r="Q15" i="26"/>
  <c r="Q17" i="26"/>
  <c r="Q19" i="26"/>
  <c r="Q21" i="26"/>
  <c r="Q23" i="26"/>
  <c r="Q25" i="26"/>
  <c r="Q27" i="26"/>
  <c r="Q29" i="26"/>
  <c r="Q31" i="26"/>
  <c r="Q33" i="26"/>
  <c r="Q35" i="26"/>
  <c r="Q37" i="26"/>
  <c r="Q39" i="26"/>
  <c r="Q41" i="26"/>
  <c r="Q43" i="26"/>
  <c r="Q45" i="26"/>
  <c r="Q47" i="26"/>
  <c r="Q49" i="26"/>
  <c r="Q51" i="26"/>
  <c r="Q53" i="26"/>
  <c r="Q55" i="26"/>
  <c r="Q57" i="26"/>
  <c r="Q59" i="26"/>
  <c r="Q9" i="26"/>
  <c r="V11" i="26"/>
  <c r="V19" i="26"/>
  <c r="V27" i="26"/>
  <c r="V35" i="26"/>
  <c r="V43" i="26"/>
  <c r="V51" i="26"/>
  <c r="V59" i="26"/>
  <c r="V10" i="26"/>
  <c r="V18" i="26"/>
  <c r="V26" i="26"/>
  <c r="V34" i="26"/>
  <c r="V42" i="26"/>
  <c r="V50" i="26"/>
  <c r="V17" i="26"/>
  <c r="V25" i="26"/>
  <c r="V33" i="26"/>
  <c r="V41" i="26"/>
  <c r="V49" i="26"/>
  <c r="V57" i="26"/>
  <c r="V9" i="26"/>
  <c r="V15" i="26"/>
  <c r="V23" i="26"/>
  <c r="V31" i="26"/>
  <c r="V39" i="26"/>
  <c r="V16" i="26"/>
  <c r="V24" i="26"/>
  <c r="V32" i="26"/>
  <c r="V40" i="26"/>
  <c r="V48" i="26"/>
  <c r="V56" i="26"/>
  <c r="V47" i="26"/>
  <c r="V55" i="26"/>
  <c r="V38" i="26"/>
  <c r="V53" i="26"/>
  <c r="V54" i="26"/>
  <c r="V30" i="26"/>
  <c r="V14" i="26"/>
  <c r="V29" i="26"/>
  <c r="V44" i="26"/>
  <c r="V58" i="26"/>
  <c r="V20" i="26"/>
  <c r="V45" i="26"/>
  <c r="V21" i="26"/>
  <c r="V36" i="26"/>
  <c r="V12" i="26"/>
  <c r="V46" i="26"/>
  <c r="V22" i="26"/>
  <c r="V37" i="26"/>
  <c r="V52" i="26"/>
  <c r="V13" i="26"/>
  <c r="V28" i="26"/>
  <c r="E15" i="26"/>
  <c r="E23" i="26"/>
  <c r="E31" i="26"/>
  <c r="E39" i="26"/>
  <c r="E47" i="26"/>
  <c r="E55" i="26"/>
  <c r="E14" i="26"/>
  <c r="E22" i="26"/>
  <c r="E30" i="26"/>
  <c r="E38" i="26"/>
  <c r="E46" i="26"/>
  <c r="E54" i="26"/>
  <c r="E29" i="26"/>
  <c r="E35" i="26"/>
  <c r="E41" i="26"/>
  <c r="E20" i="26"/>
  <c r="E26" i="26"/>
  <c r="E32" i="26"/>
  <c r="E52" i="26"/>
  <c r="E59" i="26"/>
  <c r="E11" i="26"/>
  <c r="E17" i="26"/>
  <c r="E37" i="26"/>
  <c r="E43" i="26"/>
  <c r="E49" i="26"/>
  <c r="E28" i="26"/>
  <c r="E34" i="26"/>
  <c r="E40" i="26"/>
  <c r="E58" i="26"/>
  <c r="E9" i="26"/>
  <c r="E13" i="26"/>
  <c r="E19" i="26"/>
  <c r="E25" i="26"/>
  <c r="E45" i="26"/>
  <c r="E51" i="26"/>
  <c r="E36" i="26"/>
  <c r="E48" i="26"/>
  <c r="E12" i="26"/>
  <c r="E24" i="26"/>
  <c r="E53" i="26"/>
  <c r="E21" i="26"/>
  <c r="E33" i="26"/>
  <c r="E56" i="26"/>
  <c r="E42" i="26"/>
  <c r="E50" i="26"/>
  <c r="E57" i="26"/>
  <c r="E10" i="26"/>
  <c r="E18" i="26"/>
  <c r="E16" i="26"/>
  <c r="E44" i="26"/>
  <c r="E27" i="26"/>
  <c r="D14" i="26"/>
  <c r="D22" i="26"/>
  <c r="D30" i="26"/>
  <c r="D38" i="26"/>
  <c r="D46" i="26"/>
  <c r="D54" i="26"/>
  <c r="D9" i="26"/>
  <c r="D13" i="26"/>
  <c r="D21" i="26"/>
  <c r="D29" i="26"/>
  <c r="D37" i="26"/>
  <c r="D45" i="26"/>
  <c r="D53" i="26"/>
  <c r="D20" i="26"/>
  <c r="D26" i="26"/>
  <c r="D32" i="26"/>
  <c r="D52" i="26"/>
  <c r="D59" i="26"/>
  <c r="D11" i="26"/>
  <c r="D17" i="26"/>
  <c r="D23" i="26"/>
  <c r="D43" i="26"/>
  <c r="D49" i="26"/>
  <c r="D55" i="26"/>
  <c r="D28" i="26"/>
  <c r="D34" i="26"/>
  <c r="D40" i="26"/>
  <c r="D58" i="26"/>
  <c r="D19" i="26"/>
  <c r="D25" i="26"/>
  <c r="D31" i="26"/>
  <c r="D51" i="26"/>
  <c r="D10" i="26"/>
  <c r="D16" i="26"/>
  <c r="D36" i="26"/>
  <c r="D42" i="26"/>
  <c r="D48" i="26"/>
  <c r="D15" i="26"/>
  <c r="D44" i="26"/>
  <c r="D33" i="26"/>
  <c r="D56" i="26"/>
  <c r="D41" i="26"/>
  <c r="D50" i="26"/>
  <c r="D57" i="26"/>
  <c r="D18" i="26"/>
  <c r="D27" i="26"/>
  <c r="D39" i="26"/>
  <c r="D12" i="26"/>
  <c r="D24" i="26"/>
  <c r="D35" i="26"/>
  <c r="D47" i="26"/>
  <c r="S43" i="26"/>
  <c r="AG7" i="26" s="1"/>
  <c r="AG6" i="26" s="1"/>
  <c r="B43" i="26"/>
  <c r="S19" i="26"/>
  <c r="B19" i="26"/>
  <c r="B9" i="26"/>
  <c r="S9" i="26"/>
  <c r="S53" i="26"/>
  <c r="B53" i="26"/>
  <c r="S45" i="26"/>
  <c r="B45" i="26"/>
  <c r="B37" i="26"/>
  <c r="S37" i="26"/>
  <c r="S29" i="26"/>
  <c r="B29" i="26"/>
  <c r="S21" i="26"/>
  <c r="B21" i="26"/>
  <c r="B13" i="26"/>
  <c r="S13" i="26"/>
  <c r="S52" i="26"/>
  <c r="B52" i="26"/>
  <c r="S44" i="26"/>
  <c r="B44" i="26"/>
  <c r="S36" i="26"/>
  <c r="B36" i="26"/>
  <c r="S28" i="26"/>
  <c r="B28" i="26"/>
  <c r="S20" i="26"/>
  <c r="B20" i="26"/>
  <c r="S12" i="26"/>
  <c r="B12" i="26"/>
  <c r="S51" i="26"/>
  <c r="B51" i="26"/>
  <c r="S58" i="26"/>
  <c r="B58" i="26"/>
  <c r="S42" i="26"/>
  <c r="B42" i="26"/>
  <c r="S18" i="26"/>
  <c r="B18" i="26"/>
  <c r="S56" i="26"/>
  <c r="B56" i="26"/>
  <c r="S48" i="26"/>
  <c r="B48" i="26"/>
  <c r="S40" i="26"/>
  <c r="B40" i="26"/>
  <c r="S32" i="26"/>
  <c r="B32" i="26"/>
  <c r="S24" i="26"/>
  <c r="B24" i="26"/>
  <c r="S16" i="26"/>
  <c r="B16" i="26"/>
  <c r="S50" i="26"/>
  <c r="B50" i="26"/>
  <c r="S34" i="26"/>
  <c r="B34" i="26"/>
  <c r="S26" i="26"/>
  <c r="W7" i="26" s="1"/>
  <c r="W6" i="26" s="1"/>
  <c r="B26" i="26"/>
  <c r="S10" i="26"/>
  <c r="B10" i="26"/>
  <c r="B57" i="26"/>
  <c r="S57" i="26"/>
  <c r="S25" i="26"/>
  <c r="B25" i="26"/>
  <c r="S55" i="26"/>
  <c r="B55" i="26"/>
  <c r="S47" i="26"/>
  <c r="AF7" i="26" s="1"/>
  <c r="AF6" i="26" s="1"/>
  <c r="B47" i="26"/>
  <c r="S39" i="26"/>
  <c r="B39" i="26"/>
  <c r="S31" i="26"/>
  <c r="B31" i="26"/>
  <c r="S23" i="26"/>
  <c r="B23" i="26"/>
  <c r="S15" i="26"/>
  <c r="B15" i="26"/>
  <c r="S59" i="26"/>
  <c r="B59" i="26"/>
  <c r="S35" i="26"/>
  <c r="B35" i="26"/>
  <c r="S27" i="26"/>
  <c r="B27" i="26"/>
  <c r="S11" i="26"/>
  <c r="B11" i="26"/>
  <c r="S49" i="26"/>
  <c r="B49" i="26"/>
  <c r="S41" i="26"/>
  <c r="B41" i="26"/>
  <c r="B33" i="26"/>
  <c r="S33" i="26"/>
  <c r="S17" i="26"/>
  <c r="B17" i="26"/>
  <c r="B54" i="26"/>
  <c r="S54" i="26"/>
  <c r="AC7" i="26" s="1"/>
  <c r="AC6" i="26" s="1"/>
  <c r="S46" i="26"/>
  <c r="B46" i="26"/>
  <c r="B38" i="26"/>
  <c r="S38" i="26"/>
  <c r="S30" i="26"/>
  <c r="B30" i="26"/>
  <c r="S22" i="26"/>
  <c r="B22" i="26"/>
  <c r="B14" i="26"/>
  <c r="S14" i="26"/>
  <c r="L7" i="26" l="1"/>
  <c r="L6" i="26" s="1"/>
  <c r="Q7" i="26"/>
  <c r="Q6" i="26" s="1"/>
  <c r="O7" i="26"/>
  <c r="O6" i="26" s="1"/>
  <c r="U7" i="26"/>
  <c r="U6" i="26" s="1"/>
  <c r="V7" i="26"/>
  <c r="V6" i="26" s="1"/>
  <c r="AA7" i="26"/>
  <c r="AA6" i="26" s="1"/>
  <c r="Z7" i="26"/>
  <c r="Z6" i="26" s="1"/>
  <c r="X7" i="26"/>
  <c r="X6" i="26" s="1"/>
  <c r="Y7" i="26"/>
  <c r="Y6" i="26" s="1"/>
  <c r="N7" i="26"/>
  <c r="N6" i="26" s="1"/>
  <c r="I7" i="26"/>
  <c r="I6" i="26" s="1"/>
  <c r="P7" i="26"/>
  <c r="P6" i="26" s="1"/>
  <c r="G7" i="26"/>
  <c r="G6" i="26" s="1"/>
  <c r="H7" i="26"/>
  <c r="H6" i="26" s="1"/>
  <c r="M7" i="26"/>
  <c r="M6" i="26" s="1"/>
  <c r="E7" i="26"/>
  <c r="E6" i="26" s="1"/>
  <c r="AE7" i="26"/>
  <c r="AE6" i="26" s="1"/>
  <c r="AD7" i="26"/>
  <c r="AD6" i="26" s="1"/>
  <c r="AL6" i="7"/>
  <c r="AO6" i="7"/>
  <c r="AR6" i="7"/>
  <c r="AU6" i="7"/>
  <c r="AL7" i="7"/>
  <c r="AO7" i="7"/>
  <c r="AR7" i="7"/>
  <c r="AU7" i="7"/>
  <c r="AL8" i="7"/>
  <c r="AO8" i="7"/>
  <c r="AR8" i="7"/>
  <c r="AU8" i="7"/>
  <c r="AL9" i="7"/>
  <c r="AO9" i="7"/>
  <c r="AR9" i="7"/>
  <c r="AU9" i="7"/>
  <c r="AL10" i="7"/>
  <c r="AO10" i="7"/>
  <c r="AR10" i="7"/>
  <c r="AU10" i="7"/>
  <c r="AL11" i="7"/>
  <c r="AO11" i="7"/>
  <c r="AR11" i="7"/>
  <c r="AU11" i="7"/>
  <c r="AL12" i="7"/>
  <c r="AO12" i="7"/>
  <c r="AR12" i="7"/>
  <c r="AU12" i="7"/>
  <c r="AL13" i="7"/>
  <c r="AO13" i="7"/>
  <c r="AR13" i="7"/>
  <c r="AU13" i="7"/>
  <c r="AL14" i="7"/>
  <c r="AO14" i="7"/>
  <c r="AR14" i="7"/>
  <c r="AU14" i="7"/>
  <c r="AL15" i="7"/>
  <c r="AO15" i="7"/>
  <c r="AR15" i="7"/>
  <c r="AU15" i="7"/>
  <c r="AL16" i="7"/>
  <c r="AO16" i="7"/>
  <c r="AR16" i="7"/>
  <c r="AU16" i="7"/>
  <c r="AL17" i="7"/>
  <c r="AO17" i="7"/>
  <c r="AR17" i="7"/>
  <c r="AU17" i="7"/>
  <c r="AL18" i="7"/>
  <c r="AO18" i="7"/>
  <c r="AR18" i="7"/>
  <c r="AU18" i="7"/>
  <c r="AL19" i="7"/>
  <c r="AO19" i="7"/>
  <c r="AR19" i="7"/>
  <c r="AU19" i="7"/>
  <c r="AL20" i="7"/>
  <c r="AO20" i="7"/>
  <c r="AR20" i="7"/>
  <c r="AU20" i="7"/>
  <c r="AL21" i="7"/>
  <c r="AO21" i="7"/>
  <c r="AR21" i="7"/>
  <c r="AU21" i="7"/>
  <c r="AL22" i="7"/>
  <c r="AO22" i="7"/>
  <c r="AR22" i="7"/>
  <c r="AU22" i="7"/>
  <c r="AL23" i="7"/>
  <c r="AO23" i="7"/>
  <c r="AR23" i="7"/>
  <c r="AU23" i="7"/>
  <c r="AL24" i="7"/>
  <c r="AO24" i="7"/>
  <c r="AR24" i="7"/>
  <c r="AU24" i="7"/>
  <c r="AL25" i="7"/>
  <c r="AO25" i="7"/>
  <c r="AR25" i="7"/>
  <c r="AU25" i="7"/>
  <c r="AL26" i="7"/>
  <c r="AO26" i="7"/>
  <c r="AR26" i="7"/>
  <c r="AU26" i="7"/>
  <c r="AL27" i="7"/>
  <c r="AO27" i="7"/>
  <c r="AR27" i="7"/>
  <c r="AU27" i="7"/>
  <c r="AL28" i="7"/>
  <c r="AO28" i="7"/>
  <c r="AR28" i="7"/>
  <c r="AU28" i="7"/>
  <c r="AL29" i="7"/>
  <c r="AO29" i="7"/>
  <c r="AR29" i="7"/>
  <c r="AU29" i="7"/>
  <c r="AL30" i="7"/>
  <c r="AO30" i="7"/>
  <c r="AR30" i="7"/>
  <c r="AU30" i="7"/>
  <c r="AL31" i="7"/>
  <c r="AO31" i="7"/>
  <c r="AR31" i="7"/>
  <c r="AU31" i="7"/>
  <c r="AL32" i="7"/>
  <c r="AO32" i="7"/>
  <c r="AR32" i="7"/>
  <c r="AU32" i="7"/>
  <c r="AL33" i="7"/>
  <c r="AO33" i="7"/>
  <c r="AR33" i="7"/>
  <c r="AU33" i="7"/>
  <c r="AL34" i="7"/>
  <c r="AO34" i="7"/>
  <c r="AR34" i="7"/>
  <c r="AU34" i="7"/>
  <c r="AL35" i="7"/>
  <c r="AO35" i="7"/>
  <c r="AR35" i="7"/>
  <c r="AU35" i="7"/>
  <c r="AL36" i="7"/>
  <c r="AO36" i="7"/>
  <c r="AR36" i="7"/>
  <c r="AU36" i="7"/>
  <c r="AL37" i="7"/>
  <c r="AO37" i="7"/>
  <c r="AR37" i="7"/>
  <c r="AU37" i="7"/>
  <c r="AL38" i="7"/>
  <c r="AO38" i="7"/>
  <c r="AR38" i="7"/>
  <c r="AU38" i="7"/>
  <c r="AL39" i="7"/>
  <c r="AO39" i="7"/>
  <c r="AR39" i="7"/>
  <c r="AU39" i="7"/>
  <c r="AL40" i="7"/>
  <c r="AO40" i="7"/>
  <c r="AR40" i="7"/>
  <c r="AU40" i="7"/>
  <c r="AL41" i="7"/>
  <c r="AO41" i="7"/>
  <c r="AR41" i="7"/>
  <c r="AU41" i="7"/>
  <c r="AL42" i="7"/>
  <c r="AO42" i="7"/>
  <c r="AR42" i="7"/>
  <c r="AU42" i="7"/>
  <c r="AL43" i="7"/>
  <c r="AO43" i="7"/>
  <c r="AR43" i="7"/>
  <c r="AU43" i="7"/>
  <c r="AL44" i="7"/>
  <c r="AO44" i="7"/>
  <c r="AR44" i="7"/>
  <c r="AU44" i="7"/>
  <c r="AL45" i="7"/>
  <c r="AO45" i="7"/>
  <c r="AR45" i="7"/>
  <c r="AU45" i="7"/>
  <c r="AL46" i="7"/>
  <c r="AO46" i="7"/>
  <c r="AR46" i="7"/>
  <c r="AU46" i="7"/>
  <c r="AL47" i="7"/>
  <c r="AO47" i="7"/>
  <c r="AR47" i="7"/>
  <c r="AU47" i="7"/>
  <c r="AL48" i="7"/>
  <c r="AO48" i="7"/>
  <c r="AR48" i="7"/>
  <c r="AU48" i="7"/>
  <c r="AL49" i="7"/>
  <c r="AO49" i="7"/>
  <c r="AR49" i="7"/>
  <c r="AU49" i="7"/>
  <c r="AL50" i="7"/>
  <c r="AO50" i="7"/>
  <c r="AR50" i="7"/>
  <c r="AU50" i="7"/>
  <c r="AL51" i="7"/>
  <c r="AO51" i="7"/>
  <c r="AR51" i="7"/>
  <c r="AU51" i="7"/>
  <c r="AL52" i="7"/>
  <c r="AO52" i="7"/>
  <c r="AR52" i="7"/>
  <c r="AU52" i="7"/>
  <c r="AL53" i="7"/>
  <c r="AO53" i="7"/>
  <c r="AR53" i="7"/>
  <c r="AU53" i="7"/>
  <c r="AL54" i="7"/>
  <c r="AO54" i="7"/>
  <c r="AR54" i="7"/>
  <c r="AU54" i="7"/>
  <c r="AL55" i="7"/>
  <c r="AO55" i="7"/>
  <c r="AR55" i="7"/>
  <c r="AU55" i="7"/>
  <c r="AL56" i="7"/>
  <c r="AO56" i="7"/>
  <c r="AR56" i="7"/>
  <c r="AU56" i="7"/>
  <c r="AL57" i="7"/>
  <c r="AO57" i="7"/>
  <c r="AR57" i="7"/>
  <c r="AU57" i="7"/>
  <c r="AL58" i="7"/>
  <c r="AO58" i="7"/>
  <c r="AR58" i="7"/>
  <c r="AU58" i="7"/>
  <c r="AL59" i="7"/>
  <c r="AO59" i="7"/>
  <c r="AR59" i="7"/>
  <c r="AU59" i="7"/>
  <c r="AL60" i="7"/>
  <c r="AO60" i="7"/>
  <c r="AR60" i="7"/>
  <c r="AU60" i="7"/>
  <c r="AL61" i="7"/>
  <c r="AO61" i="7"/>
  <c r="AR61" i="7"/>
  <c r="AU61" i="7"/>
  <c r="AL62" i="7"/>
  <c r="AO62" i="7"/>
  <c r="AR62" i="7"/>
  <c r="AU62" i="7"/>
  <c r="AL63" i="7"/>
  <c r="AO63" i="7"/>
  <c r="AR63" i="7"/>
  <c r="AU63" i="7"/>
  <c r="AL64" i="7"/>
  <c r="AO64" i="7"/>
  <c r="AR64" i="7"/>
  <c r="AU64" i="7"/>
  <c r="AL65" i="7"/>
  <c r="AO65" i="7"/>
  <c r="AR65" i="7"/>
  <c r="AU65" i="7"/>
  <c r="AL66" i="7"/>
  <c r="AO66" i="7"/>
  <c r="AR66" i="7"/>
  <c r="AU66" i="7"/>
  <c r="AL67" i="7"/>
  <c r="AO67" i="7"/>
  <c r="AR67" i="7"/>
  <c r="AU67" i="7"/>
  <c r="AL68" i="7"/>
  <c r="AO68" i="7"/>
  <c r="AR68" i="7"/>
  <c r="AU68" i="7"/>
  <c r="AL69" i="7"/>
  <c r="AO69" i="7"/>
  <c r="AR69" i="7"/>
  <c r="AU69" i="7"/>
  <c r="AL70" i="7"/>
  <c r="AO70" i="7"/>
  <c r="AR70" i="7"/>
  <c r="AU70" i="7"/>
  <c r="AL71" i="7"/>
  <c r="AO71" i="7"/>
  <c r="AR71" i="7"/>
  <c r="AU71" i="7"/>
  <c r="AL72" i="7"/>
  <c r="AO72" i="7"/>
  <c r="AR72" i="7"/>
  <c r="AU72" i="7"/>
  <c r="AL73" i="7"/>
  <c r="AO73" i="7"/>
  <c r="AR73" i="7"/>
  <c r="AU73" i="7"/>
  <c r="AL74" i="7"/>
  <c r="AO74" i="7"/>
  <c r="AR74" i="7"/>
  <c r="AU74" i="7"/>
  <c r="AL75" i="7"/>
  <c r="AO75" i="7"/>
  <c r="AR75" i="7"/>
  <c r="AU75" i="7"/>
  <c r="AL76" i="7"/>
  <c r="AO76" i="7"/>
  <c r="AR76" i="7"/>
  <c r="AU76" i="7"/>
  <c r="AL77" i="7"/>
  <c r="AO77" i="7"/>
  <c r="AR77" i="7"/>
  <c r="AU77" i="7"/>
  <c r="AL78" i="7"/>
  <c r="AO78" i="7"/>
  <c r="AR78" i="7"/>
  <c r="AU78" i="7"/>
  <c r="AL79" i="7"/>
  <c r="AO79" i="7"/>
  <c r="AR79" i="7"/>
  <c r="AU79" i="7"/>
  <c r="AL80" i="7"/>
  <c r="AO80" i="7"/>
  <c r="AR80" i="7"/>
  <c r="AU80" i="7"/>
  <c r="AL81" i="7"/>
  <c r="AO81" i="7"/>
  <c r="AR81" i="7"/>
  <c r="AU81" i="7"/>
  <c r="AL82" i="7"/>
  <c r="AO82" i="7"/>
  <c r="AR82" i="7"/>
  <c r="AU82" i="7"/>
  <c r="AL83" i="7"/>
  <c r="AO83" i="7"/>
  <c r="AR83" i="7"/>
  <c r="AU83" i="7"/>
  <c r="AL84" i="7"/>
  <c r="AO84" i="7"/>
  <c r="AR84" i="7"/>
  <c r="AU84" i="7"/>
  <c r="AL85" i="7"/>
  <c r="AO85" i="7"/>
  <c r="AR85" i="7"/>
  <c r="AU85" i="7"/>
  <c r="AL86" i="7"/>
  <c r="AO86" i="7"/>
  <c r="AR86" i="7"/>
  <c r="AU86" i="7"/>
  <c r="AL87" i="7"/>
  <c r="AO87" i="7"/>
  <c r="AR87" i="7"/>
  <c r="AU87" i="7"/>
  <c r="AL88" i="7"/>
  <c r="AO88" i="7"/>
  <c r="AR88" i="7"/>
  <c r="AU88" i="7"/>
  <c r="AL89" i="7"/>
  <c r="AO89" i="7"/>
  <c r="AR89" i="7"/>
  <c r="AU89" i="7"/>
  <c r="AL90" i="7"/>
  <c r="AO90" i="7"/>
  <c r="AR90" i="7"/>
  <c r="AU90" i="7"/>
  <c r="AL91" i="7"/>
  <c r="AO91" i="7"/>
  <c r="AR91" i="7"/>
  <c r="AU91" i="7"/>
  <c r="AL92" i="7"/>
  <c r="AO92" i="7"/>
  <c r="AR92" i="7"/>
  <c r="AU92" i="7"/>
  <c r="AL93" i="7"/>
  <c r="AO93" i="7"/>
  <c r="AR93" i="7"/>
  <c r="AU93" i="7"/>
  <c r="AL94" i="7"/>
  <c r="AO94" i="7"/>
  <c r="AR94" i="7"/>
  <c r="AU94" i="7"/>
  <c r="AL95" i="7"/>
  <c r="AO95" i="7"/>
  <c r="AR95" i="7"/>
  <c r="AU95" i="7"/>
  <c r="AL96" i="7"/>
  <c r="AO96" i="7"/>
  <c r="AR96" i="7"/>
  <c r="AU96" i="7"/>
  <c r="AL97" i="7"/>
  <c r="AO97" i="7"/>
  <c r="AR97" i="7"/>
  <c r="AU97" i="7"/>
  <c r="AL98" i="7"/>
  <c r="AO98" i="7"/>
  <c r="AR98" i="7"/>
  <c r="AU98" i="7"/>
  <c r="AL99" i="7"/>
  <c r="AO99" i="7"/>
  <c r="AR99" i="7"/>
  <c r="AU99" i="7"/>
  <c r="AL100" i="7"/>
  <c r="AO100" i="7"/>
  <c r="AR100" i="7"/>
  <c r="AU100" i="7"/>
  <c r="AL101" i="7"/>
  <c r="AO101" i="7"/>
  <c r="AR101" i="7"/>
  <c r="AU101" i="7"/>
  <c r="AL102" i="7"/>
  <c r="AO102" i="7"/>
  <c r="AR102" i="7"/>
  <c r="AU102" i="7"/>
  <c r="AL103" i="7"/>
  <c r="AO103" i="7"/>
  <c r="AR103" i="7"/>
  <c r="AU103" i="7"/>
  <c r="AT1" i="7"/>
  <c r="AW1" i="7"/>
  <c r="AQ1" i="7"/>
  <c r="AU5" i="7"/>
  <c r="AR5" i="7"/>
  <c r="AO5" i="7"/>
  <c r="L6" i="7"/>
  <c r="O6" i="7"/>
  <c r="R6" i="7"/>
  <c r="U6" i="7"/>
  <c r="L7" i="7"/>
  <c r="O7" i="7"/>
  <c r="R7" i="7"/>
  <c r="U7" i="7"/>
  <c r="L8" i="7"/>
  <c r="O8" i="7"/>
  <c r="R8" i="7"/>
  <c r="U8" i="7"/>
  <c r="L9" i="7"/>
  <c r="O9" i="7"/>
  <c r="R9" i="7"/>
  <c r="U9" i="7"/>
  <c r="L10" i="7"/>
  <c r="O10" i="7"/>
  <c r="R10" i="7"/>
  <c r="U10" i="7"/>
  <c r="L11" i="7"/>
  <c r="O11" i="7"/>
  <c r="R11" i="7"/>
  <c r="U11" i="7"/>
  <c r="L12" i="7"/>
  <c r="O12" i="7"/>
  <c r="R12" i="7"/>
  <c r="U12" i="7"/>
  <c r="L13" i="7"/>
  <c r="O13" i="7"/>
  <c r="R13" i="7"/>
  <c r="U13" i="7"/>
  <c r="L14" i="7"/>
  <c r="O14" i="7"/>
  <c r="R14" i="7"/>
  <c r="U14" i="7"/>
  <c r="L15" i="7"/>
  <c r="O15" i="7"/>
  <c r="R15" i="7"/>
  <c r="U15" i="7"/>
  <c r="L16" i="7"/>
  <c r="O16" i="7"/>
  <c r="R16" i="7"/>
  <c r="U16" i="7"/>
  <c r="L17" i="7"/>
  <c r="O17" i="7"/>
  <c r="R17" i="7"/>
  <c r="U17" i="7"/>
  <c r="L18" i="7"/>
  <c r="O18" i="7"/>
  <c r="R18" i="7"/>
  <c r="U18" i="7"/>
  <c r="L19" i="7"/>
  <c r="O19" i="7"/>
  <c r="R19" i="7"/>
  <c r="U19" i="7"/>
  <c r="L20" i="7"/>
  <c r="O20" i="7"/>
  <c r="R20" i="7"/>
  <c r="U20" i="7"/>
  <c r="L21" i="7"/>
  <c r="O21" i="7"/>
  <c r="R21" i="7"/>
  <c r="U21" i="7"/>
  <c r="L22" i="7"/>
  <c r="O22" i="7"/>
  <c r="R22" i="7"/>
  <c r="U22" i="7"/>
  <c r="L23" i="7"/>
  <c r="O23" i="7"/>
  <c r="R23" i="7"/>
  <c r="U23" i="7"/>
  <c r="L24" i="7"/>
  <c r="O24" i="7"/>
  <c r="R24" i="7"/>
  <c r="U24" i="7"/>
  <c r="L25" i="7"/>
  <c r="O25" i="7"/>
  <c r="R25" i="7"/>
  <c r="U25" i="7"/>
  <c r="L26" i="7"/>
  <c r="O26" i="7"/>
  <c r="R26" i="7"/>
  <c r="U26" i="7"/>
  <c r="L27" i="7"/>
  <c r="O27" i="7"/>
  <c r="R27" i="7"/>
  <c r="U27" i="7"/>
  <c r="L28" i="7"/>
  <c r="O28" i="7"/>
  <c r="R28" i="7"/>
  <c r="U28" i="7"/>
  <c r="L29" i="7"/>
  <c r="O29" i="7"/>
  <c r="R29" i="7"/>
  <c r="U29" i="7"/>
  <c r="L30" i="7"/>
  <c r="O30" i="7"/>
  <c r="R30" i="7"/>
  <c r="U30" i="7"/>
  <c r="L31" i="7"/>
  <c r="O31" i="7"/>
  <c r="R31" i="7"/>
  <c r="U31" i="7"/>
  <c r="L32" i="7"/>
  <c r="O32" i="7"/>
  <c r="R32" i="7"/>
  <c r="U32" i="7"/>
  <c r="L33" i="7"/>
  <c r="O33" i="7"/>
  <c r="R33" i="7"/>
  <c r="U33" i="7"/>
  <c r="L34" i="7"/>
  <c r="O34" i="7"/>
  <c r="R34" i="7"/>
  <c r="U34" i="7"/>
  <c r="L35" i="7"/>
  <c r="O35" i="7"/>
  <c r="R35" i="7"/>
  <c r="U35" i="7"/>
  <c r="L36" i="7"/>
  <c r="O36" i="7"/>
  <c r="R36" i="7"/>
  <c r="U36" i="7"/>
  <c r="L37" i="7"/>
  <c r="O37" i="7"/>
  <c r="R37" i="7"/>
  <c r="U37" i="7"/>
  <c r="L38" i="7"/>
  <c r="O38" i="7"/>
  <c r="R38" i="7"/>
  <c r="U38" i="7"/>
  <c r="L39" i="7"/>
  <c r="O39" i="7"/>
  <c r="R39" i="7"/>
  <c r="U39" i="7"/>
  <c r="L40" i="7"/>
  <c r="O40" i="7"/>
  <c r="R40" i="7"/>
  <c r="U40" i="7"/>
  <c r="L41" i="7"/>
  <c r="O41" i="7"/>
  <c r="R41" i="7"/>
  <c r="U41" i="7"/>
  <c r="L42" i="7"/>
  <c r="O42" i="7"/>
  <c r="R42" i="7"/>
  <c r="U42" i="7"/>
  <c r="L43" i="7"/>
  <c r="O43" i="7"/>
  <c r="R43" i="7"/>
  <c r="U43" i="7"/>
  <c r="L44" i="7"/>
  <c r="O44" i="7"/>
  <c r="R44" i="7"/>
  <c r="U44" i="7"/>
  <c r="L45" i="7"/>
  <c r="O45" i="7"/>
  <c r="R45" i="7"/>
  <c r="U45" i="7"/>
  <c r="L46" i="7"/>
  <c r="O46" i="7"/>
  <c r="R46" i="7"/>
  <c r="U46" i="7"/>
  <c r="L47" i="7"/>
  <c r="O47" i="7"/>
  <c r="R47" i="7"/>
  <c r="U47" i="7"/>
  <c r="L48" i="7"/>
  <c r="O48" i="7"/>
  <c r="R48" i="7"/>
  <c r="U48" i="7"/>
  <c r="L49" i="7"/>
  <c r="O49" i="7"/>
  <c r="R49" i="7"/>
  <c r="U49" i="7"/>
  <c r="L50" i="7"/>
  <c r="O50" i="7"/>
  <c r="R50" i="7"/>
  <c r="U50" i="7"/>
  <c r="L51" i="7"/>
  <c r="O51" i="7"/>
  <c r="R51" i="7"/>
  <c r="U51" i="7"/>
  <c r="L52" i="7"/>
  <c r="O52" i="7"/>
  <c r="R52" i="7"/>
  <c r="U52" i="7"/>
  <c r="L53" i="7"/>
  <c r="O53" i="7"/>
  <c r="R53" i="7"/>
  <c r="U53" i="7"/>
  <c r="L54" i="7"/>
  <c r="O54" i="7"/>
  <c r="R54" i="7"/>
  <c r="U54" i="7"/>
  <c r="L55" i="7"/>
  <c r="O55" i="7"/>
  <c r="R55" i="7"/>
  <c r="U55" i="7"/>
  <c r="L56" i="7"/>
  <c r="O56" i="7"/>
  <c r="R56" i="7"/>
  <c r="U56" i="7"/>
  <c r="L57" i="7"/>
  <c r="O57" i="7"/>
  <c r="R57" i="7"/>
  <c r="U57" i="7"/>
  <c r="L58" i="7"/>
  <c r="O58" i="7"/>
  <c r="R58" i="7"/>
  <c r="U58" i="7"/>
  <c r="L59" i="7"/>
  <c r="O59" i="7"/>
  <c r="R59" i="7"/>
  <c r="U59" i="7"/>
  <c r="L60" i="7"/>
  <c r="O60" i="7"/>
  <c r="R60" i="7"/>
  <c r="U60" i="7"/>
  <c r="L61" i="7"/>
  <c r="O61" i="7"/>
  <c r="R61" i="7"/>
  <c r="U61" i="7"/>
  <c r="L62" i="7"/>
  <c r="O62" i="7"/>
  <c r="R62" i="7"/>
  <c r="U62" i="7"/>
  <c r="L63" i="7"/>
  <c r="O63" i="7"/>
  <c r="R63" i="7"/>
  <c r="U63" i="7"/>
  <c r="L64" i="7"/>
  <c r="O64" i="7"/>
  <c r="R64" i="7"/>
  <c r="U64" i="7"/>
  <c r="L65" i="7"/>
  <c r="O65" i="7"/>
  <c r="R65" i="7"/>
  <c r="U65" i="7"/>
  <c r="L66" i="7"/>
  <c r="O66" i="7"/>
  <c r="R66" i="7"/>
  <c r="U66" i="7"/>
  <c r="L67" i="7"/>
  <c r="O67" i="7"/>
  <c r="R67" i="7"/>
  <c r="U67" i="7"/>
  <c r="L68" i="7"/>
  <c r="O68" i="7"/>
  <c r="R68" i="7"/>
  <c r="U68" i="7"/>
  <c r="L69" i="7"/>
  <c r="O69" i="7"/>
  <c r="R69" i="7"/>
  <c r="U69" i="7"/>
  <c r="L70" i="7"/>
  <c r="O70" i="7"/>
  <c r="R70" i="7"/>
  <c r="U70" i="7"/>
  <c r="L71" i="7"/>
  <c r="O71" i="7"/>
  <c r="R71" i="7"/>
  <c r="U71" i="7"/>
  <c r="L72" i="7"/>
  <c r="O72" i="7"/>
  <c r="R72" i="7"/>
  <c r="U72" i="7"/>
  <c r="L73" i="7"/>
  <c r="O73" i="7"/>
  <c r="R73" i="7"/>
  <c r="U73" i="7"/>
  <c r="L74" i="7"/>
  <c r="O74" i="7"/>
  <c r="R74" i="7"/>
  <c r="U74" i="7"/>
  <c r="L75" i="7"/>
  <c r="O75" i="7"/>
  <c r="R75" i="7"/>
  <c r="U75" i="7"/>
  <c r="L76" i="7"/>
  <c r="O76" i="7"/>
  <c r="R76" i="7"/>
  <c r="U76" i="7"/>
  <c r="L77" i="7"/>
  <c r="O77" i="7"/>
  <c r="R77" i="7"/>
  <c r="U77" i="7"/>
  <c r="L78" i="7"/>
  <c r="O78" i="7"/>
  <c r="R78" i="7"/>
  <c r="U78" i="7"/>
  <c r="L79" i="7"/>
  <c r="O79" i="7"/>
  <c r="R79" i="7"/>
  <c r="U79" i="7"/>
  <c r="L80" i="7"/>
  <c r="O80" i="7"/>
  <c r="R80" i="7"/>
  <c r="U80" i="7"/>
  <c r="L81" i="7"/>
  <c r="O81" i="7"/>
  <c r="R81" i="7"/>
  <c r="U81" i="7"/>
  <c r="L82" i="7"/>
  <c r="O82" i="7"/>
  <c r="R82" i="7"/>
  <c r="U82" i="7"/>
  <c r="L83" i="7"/>
  <c r="O83" i="7"/>
  <c r="R83" i="7"/>
  <c r="U83" i="7"/>
  <c r="L84" i="7"/>
  <c r="O84" i="7"/>
  <c r="R84" i="7"/>
  <c r="U84" i="7"/>
  <c r="L85" i="7"/>
  <c r="O85" i="7"/>
  <c r="R85" i="7"/>
  <c r="U85" i="7"/>
  <c r="L86" i="7"/>
  <c r="O86" i="7"/>
  <c r="R86" i="7"/>
  <c r="U86" i="7"/>
  <c r="L87" i="7"/>
  <c r="O87" i="7"/>
  <c r="R87" i="7"/>
  <c r="U87" i="7"/>
  <c r="L88" i="7"/>
  <c r="O88" i="7"/>
  <c r="R88" i="7"/>
  <c r="U88" i="7"/>
  <c r="L89" i="7"/>
  <c r="O89" i="7"/>
  <c r="R89" i="7"/>
  <c r="U89" i="7"/>
  <c r="L90" i="7"/>
  <c r="O90" i="7"/>
  <c r="R90" i="7"/>
  <c r="U90" i="7"/>
  <c r="L91" i="7"/>
  <c r="O91" i="7"/>
  <c r="R91" i="7"/>
  <c r="U91" i="7"/>
  <c r="L92" i="7"/>
  <c r="O92" i="7"/>
  <c r="R92" i="7"/>
  <c r="U92" i="7"/>
  <c r="L93" i="7"/>
  <c r="O93" i="7"/>
  <c r="R93" i="7"/>
  <c r="U93" i="7"/>
  <c r="L94" i="7"/>
  <c r="O94" i="7"/>
  <c r="R94" i="7"/>
  <c r="U94" i="7"/>
  <c r="L95" i="7"/>
  <c r="O95" i="7"/>
  <c r="R95" i="7"/>
  <c r="U95" i="7"/>
  <c r="L96" i="7"/>
  <c r="O96" i="7"/>
  <c r="R96" i="7"/>
  <c r="U96" i="7"/>
  <c r="L97" i="7"/>
  <c r="O97" i="7"/>
  <c r="R97" i="7"/>
  <c r="U97" i="7"/>
  <c r="L98" i="7"/>
  <c r="O98" i="7"/>
  <c r="R98" i="7"/>
  <c r="U98" i="7"/>
  <c r="L99" i="7"/>
  <c r="O99" i="7"/>
  <c r="R99" i="7"/>
  <c r="U99" i="7"/>
  <c r="L100" i="7"/>
  <c r="O100" i="7"/>
  <c r="R100" i="7"/>
  <c r="U100" i="7"/>
  <c r="L101" i="7"/>
  <c r="O101" i="7"/>
  <c r="R101" i="7"/>
  <c r="U101" i="7"/>
  <c r="L102" i="7"/>
  <c r="O102" i="7"/>
  <c r="R102" i="7"/>
  <c r="U102" i="7"/>
  <c r="L103" i="7"/>
  <c r="O103" i="7"/>
  <c r="R103" i="7"/>
  <c r="U103" i="7"/>
  <c r="W1" i="7"/>
  <c r="T1" i="7"/>
  <c r="Q1" i="7"/>
  <c r="N1" i="7"/>
  <c r="AN1" i="7"/>
  <c r="AL5" i="7"/>
  <c r="U5" i="7"/>
  <c r="R5" i="7"/>
  <c r="O5" i="7"/>
  <c r="L5" i="7"/>
  <c r="AP3" i="7" l="1"/>
  <c r="AT3" i="7"/>
  <c r="V3" i="7"/>
  <c r="M105" i="7"/>
  <c r="M3" i="7" s="1"/>
  <c r="AV3" i="7"/>
  <c r="AW3" i="7"/>
  <c r="AS3" i="7"/>
  <c r="AQ3" i="7"/>
  <c r="AN3" i="7"/>
  <c r="T3" i="7"/>
  <c r="S3" i="7"/>
  <c r="Q3" i="7"/>
  <c r="W3" i="7"/>
  <c r="P3" i="7"/>
  <c r="N3" i="7"/>
  <c r="W205" i="19" l="1"/>
  <c r="V205" i="19"/>
  <c r="W204" i="19"/>
  <c r="V204" i="19"/>
  <c r="W203" i="19"/>
  <c r="V203" i="19"/>
  <c r="W202" i="19"/>
  <c r="V202" i="19"/>
  <c r="W201" i="19"/>
  <c r="V201" i="19"/>
  <c r="W200" i="19"/>
  <c r="V200" i="19"/>
  <c r="W199" i="19"/>
  <c r="V199" i="19"/>
  <c r="W198" i="19"/>
  <c r="V198" i="19"/>
  <c r="W197" i="19"/>
  <c r="V197" i="19"/>
  <c r="W196" i="19"/>
  <c r="V196" i="19"/>
  <c r="W195" i="19"/>
  <c r="V195" i="19"/>
  <c r="W194" i="19"/>
  <c r="V194" i="19"/>
  <c r="W193" i="19"/>
  <c r="V193" i="19"/>
  <c r="W192" i="19"/>
  <c r="V192" i="19"/>
  <c r="W191" i="19"/>
  <c r="V191" i="19"/>
  <c r="W190" i="19"/>
  <c r="V190" i="19"/>
  <c r="W189" i="19"/>
  <c r="V189" i="19"/>
  <c r="W188" i="19"/>
  <c r="V188" i="19"/>
  <c r="W187" i="19"/>
  <c r="V187" i="19"/>
  <c r="W186" i="19"/>
  <c r="V186" i="19"/>
  <c r="W185" i="19"/>
  <c r="V185" i="19"/>
  <c r="W184" i="19"/>
  <c r="V184" i="19"/>
  <c r="W183" i="19"/>
  <c r="V183" i="19"/>
  <c r="W182" i="19"/>
  <c r="V182" i="19"/>
  <c r="W181" i="19"/>
  <c r="V181" i="19"/>
  <c r="W180" i="19"/>
  <c r="V180" i="19"/>
  <c r="W179" i="19"/>
  <c r="V179" i="19"/>
  <c r="W178" i="19"/>
  <c r="V178" i="19"/>
  <c r="W177" i="19"/>
  <c r="V177" i="19"/>
  <c r="W176" i="19"/>
  <c r="V176" i="19"/>
  <c r="W175" i="19"/>
  <c r="V175" i="19"/>
  <c r="W174" i="19"/>
  <c r="V174" i="19"/>
  <c r="W173" i="19"/>
  <c r="V173" i="19"/>
  <c r="W172" i="19"/>
  <c r="V172" i="19"/>
  <c r="W171" i="19"/>
  <c r="V171" i="19"/>
  <c r="W170" i="19"/>
  <c r="V170" i="19"/>
  <c r="W169" i="19"/>
  <c r="V169" i="19"/>
  <c r="W168" i="19"/>
  <c r="V168" i="19"/>
  <c r="W167" i="19"/>
  <c r="V167" i="19"/>
  <c r="W166" i="19"/>
  <c r="V166" i="19"/>
  <c r="W165" i="19"/>
  <c r="V165" i="19"/>
  <c r="W164" i="19"/>
  <c r="V164" i="19"/>
  <c r="W163" i="19"/>
  <c r="V163" i="19"/>
  <c r="W162" i="19"/>
  <c r="V162" i="19"/>
  <c r="W161" i="19"/>
  <c r="V161" i="19"/>
  <c r="W160" i="19"/>
  <c r="V160" i="19"/>
  <c r="W159" i="19"/>
  <c r="V159" i="19"/>
  <c r="W158" i="19"/>
  <c r="V158" i="19"/>
  <c r="W157" i="19"/>
  <c r="V157" i="19"/>
  <c r="W156" i="19"/>
  <c r="V156" i="19"/>
  <c r="W155" i="19"/>
  <c r="V155" i="19"/>
  <c r="W154" i="19"/>
  <c r="V154" i="19"/>
  <c r="W153" i="19"/>
  <c r="V153" i="19"/>
  <c r="W152" i="19"/>
  <c r="V152" i="19"/>
  <c r="W151" i="19"/>
  <c r="V151" i="19"/>
  <c r="W150" i="19"/>
  <c r="V150" i="19"/>
  <c r="W149" i="19"/>
  <c r="V149" i="19"/>
  <c r="W148" i="19"/>
  <c r="V148" i="19"/>
  <c r="W147" i="19"/>
  <c r="V147" i="19"/>
  <c r="W146" i="19"/>
  <c r="V146" i="19"/>
  <c r="W145" i="19"/>
  <c r="V145" i="19"/>
  <c r="W144" i="19"/>
  <c r="V144" i="19"/>
  <c r="W143" i="19"/>
  <c r="V143" i="19"/>
  <c r="W142" i="19"/>
  <c r="V142" i="19"/>
  <c r="W141" i="19"/>
  <c r="V141" i="19"/>
  <c r="W140" i="19"/>
  <c r="V140" i="19"/>
  <c r="W139" i="19"/>
  <c r="V139" i="19"/>
  <c r="W138" i="19"/>
  <c r="V138" i="19"/>
  <c r="W137" i="19"/>
  <c r="V137" i="19"/>
  <c r="W136" i="19"/>
  <c r="V136" i="19"/>
  <c r="W135" i="19"/>
  <c r="V135" i="19"/>
  <c r="W134" i="19"/>
  <c r="V134" i="19"/>
  <c r="W133" i="19"/>
  <c r="V133" i="19"/>
  <c r="W132" i="19"/>
  <c r="V132" i="19"/>
  <c r="W131" i="19"/>
  <c r="V131" i="19"/>
  <c r="W130" i="19"/>
  <c r="V130" i="19"/>
  <c r="W129" i="19"/>
  <c r="V129" i="19"/>
  <c r="W128" i="19"/>
  <c r="V128" i="19"/>
  <c r="W127" i="19"/>
  <c r="V127" i="19"/>
  <c r="W126" i="19"/>
  <c r="V126" i="19"/>
  <c r="W125" i="19"/>
  <c r="V125" i="19"/>
  <c r="W124" i="19"/>
  <c r="V124" i="19"/>
  <c r="W123" i="19"/>
  <c r="V123" i="19"/>
  <c r="W122" i="19"/>
  <c r="V122" i="19"/>
  <c r="W121" i="19"/>
  <c r="V121" i="19"/>
  <c r="W120" i="19"/>
  <c r="V120" i="19"/>
  <c r="W119" i="19"/>
  <c r="V119" i="19"/>
  <c r="W118" i="19"/>
  <c r="V118" i="19"/>
  <c r="W117" i="19"/>
  <c r="V117" i="19"/>
  <c r="W116" i="19"/>
  <c r="V116" i="19"/>
  <c r="W115" i="19"/>
  <c r="V115" i="19"/>
  <c r="W114" i="19"/>
  <c r="V114" i="19"/>
  <c r="W113" i="19"/>
  <c r="V113" i="19"/>
  <c r="W112" i="19"/>
  <c r="V112" i="19"/>
  <c r="W111" i="19"/>
  <c r="V111" i="19"/>
  <c r="W110" i="19"/>
  <c r="V110" i="19"/>
  <c r="W109" i="19"/>
  <c r="V109" i="19"/>
  <c r="W108" i="19"/>
  <c r="V108" i="19"/>
  <c r="W107" i="19"/>
  <c r="V107" i="19"/>
  <c r="W106" i="19"/>
  <c r="V106" i="19"/>
  <c r="W105" i="19"/>
  <c r="V105" i="19"/>
  <c r="W104" i="19"/>
  <c r="V104" i="19"/>
  <c r="W103" i="19"/>
  <c r="V103" i="19"/>
  <c r="W102" i="19"/>
  <c r="V102" i="19"/>
  <c r="W101" i="19"/>
  <c r="V101" i="19"/>
  <c r="W100" i="19"/>
  <c r="V100" i="19"/>
  <c r="W99" i="19"/>
  <c r="V99" i="19"/>
  <c r="W98" i="19"/>
  <c r="V98" i="19"/>
  <c r="W97" i="19"/>
  <c r="V97" i="19"/>
  <c r="W96" i="19"/>
  <c r="V96" i="19"/>
  <c r="W95" i="19"/>
  <c r="V95" i="19"/>
  <c r="W94" i="19"/>
  <c r="V94" i="19"/>
  <c r="W93" i="19"/>
  <c r="V93" i="19"/>
  <c r="W92" i="19"/>
  <c r="V92" i="19"/>
  <c r="W91" i="19"/>
  <c r="V91" i="19"/>
  <c r="W90" i="19"/>
  <c r="V90" i="19"/>
  <c r="W89" i="19"/>
  <c r="V89" i="19"/>
  <c r="W88" i="19"/>
  <c r="V88" i="19"/>
  <c r="W87" i="19"/>
  <c r="V87" i="19"/>
  <c r="W86" i="19"/>
  <c r="V86" i="19"/>
  <c r="W85" i="19"/>
  <c r="V85" i="19"/>
  <c r="W84" i="19"/>
  <c r="V84" i="19"/>
  <c r="W83" i="19"/>
  <c r="V83" i="19"/>
  <c r="W82" i="19"/>
  <c r="V82" i="19"/>
  <c r="W81" i="19"/>
  <c r="V81" i="19"/>
  <c r="W80" i="19"/>
  <c r="V80" i="19"/>
  <c r="W79" i="19"/>
  <c r="V79" i="19"/>
  <c r="W78" i="19"/>
  <c r="V78" i="19"/>
  <c r="W77" i="19"/>
  <c r="V77" i="19"/>
  <c r="W76" i="19"/>
  <c r="V76" i="19"/>
  <c r="W75" i="19"/>
  <c r="V75" i="19"/>
  <c r="W74" i="19"/>
  <c r="V74" i="19"/>
  <c r="W73" i="19"/>
  <c r="V73" i="19"/>
  <c r="W72" i="19"/>
  <c r="V72" i="19"/>
  <c r="W71" i="19"/>
  <c r="V71" i="19"/>
  <c r="W70" i="19"/>
  <c r="V70" i="19"/>
  <c r="W69" i="19"/>
  <c r="V69" i="19"/>
  <c r="W68" i="19"/>
  <c r="V68" i="19"/>
  <c r="W67" i="19"/>
  <c r="V67" i="19"/>
  <c r="W66" i="19"/>
  <c r="V66" i="19"/>
  <c r="W65" i="19"/>
  <c r="V65" i="19"/>
  <c r="W64" i="19"/>
  <c r="V64" i="19"/>
  <c r="W63" i="19"/>
  <c r="V63" i="19"/>
  <c r="W62" i="19"/>
  <c r="V62" i="19"/>
  <c r="W61" i="19"/>
  <c r="V61" i="19"/>
  <c r="W60" i="19"/>
  <c r="V60" i="19"/>
  <c r="W59" i="19"/>
  <c r="V59" i="19"/>
  <c r="W58" i="19"/>
  <c r="V58" i="19"/>
  <c r="W57" i="19"/>
  <c r="V57" i="19"/>
  <c r="W56" i="19"/>
  <c r="V56" i="19"/>
  <c r="W55" i="19"/>
  <c r="V55" i="19"/>
  <c r="W54" i="19"/>
  <c r="V54" i="19"/>
  <c r="W53" i="19"/>
  <c r="V53" i="19"/>
  <c r="W52" i="19"/>
  <c r="V52" i="19"/>
  <c r="W51" i="19"/>
  <c r="V51" i="19"/>
  <c r="W50" i="19"/>
  <c r="V50" i="19"/>
  <c r="W49" i="19"/>
  <c r="V49" i="19"/>
  <c r="W48" i="19"/>
  <c r="V48" i="19"/>
  <c r="W47" i="19"/>
  <c r="V47" i="19"/>
  <c r="W46" i="19"/>
  <c r="V46" i="19"/>
  <c r="W45" i="19"/>
  <c r="V45" i="19"/>
  <c r="W44" i="19"/>
  <c r="V44" i="19"/>
  <c r="W43" i="19"/>
  <c r="V43" i="19"/>
  <c r="W42" i="19"/>
  <c r="V42" i="19"/>
  <c r="W41" i="19"/>
  <c r="V41" i="19"/>
  <c r="W40" i="19"/>
  <c r="V40" i="19"/>
  <c r="W39" i="19"/>
  <c r="V39" i="19"/>
  <c r="W38" i="19"/>
  <c r="V38" i="19"/>
  <c r="W37" i="19"/>
  <c r="V37" i="19"/>
  <c r="W36" i="19"/>
  <c r="V36" i="19"/>
  <c r="W35" i="19"/>
  <c r="V35" i="19"/>
  <c r="W34" i="19"/>
  <c r="V34" i="19"/>
  <c r="W33" i="19"/>
  <c r="V33" i="19"/>
  <c r="W32" i="19"/>
  <c r="V32" i="19"/>
  <c r="W31" i="19"/>
  <c r="V31" i="19"/>
  <c r="W30" i="19"/>
  <c r="V30" i="19"/>
  <c r="W29" i="19"/>
  <c r="V29" i="19"/>
  <c r="W28" i="19"/>
  <c r="V28" i="19"/>
  <c r="W27" i="19"/>
  <c r="V27" i="19"/>
  <c r="W26" i="19"/>
  <c r="V26" i="19"/>
  <c r="W25" i="19"/>
  <c r="V25" i="19"/>
  <c r="W24" i="19"/>
  <c r="V24" i="19"/>
  <c r="W23" i="19"/>
  <c r="V23" i="19"/>
  <c r="W22" i="19"/>
  <c r="V22" i="19"/>
  <c r="W21" i="19"/>
  <c r="V21" i="19"/>
  <c r="W20" i="19"/>
  <c r="V20" i="19"/>
  <c r="W19" i="19"/>
  <c r="V19" i="19"/>
  <c r="W18" i="19"/>
  <c r="V18" i="19"/>
  <c r="W17" i="19"/>
  <c r="V17" i="19"/>
  <c r="W16" i="19"/>
  <c r="V16" i="19"/>
  <c r="W15" i="19"/>
  <c r="V15" i="19"/>
  <c r="W14" i="19"/>
  <c r="V14" i="19"/>
  <c r="W13" i="19"/>
  <c r="V13" i="19"/>
  <c r="W12" i="19"/>
  <c r="V12" i="19"/>
  <c r="W11" i="19"/>
  <c r="V11" i="19"/>
  <c r="W10" i="19"/>
  <c r="V10" i="19"/>
  <c r="W9" i="19"/>
  <c r="V9" i="19"/>
  <c r="W8" i="19"/>
  <c r="V8" i="19"/>
  <c r="W7" i="19"/>
  <c r="V7" i="19"/>
  <c r="W6" i="19"/>
  <c r="V6" i="19"/>
  <c r="W5" i="19"/>
  <c r="V5" i="19"/>
  <c r="W3" i="19"/>
  <c r="V3" i="19"/>
  <c r="U205" i="19"/>
  <c r="T205" i="19"/>
  <c r="S205" i="19"/>
  <c r="R205" i="19"/>
  <c r="Q205" i="19"/>
  <c r="U204" i="19"/>
  <c r="T204" i="19"/>
  <c r="S204" i="19"/>
  <c r="R204" i="19"/>
  <c r="Q204" i="19"/>
  <c r="U203" i="19"/>
  <c r="T203" i="19"/>
  <c r="S203" i="19"/>
  <c r="R203" i="19"/>
  <c r="Q203" i="19"/>
  <c r="U202" i="19"/>
  <c r="T202" i="19"/>
  <c r="S202" i="19"/>
  <c r="R202" i="19"/>
  <c r="Q202" i="19"/>
  <c r="U201" i="19"/>
  <c r="T201" i="19"/>
  <c r="S201" i="19"/>
  <c r="R201" i="19"/>
  <c r="Q201" i="19"/>
  <c r="U200" i="19"/>
  <c r="T200" i="19"/>
  <c r="S200" i="19"/>
  <c r="R200" i="19"/>
  <c r="Q200" i="19"/>
  <c r="U199" i="19"/>
  <c r="T199" i="19"/>
  <c r="S199" i="19"/>
  <c r="R199" i="19"/>
  <c r="Q199" i="19"/>
  <c r="U198" i="19"/>
  <c r="T198" i="19"/>
  <c r="S198" i="19"/>
  <c r="R198" i="19"/>
  <c r="Q198" i="19"/>
  <c r="U197" i="19"/>
  <c r="T197" i="19"/>
  <c r="S197" i="19"/>
  <c r="R197" i="19"/>
  <c r="Q197" i="19"/>
  <c r="U196" i="19"/>
  <c r="T196" i="19"/>
  <c r="S196" i="19"/>
  <c r="R196" i="19"/>
  <c r="Q196" i="19"/>
  <c r="U195" i="19"/>
  <c r="T195" i="19"/>
  <c r="S195" i="19"/>
  <c r="R195" i="19"/>
  <c r="Q195" i="19"/>
  <c r="U194" i="19"/>
  <c r="T194" i="19"/>
  <c r="S194" i="19"/>
  <c r="R194" i="19"/>
  <c r="Q194" i="19"/>
  <c r="U193" i="19"/>
  <c r="T193" i="19"/>
  <c r="S193" i="19"/>
  <c r="R193" i="19"/>
  <c r="Q193" i="19"/>
  <c r="U192" i="19"/>
  <c r="T192" i="19"/>
  <c r="S192" i="19"/>
  <c r="R192" i="19"/>
  <c r="Q192" i="19"/>
  <c r="U191" i="19"/>
  <c r="T191" i="19"/>
  <c r="S191" i="19"/>
  <c r="R191" i="19"/>
  <c r="Q191" i="19"/>
  <c r="U190" i="19"/>
  <c r="T190" i="19"/>
  <c r="S190" i="19"/>
  <c r="R190" i="19"/>
  <c r="Q190" i="19"/>
  <c r="U189" i="19"/>
  <c r="T189" i="19"/>
  <c r="S189" i="19"/>
  <c r="R189" i="19"/>
  <c r="Q189" i="19"/>
  <c r="U188" i="19"/>
  <c r="T188" i="19"/>
  <c r="S188" i="19"/>
  <c r="R188" i="19"/>
  <c r="Q188" i="19"/>
  <c r="U187" i="19"/>
  <c r="T187" i="19"/>
  <c r="S187" i="19"/>
  <c r="R187" i="19"/>
  <c r="Q187" i="19"/>
  <c r="U186" i="19"/>
  <c r="T186" i="19"/>
  <c r="S186" i="19"/>
  <c r="R186" i="19"/>
  <c r="Q186" i="19"/>
  <c r="U185" i="19"/>
  <c r="T185" i="19"/>
  <c r="S185" i="19"/>
  <c r="R185" i="19"/>
  <c r="Q185" i="19"/>
  <c r="U184" i="19"/>
  <c r="T184" i="19"/>
  <c r="S184" i="19"/>
  <c r="R184" i="19"/>
  <c r="Q184" i="19"/>
  <c r="U183" i="19"/>
  <c r="T183" i="19"/>
  <c r="S183" i="19"/>
  <c r="R183" i="19"/>
  <c r="Q183" i="19"/>
  <c r="U182" i="19"/>
  <c r="T182" i="19"/>
  <c r="S182" i="19"/>
  <c r="R182" i="19"/>
  <c r="Q182" i="19"/>
  <c r="U181" i="19"/>
  <c r="T181" i="19"/>
  <c r="S181" i="19"/>
  <c r="R181" i="19"/>
  <c r="Q181" i="19"/>
  <c r="U180" i="19"/>
  <c r="T180" i="19"/>
  <c r="S180" i="19"/>
  <c r="R180" i="19"/>
  <c r="Q180" i="19"/>
  <c r="U179" i="19"/>
  <c r="T179" i="19"/>
  <c r="S179" i="19"/>
  <c r="R179" i="19"/>
  <c r="Q179" i="19"/>
  <c r="U178" i="19"/>
  <c r="T178" i="19"/>
  <c r="S178" i="19"/>
  <c r="R178" i="19"/>
  <c r="Q178" i="19"/>
  <c r="U177" i="19"/>
  <c r="T177" i="19"/>
  <c r="S177" i="19"/>
  <c r="R177" i="19"/>
  <c r="Q177" i="19"/>
  <c r="U176" i="19"/>
  <c r="T176" i="19"/>
  <c r="S176" i="19"/>
  <c r="R176" i="19"/>
  <c r="Q176" i="19"/>
  <c r="U175" i="19"/>
  <c r="T175" i="19"/>
  <c r="S175" i="19"/>
  <c r="R175" i="19"/>
  <c r="Q175" i="19"/>
  <c r="U174" i="19"/>
  <c r="T174" i="19"/>
  <c r="S174" i="19"/>
  <c r="R174" i="19"/>
  <c r="Q174" i="19"/>
  <c r="U173" i="19"/>
  <c r="T173" i="19"/>
  <c r="S173" i="19"/>
  <c r="R173" i="19"/>
  <c r="Q173" i="19"/>
  <c r="U172" i="19"/>
  <c r="T172" i="19"/>
  <c r="S172" i="19"/>
  <c r="R172" i="19"/>
  <c r="Q172" i="19"/>
  <c r="U171" i="19"/>
  <c r="T171" i="19"/>
  <c r="S171" i="19"/>
  <c r="R171" i="19"/>
  <c r="Q171" i="19"/>
  <c r="U170" i="19"/>
  <c r="T170" i="19"/>
  <c r="S170" i="19"/>
  <c r="R170" i="19"/>
  <c r="Q170" i="19"/>
  <c r="U169" i="19"/>
  <c r="T169" i="19"/>
  <c r="S169" i="19"/>
  <c r="R169" i="19"/>
  <c r="Q169" i="19"/>
  <c r="U168" i="19"/>
  <c r="T168" i="19"/>
  <c r="S168" i="19"/>
  <c r="R168" i="19"/>
  <c r="Q168" i="19"/>
  <c r="U167" i="19"/>
  <c r="T167" i="19"/>
  <c r="S167" i="19"/>
  <c r="R167" i="19"/>
  <c r="Q167" i="19"/>
  <c r="U166" i="19"/>
  <c r="T166" i="19"/>
  <c r="S166" i="19"/>
  <c r="R166" i="19"/>
  <c r="Q166" i="19"/>
  <c r="U165" i="19"/>
  <c r="T165" i="19"/>
  <c r="S165" i="19"/>
  <c r="R165" i="19"/>
  <c r="Q165" i="19"/>
  <c r="U164" i="19"/>
  <c r="T164" i="19"/>
  <c r="S164" i="19"/>
  <c r="R164" i="19"/>
  <c r="Q164" i="19"/>
  <c r="U163" i="19"/>
  <c r="T163" i="19"/>
  <c r="S163" i="19"/>
  <c r="R163" i="19"/>
  <c r="Q163" i="19"/>
  <c r="U162" i="19"/>
  <c r="T162" i="19"/>
  <c r="S162" i="19"/>
  <c r="R162" i="19"/>
  <c r="Q162" i="19"/>
  <c r="U161" i="19"/>
  <c r="T161" i="19"/>
  <c r="S161" i="19"/>
  <c r="R161" i="19"/>
  <c r="Q161" i="19"/>
  <c r="U160" i="19"/>
  <c r="T160" i="19"/>
  <c r="S160" i="19"/>
  <c r="R160" i="19"/>
  <c r="Q160" i="19"/>
  <c r="U159" i="19"/>
  <c r="T159" i="19"/>
  <c r="S159" i="19"/>
  <c r="R159" i="19"/>
  <c r="Q159" i="19"/>
  <c r="U158" i="19"/>
  <c r="T158" i="19"/>
  <c r="S158" i="19"/>
  <c r="R158" i="19"/>
  <c r="Q158" i="19"/>
  <c r="U157" i="19"/>
  <c r="T157" i="19"/>
  <c r="S157" i="19"/>
  <c r="R157" i="19"/>
  <c r="Q157" i="19"/>
  <c r="U156" i="19"/>
  <c r="T156" i="19"/>
  <c r="S156" i="19"/>
  <c r="R156" i="19"/>
  <c r="Q156" i="19"/>
  <c r="U155" i="19"/>
  <c r="T155" i="19"/>
  <c r="S155" i="19"/>
  <c r="R155" i="19"/>
  <c r="Q155" i="19"/>
  <c r="U154" i="19"/>
  <c r="T154" i="19"/>
  <c r="S154" i="19"/>
  <c r="R154" i="19"/>
  <c r="Q154" i="19"/>
  <c r="U153" i="19"/>
  <c r="T153" i="19"/>
  <c r="S153" i="19"/>
  <c r="R153" i="19"/>
  <c r="Q153" i="19"/>
  <c r="U152" i="19"/>
  <c r="T152" i="19"/>
  <c r="S152" i="19"/>
  <c r="R152" i="19"/>
  <c r="Q152" i="19"/>
  <c r="U151" i="19"/>
  <c r="T151" i="19"/>
  <c r="S151" i="19"/>
  <c r="R151" i="19"/>
  <c r="Q151" i="19"/>
  <c r="U150" i="19"/>
  <c r="T150" i="19"/>
  <c r="S150" i="19"/>
  <c r="R150" i="19"/>
  <c r="Q150" i="19"/>
  <c r="U149" i="19"/>
  <c r="T149" i="19"/>
  <c r="S149" i="19"/>
  <c r="R149" i="19"/>
  <c r="Q149" i="19"/>
  <c r="U148" i="19"/>
  <c r="T148" i="19"/>
  <c r="S148" i="19"/>
  <c r="R148" i="19"/>
  <c r="Q148" i="19"/>
  <c r="U147" i="19"/>
  <c r="T147" i="19"/>
  <c r="S147" i="19"/>
  <c r="R147" i="19"/>
  <c r="Q147" i="19"/>
  <c r="U146" i="19"/>
  <c r="T146" i="19"/>
  <c r="S146" i="19"/>
  <c r="R146" i="19"/>
  <c r="Q146" i="19"/>
  <c r="U145" i="19"/>
  <c r="T145" i="19"/>
  <c r="S145" i="19"/>
  <c r="R145" i="19"/>
  <c r="Q145" i="19"/>
  <c r="U144" i="19"/>
  <c r="T144" i="19"/>
  <c r="S144" i="19"/>
  <c r="R144" i="19"/>
  <c r="Q144" i="19"/>
  <c r="U143" i="19"/>
  <c r="T143" i="19"/>
  <c r="S143" i="19"/>
  <c r="R143" i="19"/>
  <c r="Q143" i="19"/>
  <c r="U142" i="19"/>
  <c r="T142" i="19"/>
  <c r="S142" i="19"/>
  <c r="R142" i="19"/>
  <c r="Q142" i="19"/>
  <c r="U141" i="19"/>
  <c r="T141" i="19"/>
  <c r="S141" i="19"/>
  <c r="R141" i="19"/>
  <c r="Q141" i="19"/>
  <c r="U140" i="19"/>
  <c r="T140" i="19"/>
  <c r="S140" i="19"/>
  <c r="R140" i="19"/>
  <c r="Q140" i="19"/>
  <c r="U139" i="19"/>
  <c r="T139" i="19"/>
  <c r="S139" i="19"/>
  <c r="R139" i="19"/>
  <c r="Q139" i="19"/>
  <c r="U138" i="19"/>
  <c r="T138" i="19"/>
  <c r="S138" i="19"/>
  <c r="R138" i="19"/>
  <c r="Q138" i="19"/>
  <c r="U137" i="19"/>
  <c r="T137" i="19"/>
  <c r="S137" i="19"/>
  <c r="R137" i="19"/>
  <c r="Q137" i="19"/>
  <c r="U136" i="19"/>
  <c r="T136" i="19"/>
  <c r="S136" i="19"/>
  <c r="R136" i="19"/>
  <c r="Q136" i="19"/>
  <c r="U135" i="19"/>
  <c r="T135" i="19"/>
  <c r="S135" i="19"/>
  <c r="R135" i="19"/>
  <c r="Q135" i="19"/>
  <c r="U134" i="19"/>
  <c r="T134" i="19"/>
  <c r="S134" i="19"/>
  <c r="R134" i="19"/>
  <c r="Q134" i="19"/>
  <c r="U133" i="19"/>
  <c r="T133" i="19"/>
  <c r="S133" i="19"/>
  <c r="R133" i="19"/>
  <c r="Q133" i="19"/>
  <c r="U132" i="19"/>
  <c r="T132" i="19"/>
  <c r="S132" i="19"/>
  <c r="R132" i="19"/>
  <c r="Q132" i="19"/>
  <c r="U131" i="19"/>
  <c r="T131" i="19"/>
  <c r="S131" i="19"/>
  <c r="R131" i="19"/>
  <c r="Q131" i="19"/>
  <c r="U130" i="19"/>
  <c r="T130" i="19"/>
  <c r="S130" i="19"/>
  <c r="R130" i="19"/>
  <c r="Q130" i="19"/>
  <c r="U129" i="19"/>
  <c r="T129" i="19"/>
  <c r="S129" i="19"/>
  <c r="R129" i="19"/>
  <c r="Q129" i="19"/>
  <c r="U128" i="19"/>
  <c r="T128" i="19"/>
  <c r="S128" i="19"/>
  <c r="R128" i="19"/>
  <c r="Q128" i="19"/>
  <c r="U127" i="19"/>
  <c r="T127" i="19"/>
  <c r="S127" i="19"/>
  <c r="R127" i="19"/>
  <c r="Q127" i="19"/>
  <c r="U126" i="19"/>
  <c r="T126" i="19"/>
  <c r="S126" i="19"/>
  <c r="R126" i="19"/>
  <c r="Q126" i="19"/>
  <c r="U125" i="19"/>
  <c r="T125" i="19"/>
  <c r="S125" i="19"/>
  <c r="R125" i="19"/>
  <c r="Q125" i="19"/>
  <c r="U124" i="19"/>
  <c r="T124" i="19"/>
  <c r="S124" i="19"/>
  <c r="R124" i="19"/>
  <c r="Q124" i="19"/>
  <c r="U123" i="19"/>
  <c r="T123" i="19"/>
  <c r="S123" i="19"/>
  <c r="R123" i="19"/>
  <c r="Q123" i="19"/>
  <c r="U122" i="19"/>
  <c r="T122" i="19"/>
  <c r="S122" i="19"/>
  <c r="R122" i="19"/>
  <c r="Q122" i="19"/>
  <c r="U121" i="19"/>
  <c r="T121" i="19"/>
  <c r="S121" i="19"/>
  <c r="R121" i="19"/>
  <c r="Q121" i="19"/>
  <c r="U120" i="19"/>
  <c r="T120" i="19"/>
  <c r="S120" i="19"/>
  <c r="R120" i="19"/>
  <c r="Q120" i="19"/>
  <c r="U119" i="19"/>
  <c r="T119" i="19"/>
  <c r="S119" i="19"/>
  <c r="R119" i="19"/>
  <c r="Q119" i="19"/>
  <c r="U118" i="19"/>
  <c r="T118" i="19"/>
  <c r="S118" i="19"/>
  <c r="R118" i="19"/>
  <c r="Q118" i="19"/>
  <c r="U117" i="19"/>
  <c r="T117" i="19"/>
  <c r="S117" i="19"/>
  <c r="R117" i="19"/>
  <c r="Q117" i="19"/>
  <c r="U116" i="19"/>
  <c r="T116" i="19"/>
  <c r="S116" i="19"/>
  <c r="R116" i="19"/>
  <c r="Q116" i="19"/>
  <c r="U115" i="19"/>
  <c r="T115" i="19"/>
  <c r="S115" i="19"/>
  <c r="R115" i="19"/>
  <c r="Q115" i="19"/>
  <c r="U114" i="19"/>
  <c r="T114" i="19"/>
  <c r="S114" i="19"/>
  <c r="R114" i="19"/>
  <c r="Q114" i="19"/>
  <c r="U113" i="19"/>
  <c r="T113" i="19"/>
  <c r="S113" i="19"/>
  <c r="R113" i="19"/>
  <c r="Q113" i="19"/>
  <c r="U112" i="19"/>
  <c r="T112" i="19"/>
  <c r="S112" i="19"/>
  <c r="R112" i="19"/>
  <c r="Q112" i="19"/>
  <c r="U111" i="19"/>
  <c r="T111" i="19"/>
  <c r="S111" i="19"/>
  <c r="R111" i="19"/>
  <c r="Q111" i="19"/>
  <c r="U110" i="19"/>
  <c r="T110" i="19"/>
  <c r="S110" i="19"/>
  <c r="R110" i="19"/>
  <c r="Q110" i="19"/>
  <c r="U109" i="19"/>
  <c r="T109" i="19"/>
  <c r="S109" i="19"/>
  <c r="R109" i="19"/>
  <c r="Q109" i="19"/>
  <c r="U108" i="19"/>
  <c r="T108" i="19"/>
  <c r="S108" i="19"/>
  <c r="R108" i="19"/>
  <c r="Q108" i="19"/>
  <c r="U107" i="19"/>
  <c r="T107" i="19"/>
  <c r="S107" i="19"/>
  <c r="R107" i="19"/>
  <c r="Q107" i="19"/>
  <c r="U106" i="19"/>
  <c r="T106" i="19"/>
  <c r="S106" i="19"/>
  <c r="R106" i="19"/>
  <c r="Q106" i="19"/>
  <c r="U105" i="19"/>
  <c r="T105" i="19"/>
  <c r="S105" i="19"/>
  <c r="R105" i="19"/>
  <c r="Q105" i="19"/>
  <c r="U104" i="19"/>
  <c r="T104" i="19"/>
  <c r="S104" i="19"/>
  <c r="R104" i="19"/>
  <c r="Q104" i="19"/>
  <c r="U103" i="19"/>
  <c r="T103" i="19"/>
  <c r="S103" i="19"/>
  <c r="R103" i="19"/>
  <c r="Q103" i="19"/>
  <c r="U102" i="19"/>
  <c r="T102" i="19"/>
  <c r="S102" i="19"/>
  <c r="R102" i="19"/>
  <c r="Q102" i="19"/>
  <c r="U101" i="19"/>
  <c r="T101" i="19"/>
  <c r="S101" i="19"/>
  <c r="R101" i="19"/>
  <c r="Q101" i="19"/>
  <c r="U100" i="19"/>
  <c r="T100" i="19"/>
  <c r="S100" i="19"/>
  <c r="R100" i="19"/>
  <c r="Q100" i="19"/>
  <c r="U99" i="19"/>
  <c r="T99" i="19"/>
  <c r="S99" i="19"/>
  <c r="R99" i="19"/>
  <c r="Q99" i="19"/>
  <c r="U98" i="19"/>
  <c r="T98" i="19"/>
  <c r="S98" i="19"/>
  <c r="R98" i="19"/>
  <c r="Q98" i="19"/>
  <c r="U97" i="19"/>
  <c r="T97" i="19"/>
  <c r="S97" i="19"/>
  <c r="R97" i="19"/>
  <c r="Q97" i="19"/>
  <c r="U96" i="19"/>
  <c r="T96" i="19"/>
  <c r="S96" i="19"/>
  <c r="R96" i="19"/>
  <c r="Q96" i="19"/>
  <c r="U95" i="19"/>
  <c r="T95" i="19"/>
  <c r="S95" i="19"/>
  <c r="R95" i="19"/>
  <c r="Q95" i="19"/>
  <c r="U94" i="19"/>
  <c r="T94" i="19"/>
  <c r="S94" i="19"/>
  <c r="R94" i="19"/>
  <c r="Q94" i="19"/>
  <c r="U93" i="19"/>
  <c r="T93" i="19"/>
  <c r="S93" i="19"/>
  <c r="R93" i="19"/>
  <c r="Q93" i="19"/>
  <c r="U92" i="19"/>
  <c r="T92" i="19"/>
  <c r="S92" i="19"/>
  <c r="R92" i="19"/>
  <c r="Q92" i="19"/>
  <c r="U91" i="19"/>
  <c r="T91" i="19"/>
  <c r="S91" i="19"/>
  <c r="R91" i="19"/>
  <c r="Q91" i="19"/>
  <c r="U90" i="19"/>
  <c r="T90" i="19"/>
  <c r="S90" i="19"/>
  <c r="R90" i="19"/>
  <c r="Q90" i="19"/>
  <c r="U89" i="19"/>
  <c r="T89" i="19"/>
  <c r="S89" i="19"/>
  <c r="R89" i="19"/>
  <c r="Q89" i="19"/>
  <c r="U88" i="19"/>
  <c r="T88" i="19"/>
  <c r="S88" i="19"/>
  <c r="R88" i="19"/>
  <c r="Q88" i="19"/>
  <c r="U87" i="19"/>
  <c r="T87" i="19"/>
  <c r="S87" i="19"/>
  <c r="R87" i="19"/>
  <c r="Q87" i="19"/>
  <c r="U86" i="19"/>
  <c r="T86" i="19"/>
  <c r="S86" i="19"/>
  <c r="R86" i="19"/>
  <c r="Q86" i="19"/>
  <c r="U85" i="19"/>
  <c r="T85" i="19"/>
  <c r="S85" i="19"/>
  <c r="R85" i="19"/>
  <c r="Q85" i="19"/>
  <c r="U84" i="19"/>
  <c r="T84" i="19"/>
  <c r="S84" i="19"/>
  <c r="R84" i="19"/>
  <c r="Q84" i="19"/>
  <c r="U83" i="19"/>
  <c r="T83" i="19"/>
  <c r="S83" i="19"/>
  <c r="R83" i="19"/>
  <c r="Q83" i="19"/>
  <c r="U82" i="19"/>
  <c r="T82" i="19"/>
  <c r="S82" i="19"/>
  <c r="R82" i="19"/>
  <c r="Q82" i="19"/>
  <c r="U81" i="19"/>
  <c r="T81" i="19"/>
  <c r="S81" i="19"/>
  <c r="R81" i="19"/>
  <c r="Q81" i="19"/>
  <c r="U80" i="19"/>
  <c r="T80" i="19"/>
  <c r="S80" i="19"/>
  <c r="R80" i="19"/>
  <c r="Q80" i="19"/>
  <c r="U79" i="19"/>
  <c r="T79" i="19"/>
  <c r="S79" i="19"/>
  <c r="R79" i="19"/>
  <c r="Q79" i="19"/>
  <c r="U78" i="19"/>
  <c r="T78" i="19"/>
  <c r="S78" i="19"/>
  <c r="R78" i="19"/>
  <c r="Q78" i="19"/>
  <c r="U77" i="19"/>
  <c r="T77" i="19"/>
  <c r="S77" i="19"/>
  <c r="R77" i="19"/>
  <c r="Q77" i="19"/>
  <c r="U76" i="19"/>
  <c r="T76" i="19"/>
  <c r="S76" i="19"/>
  <c r="R76" i="19"/>
  <c r="Q76" i="19"/>
  <c r="U75" i="19"/>
  <c r="T75" i="19"/>
  <c r="S75" i="19"/>
  <c r="R75" i="19"/>
  <c r="Q75" i="19"/>
  <c r="U74" i="19"/>
  <c r="T74" i="19"/>
  <c r="S74" i="19"/>
  <c r="R74" i="19"/>
  <c r="Q74" i="19"/>
  <c r="U73" i="19"/>
  <c r="T73" i="19"/>
  <c r="S73" i="19"/>
  <c r="R73" i="19"/>
  <c r="Q73" i="19"/>
  <c r="U72" i="19"/>
  <c r="T72" i="19"/>
  <c r="S72" i="19"/>
  <c r="R72" i="19"/>
  <c r="Q72" i="19"/>
  <c r="U71" i="19"/>
  <c r="T71" i="19"/>
  <c r="S71" i="19"/>
  <c r="R71" i="19"/>
  <c r="Q71" i="19"/>
  <c r="U70" i="19"/>
  <c r="T70" i="19"/>
  <c r="S70" i="19"/>
  <c r="R70" i="19"/>
  <c r="Q70" i="19"/>
  <c r="U69" i="19"/>
  <c r="T69" i="19"/>
  <c r="S69" i="19"/>
  <c r="R69" i="19"/>
  <c r="Q69" i="19"/>
  <c r="U68" i="19"/>
  <c r="T68" i="19"/>
  <c r="S68" i="19"/>
  <c r="R68" i="19"/>
  <c r="Q68" i="19"/>
  <c r="U67" i="19"/>
  <c r="T67" i="19"/>
  <c r="S67" i="19"/>
  <c r="R67" i="19"/>
  <c r="Q67" i="19"/>
  <c r="U66" i="19"/>
  <c r="T66" i="19"/>
  <c r="S66" i="19"/>
  <c r="R66" i="19"/>
  <c r="Q66" i="19"/>
  <c r="U65" i="19"/>
  <c r="T65" i="19"/>
  <c r="S65" i="19"/>
  <c r="R65" i="19"/>
  <c r="Q65" i="19"/>
  <c r="U64" i="19"/>
  <c r="T64" i="19"/>
  <c r="S64" i="19"/>
  <c r="R64" i="19"/>
  <c r="Q64" i="19"/>
  <c r="U63" i="19"/>
  <c r="T63" i="19"/>
  <c r="S63" i="19"/>
  <c r="R63" i="19"/>
  <c r="Q63" i="19"/>
  <c r="U62" i="19"/>
  <c r="T62" i="19"/>
  <c r="S62" i="19"/>
  <c r="R62" i="19"/>
  <c r="Q62" i="19"/>
  <c r="U61" i="19"/>
  <c r="T61" i="19"/>
  <c r="S61" i="19"/>
  <c r="R61" i="19"/>
  <c r="Q61" i="19"/>
  <c r="U60" i="19"/>
  <c r="T60" i="19"/>
  <c r="S60" i="19"/>
  <c r="R60" i="19"/>
  <c r="Q60" i="19"/>
  <c r="U59" i="19"/>
  <c r="T59" i="19"/>
  <c r="S59" i="19"/>
  <c r="R59" i="19"/>
  <c r="Q59" i="19"/>
  <c r="U58" i="19"/>
  <c r="T58" i="19"/>
  <c r="S58" i="19"/>
  <c r="R58" i="19"/>
  <c r="Q58" i="19"/>
  <c r="U57" i="19"/>
  <c r="T57" i="19"/>
  <c r="S57" i="19"/>
  <c r="R57" i="19"/>
  <c r="Q57" i="19"/>
  <c r="U56" i="19"/>
  <c r="T56" i="19"/>
  <c r="S56" i="19"/>
  <c r="R56" i="19"/>
  <c r="Q56" i="19"/>
  <c r="U55" i="19"/>
  <c r="T55" i="19"/>
  <c r="S55" i="19"/>
  <c r="R55" i="19"/>
  <c r="Q55" i="19"/>
  <c r="U54" i="19"/>
  <c r="T54" i="19"/>
  <c r="S54" i="19"/>
  <c r="R54" i="19"/>
  <c r="Q54" i="19"/>
  <c r="U53" i="19"/>
  <c r="T53" i="19"/>
  <c r="S53" i="19"/>
  <c r="R53" i="19"/>
  <c r="Q53" i="19"/>
  <c r="U52" i="19"/>
  <c r="T52" i="19"/>
  <c r="S52" i="19"/>
  <c r="R52" i="19"/>
  <c r="Q52" i="19"/>
  <c r="U51" i="19"/>
  <c r="T51" i="19"/>
  <c r="S51" i="19"/>
  <c r="R51" i="19"/>
  <c r="Q51" i="19"/>
  <c r="U50" i="19"/>
  <c r="T50" i="19"/>
  <c r="S50" i="19"/>
  <c r="R50" i="19"/>
  <c r="Q50" i="19"/>
  <c r="U49" i="19"/>
  <c r="T49" i="19"/>
  <c r="S49" i="19"/>
  <c r="R49" i="19"/>
  <c r="Q49" i="19"/>
  <c r="U48" i="19"/>
  <c r="T48" i="19"/>
  <c r="S48" i="19"/>
  <c r="R48" i="19"/>
  <c r="Q48" i="19"/>
  <c r="U47" i="19"/>
  <c r="T47" i="19"/>
  <c r="S47" i="19"/>
  <c r="R47" i="19"/>
  <c r="Q47" i="19"/>
  <c r="U46" i="19"/>
  <c r="T46" i="19"/>
  <c r="S46" i="19"/>
  <c r="R46" i="19"/>
  <c r="Q46" i="19"/>
  <c r="U45" i="19"/>
  <c r="T45" i="19"/>
  <c r="S45" i="19"/>
  <c r="R45" i="19"/>
  <c r="Q45" i="19"/>
  <c r="U44" i="19"/>
  <c r="T44" i="19"/>
  <c r="S44" i="19"/>
  <c r="R44" i="19"/>
  <c r="Q44" i="19"/>
  <c r="U43" i="19"/>
  <c r="T43" i="19"/>
  <c r="S43" i="19"/>
  <c r="R43" i="19"/>
  <c r="Q43" i="19"/>
  <c r="U42" i="19"/>
  <c r="T42" i="19"/>
  <c r="S42" i="19"/>
  <c r="R42" i="19"/>
  <c r="Q42" i="19"/>
  <c r="U41" i="19"/>
  <c r="T41" i="19"/>
  <c r="S41" i="19"/>
  <c r="R41" i="19"/>
  <c r="Q41" i="19"/>
  <c r="U40" i="19"/>
  <c r="T40" i="19"/>
  <c r="S40" i="19"/>
  <c r="R40" i="19"/>
  <c r="Q40" i="19"/>
  <c r="U39" i="19"/>
  <c r="T39" i="19"/>
  <c r="S39" i="19"/>
  <c r="R39" i="19"/>
  <c r="Q39" i="19"/>
  <c r="U38" i="19"/>
  <c r="T38" i="19"/>
  <c r="S38" i="19"/>
  <c r="R38" i="19"/>
  <c r="Q38" i="19"/>
  <c r="U37" i="19"/>
  <c r="T37" i="19"/>
  <c r="S37" i="19"/>
  <c r="R37" i="19"/>
  <c r="Q37" i="19"/>
  <c r="U36" i="19"/>
  <c r="T36" i="19"/>
  <c r="S36" i="19"/>
  <c r="R36" i="19"/>
  <c r="Q36" i="19"/>
  <c r="U35" i="19"/>
  <c r="T35" i="19"/>
  <c r="S35" i="19"/>
  <c r="R35" i="19"/>
  <c r="Q35" i="19"/>
  <c r="U34" i="19"/>
  <c r="T34" i="19"/>
  <c r="S34" i="19"/>
  <c r="R34" i="19"/>
  <c r="Q34" i="19"/>
  <c r="U33" i="19"/>
  <c r="T33" i="19"/>
  <c r="S33" i="19"/>
  <c r="R33" i="19"/>
  <c r="Q33" i="19"/>
  <c r="U32" i="19"/>
  <c r="T32" i="19"/>
  <c r="S32" i="19"/>
  <c r="R32" i="19"/>
  <c r="Q32" i="19"/>
  <c r="U31" i="19"/>
  <c r="T31" i="19"/>
  <c r="S31" i="19"/>
  <c r="R31" i="19"/>
  <c r="Q31" i="19"/>
  <c r="U30" i="19"/>
  <c r="T30" i="19"/>
  <c r="S30" i="19"/>
  <c r="R30" i="19"/>
  <c r="Q30" i="19"/>
  <c r="U29" i="19"/>
  <c r="T29" i="19"/>
  <c r="S29" i="19"/>
  <c r="R29" i="19"/>
  <c r="Q29" i="19"/>
  <c r="U28" i="19"/>
  <c r="T28" i="19"/>
  <c r="S28" i="19"/>
  <c r="R28" i="19"/>
  <c r="Q28" i="19"/>
  <c r="U27" i="19"/>
  <c r="T27" i="19"/>
  <c r="S27" i="19"/>
  <c r="R27" i="19"/>
  <c r="Q27" i="19"/>
  <c r="U26" i="19"/>
  <c r="T26" i="19"/>
  <c r="S26" i="19"/>
  <c r="R26" i="19"/>
  <c r="Q26" i="19"/>
  <c r="U25" i="19"/>
  <c r="T25" i="19"/>
  <c r="S25" i="19"/>
  <c r="R25" i="19"/>
  <c r="Q25" i="19"/>
  <c r="U24" i="19"/>
  <c r="T24" i="19"/>
  <c r="S24" i="19"/>
  <c r="R24" i="19"/>
  <c r="Q24" i="19"/>
  <c r="U23" i="19"/>
  <c r="T23" i="19"/>
  <c r="S23" i="19"/>
  <c r="R23" i="19"/>
  <c r="Q23" i="19"/>
  <c r="U22" i="19"/>
  <c r="T22" i="19"/>
  <c r="S22" i="19"/>
  <c r="R22" i="19"/>
  <c r="Q22" i="19"/>
  <c r="U21" i="19"/>
  <c r="T21" i="19"/>
  <c r="S21" i="19"/>
  <c r="R21" i="19"/>
  <c r="Q21" i="19"/>
  <c r="U20" i="19"/>
  <c r="T20" i="19"/>
  <c r="S20" i="19"/>
  <c r="R20" i="19"/>
  <c r="Q20" i="19"/>
  <c r="U19" i="19"/>
  <c r="T19" i="19"/>
  <c r="S19" i="19"/>
  <c r="R19" i="19"/>
  <c r="Q19" i="19"/>
  <c r="U18" i="19"/>
  <c r="T18" i="19"/>
  <c r="S18" i="19"/>
  <c r="R18" i="19"/>
  <c r="Q18" i="19"/>
  <c r="U17" i="19"/>
  <c r="T17" i="19"/>
  <c r="S17" i="19"/>
  <c r="R17" i="19"/>
  <c r="Q17" i="19"/>
  <c r="U16" i="19"/>
  <c r="T16" i="19"/>
  <c r="S16" i="19"/>
  <c r="R16" i="19"/>
  <c r="Q16" i="19"/>
  <c r="U15" i="19"/>
  <c r="T15" i="19"/>
  <c r="S15" i="19"/>
  <c r="R15" i="19"/>
  <c r="Q15" i="19"/>
  <c r="U14" i="19"/>
  <c r="T14" i="19"/>
  <c r="S14" i="19"/>
  <c r="R14" i="19"/>
  <c r="Q14" i="19"/>
  <c r="U13" i="19"/>
  <c r="T13" i="19"/>
  <c r="S13" i="19"/>
  <c r="R13" i="19"/>
  <c r="Q13" i="19"/>
  <c r="U12" i="19"/>
  <c r="T12" i="19"/>
  <c r="S12" i="19"/>
  <c r="R12" i="19"/>
  <c r="Q12" i="19"/>
  <c r="U11" i="19"/>
  <c r="T11" i="19"/>
  <c r="S11" i="19"/>
  <c r="R11" i="19"/>
  <c r="Q11" i="19"/>
  <c r="U10" i="19"/>
  <c r="T10" i="19"/>
  <c r="S10" i="19"/>
  <c r="R10" i="19"/>
  <c r="Q10" i="19"/>
  <c r="U9" i="19"/>
  <c r="T9" i="19"/>
  <c r="S9" i="19"/>
  <c r="R9" i="19"/>
  <c r="Q9" i="19"/>
  <c r="U8" i="19"/>
  <c r="T8" i="19"/>
  <c r="S8" i="19"/>
  <c r="R8" i="19"/>
  <c r="Q8" i="19"/>
  <c r="U7" i="19"/>
  <c r="T7" i="19"/>
  <c r="S7" i="19"/>
  <c r="R7" i="19"/>
  <c r="Q7" i="19"/>
  <c r="U6" i="19"/>
  <c r="T6" i="19"/>
  <c r="S6" i="19"/>
  <c r="R6" i="19"/>
  <c r="Q6" i="19"/>
  <c r="U5" i="19"/>
  <c r="T5" i="19"/>
  <c r="S5" i="19"/>
  <c r="R5" i="19"/>
  <c r="Q5" i="19"/>
  <c r="U3" i="19"/>
  <c r="T3" i="19"/>
  <c r="S3" i="19"/>
  <c r="R3" i="19"/>
  <c r="K205" i="19"/>
  <c r="J205" i="19"/>
  <c r="I205" i="19"/>
  <c r="H205" i="19"/>
  <c r="G205" i="19"/>
  <c r="F205" i="19"/>
  <c r="K204" i="19"/>
  <c r="J204" i="19"/>
  <c r="I204" i="19"/>
  <c r="H204" i="19"/>
  <c r="G204" i="19"/>
  <c r="F204" i="19"/>
  <c r="K203" i="19"/>
  <c r="J203" i="19"/>
  <c r="I203" i="19"/>
  <c r="H203" i="19"/>
  <c r="G203" i="19"/>
  <c r="F203" i="19"/>
  <c r="K202" i="19"/>
  <c r="J202" i="19"/>
  <c r="I202" i="19"/>
  <c r="H202" i="19"/>
  <c r="G202" i="19"/>
  <c r="F202" i="19"/>
  <c r="K201" i="19"/>
  <c r="J201" i="19"/>
  <c r="I201" i="19"/>
  <c r="H201" i="19"/>
  <c r="G201" i="19"/>
  <c r="F201" i="19"/>
  <c r="K200" i="19"/>
  <c r="J200" i="19"/>
  <c r="I200" i="19"/>
  <c r="H200" i="19"/>
  <c r="G200" i="19"/>
  <c r="F200" i="19"/>
  <c r="K199" i="19"/>
  <c r="J199" i="19"/>
  <c r="I199" i="19"/>
  <c r="H199" i="19"/>
  <c r="G199" i="19"/>
  <c r="F199" i="19"/>
  <c r="K198" i="19"/>
  <c r="J198" i="19"/>
  <c r="I198" i="19"/>
  <c r="H198" i="19"/>
  <c r="G198" i="19"/>
  <c r="F198" i="19"/>
  <c r="K197" i="19"/>
  <c r="J197" i="19"/>
  <c r="I197" i="19"/>
  <c r="H197" i="19"/>
  <c r="G197" i="19"/>
  <c r="F197" i="19"/>
  <c r="K196" i="19"/>
  <c r="J196" i="19"/>
  <c r="I196" i="19"/>
  <c r="H196" i="19"/>
  <c r="G196" i="19"/>
  <c r="F196" i="19"/>
  <c r="K195" i="19"/>
  <c r="J195" i="19"/>
  <c r="I195" i="19"/>
  <c r="H195" i="19"/>
  <c r="G195" i="19"/>
  <c r="F195" i="19"/>
  <c r="K194" i="19"/>
  <c r="J194" i="19"/>
  <c r="I194" i="19"/>
  <c r="H194" i="19"/>
  <c r="G194" i="19"/>
  <c r="F194" i="19"/>
  <c r="K193" i="19"/>
  <c r="J193" i="19"/>
  <c r="I193" i="19"/>
  <c r="H193" i="19"/>
  <c r="G193" i="19"/>
  <c r="F193" i="19"/>
  <c r="K192" i="19"/>
  <c r="J192" i="19"/>
  <c r="I192" i="19"/>
  <c r="H192" i="19"/>
  <c r="G192" i="19"/>
  <c r="F192" i="19"/>
  <c r="K191" i="19"/>
  <c r="J191" i="19"/>
  <c r="I191" i="19"/>
  <c r="H191" i="19"/>
  <c r="G191" i="19"/>
  <c r="F191" i="19"/>
  <c r="K190" i="19"/>
  <c r="J190" i="19"/>
  <c r="I190" i="19"/>
  <c r="H190" i="19"/>
  <c r="G190" i="19"/>
  <c r="F190" i="19"/>
  <c r="K189" i="19"/>
  <c r="J189" i="19"/>
  <c r="I189" i="19"/>
  <c r="H189" i="19"/>
  <c r="G189" i="19"/>
  <c r="F189" i="19"/>
  <c r="K188" i="19"/>
  <c r="J188" i="19"/>
  <c r="I188" i="19"/>
  <c r="H188" i="19"/>
  <c r="G188" i="19"/>
  <c r="F188" i="19"/>
  <c r="K187" i="19"/>
  <c r="J187" i="19"/>
  <c r="I187" i="19"/>
  <c r="H187" i="19"/>
  <c r="G187" i="19"/>
  <c r="F187" i="19"/>
  <c r="K186" i="19"/>
  <c r="J186" i="19"/>
  <c r="I186" i="19"/>
  <c r="H186" i="19"/>
  <c r="G186" i="19"/>
  <c r="F186" i="19"/>
  <c r="K185" i="19"/>
  <c r="J185" i="19"/>
  <c r="I185" i="19"/>
  <c r="H185" i="19"/>
  <c r="G185" i="19"/>
  <c r="F185" i="19"/>
  <c r="K184" i="19"/>
  <c r="J184" i="19"/>
  <c r="I184" i="19"/>
  <c r="H184" i="19"/>
  <c r="G184" i="19"/>
  <c r="F184" i="19"/>
  <c r="K183" i="19"/>
  <c r="J183" i="19"/>
  <c r="I183" i="19"/>
  <c r="H183" i="19"/>
  <c r="G183" i="19"/>
  <c r="F183" i="19"/>
  <c r="K182" i="19"/>
  <c r="J182" i="19"/>
  <c r="I182" i="19"/>
  <c r="H182" i="19"/>
  <c r="G182" i="19"/>
  <c r="F182" i="19"/>
  <c r="K181" i="19"/>
  <c r="J181" i="19"/>
  <c r="I181" i="19"/>
  <c r="H181" i="19"/>
  <c r="G181" i="19"/>
  <c r="F181" i="19"/>
  <c r="K180" i="19"/>
  <c r="J180" i="19"/>
  <c r="I180" i="19"/>
  <c r="H180" i="19"/>
  <c r="G180" i="19"/>
  <c r="F180" i="19"/>
  <c r="K179" i="19"/>
  <c r="J179" i="19"/>
  <c r="I179" i="19"/>
  <c r="H179" i="19"/>
  <c r="G179" i="19"/>
  <c r="F179" i="19"/>
  <c r="K178" i="19"/>
  <c r="J178" i="19"/>
  <c r="I178" i="19"/>
  <c r="H178" i="19"/>
  <c r="G178" i="19"/>
  <c r="F178" i="19"/>
  <c r="K177" i="19"/>
  <c r="J177" i="19"/>
  <c r="I177" i="19"/>
  <c r="H177" i="19"/>
  <c r="G177" i="19"/>
  <c r="F177" i="19"/>
  <c r="K176" i="19"/>
  <c r="J176" i="19"/>
  <c r="I176" i="19"/>
  <c r="H176" i="19"/>
  <c r="G176" i="19"/>
  <c r="F176" i="19"/>
  <c r="K175" i="19"/>
  <c r="J175" i="19"/>
  <c r="I175" i="19"/>
  <c r="H175" i="19"/>
  <c r="G175" i="19"/>
  <c r="F175" i="19"/>
  <c r="K174" i="19"/>
  <c r="J174" i="19"/>
  <c r="I174" i="19"/>
  <c r="H174" i="19"/>
  <c r="G174" i="19"/>
  <c r="F174" i="19"/>
  <c r="K173" i="19"/>
  <c r="J173" i="19"/>
  <c r="I173" i="19"/>
  <c r="H173" i="19"/>
  <c r="G173" i="19"/>
  <c r="F173" i="19"/>
  <c r="K172" i="19"/>
  <c r="J172" i="19"/>
  <c r="I172" i="19"/>
  <c r="H172" i="19"/>
  <c r="G172" i="19"/>
  <c r="F172" i="19"/>
  <c r="K171" i="19"/>
  <c r="J171" i="19"/>
  <c r="I171" i="19"/>
  <c r="H171" i="19"/>
  <c r="G171" i="19"/>
  <c r="F171" i="19"/>
  <c r="K170" i="19"/>
  <c r="J170" i="19"/>
  <c r="I170" i="19"/>
  <c r="H170" i="19"/>
  <c r="G170" i="19"/>
  <c r="F170" i="19"/>
  <c r="K169" i="19"/>
  <c r="J169" i="19"/>
  <c r="I169" i="19"/>
  <c r="H169" i="19"/>
  <c r="G169" i="19"/>
  <c r="F169" i="19"/>
  <c r="K168" i="19"/>
  <c r="J168" i="19"/>
  <c r="I168" i="19"/>
  <c r="H168" i="19"/>
  <c r="G168" i="19"/>
  <c r="F168" i="19"/>
  <c r="K167" i="19"/>
  <c r="J167" i="19"/>
  <c r="I167" i="19"/>
  <c r="H167" i="19"/>
  <c r="G167" i="19"/>
  <c r="F167" i="19"/>
  <c r="K166" i="19"/>
  <c r="J166" i="19"/>
  <c r="I166" i="19"/>
  <c r="H166" i="19"/>
  <c r="G166" i="19"/>
  <c r="F166" i="19"/>
  <c r="K165" i="19"/>
  <c r="J165" i="19"/>
  <c r="I165" i="19"/>
  <c r="H165" i="19"/>
  <c r="G165" i="19"/>
  <c r="F165" i="19"/>
  <c r="K164" i="19"/>
  <c r="J164" i="19"/>
  <c r="I164" i="19"/>
  <c r="H164" i="19"/>
  <c r="G164" i="19"/>
  <c r="F164" i="19"/>
  <c r="K163" i="19"/>
  <c r="J163" i="19"/>
  <c r="I163" i="19"/>
  <c r="H163" i="19"/>
  <c r="G163" i="19"/>
  <c r="F163" i="19"/>
  <c r="K162" i="19"/>
  <c r="J162" i="19"/>
  <c r="I162" i="19"/>
  <c r="H162" i="19"/>
  <c r="G162" i="19"/>
  <c r="F162" i="19"/>
  <c r="K161" i="19"/>
  <c r="J161" i="19"/>
  <c r="I161" i="19"/>
  <c r="H161" i="19"/>
  <c r="G161" i="19"/>
  <c r="F161" i="19"/>
  <c r="K160" i="19"/>
  <c r="J160" i="19"/>
  <c r="I160" i="19"/>
  <c r="H160" i="19"/>
  <c r="G160" i="19"/>
  <c r="F160" i="19"/>
  <c r="K159" i="19"/>
  <c r="J159" i="19"/>
  <c r="I159" i="19"/>
  <c r="H159" i="19"/>
  <c r="G159" i="19"/>
  <c r="F159" i="19"/>
  <c r="K158" i="19"/>
  <c r="J158" i="19"/>
  <c r="I158" i="19"/>
  <c r="H158" i="19"/>
  <c r="G158" i="19"/>
  <c r="F158" i="19"/>
  <c r="K157" i="19"/>
  <c r="J157" i="19"/>
  <c r="I157" i="19"/>
  <c r="H157" i="19"/>
  <c r="G157" i="19"/>
  <c r="F157" i="19"/>
  <c r="K156" i="19"/>
  <c r="J156" i="19"/>
  <c r="I156" i="19"/>
  <c r="H156" i="19"/>
  <c r="G156" i="19"/>
  <c r="F156" i="19"/>
  <c r="K155" i="19"/>
  <c r="J155" i="19"/>
  <c r="I155" i="19"/>
  <c r="H155" i="19"/>
  <c r="G155" i="19"/>
  <c r="F155" i="19"/>
  <c r="K154" i="19"/>
  <c r="J154" i="19"/>
  <c r="I154" i="19"/>
  <c r="H154" i="19"/>
  <c r="G154" i="19"/>
  <c r="F154" i="19"/>
  <c r="K153" i="19"/>
  <c r="J153" i="19"/>
  <c r="I153" i="19"/>
  <c r="H153" i="19"/>
  <c r="G153" i="19"/>
  <c r="F153" i="19"/>
  <c r="K152" i="19"/>
  <c r="J152" i="19"/>
  <c r="I152" i="19"/>
  <c r="H152" i="19"/>
  <c r="G152" i="19"/>
  <c r="F152" i="19"/>
  <c r="K151" i="19"/>
  <c r="J151" i="19"/>
  <c r="I151" i="19"/>
  <c r="H151" i="19"/>
  <c r="G151" i="19"/>
  <c r="F151" i="19"/>
  <c r="K150" i="19"/>
  <c r="J150" i="19"/>
  <c r="I150" i="19"/>
  <c r="H150" i="19"/>
  <c r="G150" i="19"/>
  <c r="F150" i="19"/>
  <c r="K149" i="19"/>
  <c r="J149" i="19"/>
  <c r="I149" i="19"/>
  <c r="H149" i="19"/>
  <c r="G149" i="19"/>
  <c r="F149" i="19"/>
  <c r="K148" i="19"/>
  <c r="J148" i="19"/>
  <c r="I148" i="19"/>
  <c r="H148" i="19"/>
  <c r="G148" i="19"/>
  <c r="F148" i="19"/>
  <c r="K147" i="19"/>
  <c r="J147" i="19"/>
  <c r="I147" i="19"/>
  <c r="H147" i="19"/>
  <c r="G147" i="19"/>
  <c r="F147" i="19"/>
  <c r="K146" i="19"/>
  <c r="J146" i="19"/>
  <c r="I146" i="19"/>
  <c r="H146" i="19"/>
  <c r="G146" i="19"/>
  <c r="F146" i="19"/>
  <c r="K145" i="19"/>
  <c r="J145" i="19"/>
  <c r="I145" i="19"/>
  <c r="H145" i="19"/>
  <c r="G145" i="19"/>
  <c r="F145" i="19"/>
  <c r="K144" i="19"/>
  <c r="J144" i="19"/>
  <c r="I144" i="19"/>
  <c r="H144" i="19"/>
  <c r="G144" i="19"/>
  <c r="F144" i="19"/>
  <c r="K143" i="19"/>
  <c r="J143" i="19"/>
  <c r="I143" i="19"/>
  <c r="H143" i="19"/>
  <c r="G143" i="19"/>
  <c r="F143" i="19"/>
  <c r="K142" i="19"/>
  <c r="J142" i="19"/>
  <c r="I142" i="19"/>
  <c r="H142" i="19"/>
  <c r="G142" i="19"/>
  <c r="F142" i="19"/>
  <c r="K141" i="19"/>
  <c r="J141" i="19"/>
  <c r="I141" i="19"/>
  <c r="H141" i="19"/>
  <c r="G141" i="19"/>
  <c r="F141" i="19"/>
  <c r="K140" i="19"/>
  <c r="J140" i="19"/>
  <c r="I140" i="19"/>
  <c r="H140" i="19"/>
  <c r="G140" i="19"/>
  <c r="F140" i="19"/>
  <c r="K139" i="19"/>
  <c r="J139" i="19"/>
  <c r="I139" i="19"/>
  <c r="H139" i="19"/>
  <c r="G139" i="19"/>
  <c r="F139" i="19"/>
  <c r="K138" i="19"/>
  <c r="J138" i="19"/>
  <c r="I138" i="19"/>
  <c r="H138" i="19"/>
  <c r="G138" i="19"/>
  <c r="F138" i="19"/>
  <c r="K137" i="19"/>
  <c r="J137" i="19"/>
  <c r="I137" i="19"/>
  <c r="H137" i="19"/>
  <c r="G137" i="19"/>
  <c r="F137" i="19"/>
  <c r="K136" i="19"/>
  <c r="J136" i="19"/>
  <c r="I136" i="19"/>
  <c r="H136" i="19"/>
  <c r="G136" i="19"/>
  <c r="F136" i="19"/>
  <c r="K135" i="19"/>
  <c r="J135" i="19"/>
  <c r="I135" i="19"/>
  <c r="H135" i="19"/>
  <c r="G135" i="19"/>
  <c r="F135" i="19"/>
  <c r="K134" i="19"/>
  <c r="J134" i="19"/>
  <c r="I134" i="19"/>
  <c r="H134" i="19"/>
  <c r="G134" i="19"/>
  <c r="F134" i="19"/>
  <c r="K133" i="19"/>
  <c r="J133" i="19"/>
  <c r="I133" i="19"/>
  <c r="H133" i="19"/>
  <c r="G133" i="19"/>
  <c r="F133" i="19"/>
  <c r="K132" i="19"/>
  <c r="J132" i="19"/>
  <c r="I132" i="19"/>
  <c r="H132" i="19"/>
  <c r="G132" i="19"/>
  <c r="F132" i="19"/>
  <c r="K131" i="19"/>
  <c r="J131" i="19"/>
  <c r="I131" i="19"/>
  <c r="H131" i="19"/>
  <c r="G131" i="19"/>
  <c r="F131" i="19"/>
  <c r="K130" i="19"/>
  <c r="J130" i="19"/>
  <c r="I130" i="19"/>
  <c r="H130" i="19"/>
  <c r="G130" i="19"/>
  <c r="F130" i="19"/>
  <c r="K129" i="19"/>
  <c r="J129" i="19"/>
  <c r="I129" i="19"/>
  <c r="H129" i="19"/>
  <c r="G129" i="19"/>
  <c r="F129" i="19"/>
  <c r="K128" i="19"/>
  <c r="J128" i="19"/>
  <c r="I128" i="19"/>
  <c r="H128" i="19"/>
  <c r="G128" i="19"/>
  <c r="F128" i="19"/>
  <c r="K127" i="19"/>
  <c r="J127" i="19"/>
  <c r="I127" i="19"/>
  <c r="H127" i="19"/>
  <c r="G127" i="19"/>
  <c r="F127" i="19"/>
  <c r="K126" i="19"/>
  <c r="J126" i="19"/>
  <c r="I126" i="19"/>
  <c r="H126" i="19"/>
  <c r="G126" i="19"/>
  <c r="F126" i="19"/>
  <c r="K125" i="19"/>
  <c r="J125" i="19"/>
  <c r="I125" i="19"/>
  <c r="H125" i="19"/>
  <c r="G125" i="19"/>
  <c r="F125" i="19"/>
  <c r="K124" i="19"/>
  <c r="J124" i="19"/>
  <c r="I124" i="19"/>
  <c r="H124" i="19"/>
  <c r="G124" i="19"/>
  <c r="F124" i="19"/>
  <c r="K123" i="19"/>
  <c r="J123" i="19"/>
  <c r="I123" i="19"/>
  <c r="H123" i="19"/>
  <c r="G123" i="19"/>
  <c r="F123" i="19"/>
  <c r="K122" i="19"/>
  <c r="J122" i="19"/>
  <c r="I122" i="19"/>
  <c r="H122" i="19"/>
  <c r="G122" i="19"/>
  <c r="F122" i="19"/>
  <c r="K121" i="19"/>
  <c r="J121" i="19"/>
  <c r="I121" i="19"/>
  <c r="H121" i="19"/>
  <c r="G121" i="19"/>
  <c r="F121" i="19"/>
  <c r="K120" i="19"/>
  <c r="J120" i="19"/>
  <c r="I120" i="19"/>
  <c r="H120" i="19"/>
  <c r="G120" i="19"/>
  <c r="F120" i="19"/>
  <c r="K119" i="19"/>
  <c r="J119" i="19"/>
  <c r="I119" i="19"/>
  <c r="H119" i="19"/>
  <c r="G119" i="19"/>
  <c r="F119" i="19"/>
  <c r="K118" i="19"/>
  <c r="J118" i="19"/>
  <c r="I118" i="19"/>
  <c r="H118" i="19"/>
  <c r="G118" i="19"/>
  <c r="F118" i="19"/>
  <c r="K117" i="19"/>
  <c r="J117" i="19"/>
  <c r="I117" i="19"/>
  <c r="H117" i="19"/>
  <c r="G117" i="19"/>
  <c r="F117" i="19"/>
  <c r="K116" i="19"/>
  <c r="J116" i="19"/>
  <c r="I116" i="19"/>
  <c r="H116" i="19"/>
  <c r="G116" i="19"/>
  <c r="F116" i="19"/>
  <c r="K115" i="19"/>
  <c r="J115" i="19"/>
  <c r="I115" i="19"/>
  <c r="H115" i="19"/>
  <c r="G115" i="19"/>
  <c r="F115" i="19"/>
  <c r="K114" i="19"/>
  <c r="J114" i="19"/>
  <c r="I114" i="19"/>
  <c r="H114" i="19"/>
  <c r="G114" i="19"/>
  <c r="F114" i="19"/>
  <c r="K113" i="19"/>
  <c r="J113" i="19"/>
  <c r="I113" i="19"/>
  <c r="H113" i="19"/>
  <c r="G113" i="19"/>
  <c r="F113" i="19"/>
  <c r="K112" i="19"/>
  <c r="J112" i="19"/>
  <c r="I112" i="19"/>
  <c r="H112" i="19"/>
  <c r="G112" i="19"/>
  <c r="F112" i="19"/>
  <c r="K111" i="19"/>
  <c r="J111" i="19"/>
  <c r="I111" i="19"/>
  <c r="H111" i="19"/>
  <c r="G111" i="19"/>
  <c r="F111" i="19"/>
  <c r="K110" i="19"/>
  <c r="J110" i="19"/>
  <c r="I110" i="19"/>
  <c r="H110" i="19"/>
  <c r="G110" i="19"/>
  <c r="F110" i="19"/>
  <c r="K109" i="19"/>
  <c r="J109" i="19"/>
  <c r="I109" i="19"/>
  <c r="H109" i="19"/>
  <c r="G109" i="19"/>
  <c r="F109" i="19"/>
  <c r="K108" i="19"/>
  <c r="J108" i="19"/>
  <c r="I108" i="19"/>
  <c r="H108" i="19"/>
  <c r="G108" i="19"/>
  <c r="F108" i="19"/>
  <c r="K107" i="19"/>
  <c r="J107" i="19"/>
  <c r="I107" i="19"/>
  <c r="H107" i="19"/>
  <c r="G107" i="19"/>
  <c r="F107" i="19"/>
  <c r="K106" i="19"/>
  <c r="J106" i="19"/>
  <c r="I106" i="19"/>
  <c r="H106" i="19"/>
  <c r="G106" i="19"/>
  <c r="F106" i="19"/>
  <c r="K105" i="19"/>
  <c r="J105" i="19"/>
  <c r="I105" i="19"/>
  <c r="H105" i="19"/>
  <c r="G105" i="19"/>
  <c r="F105" i="19"/>
  <c r="K104" i="19"/>
  <c r="J104" i="19"/>
  <c r="I104" i="19"/>
  <c r="H104" i="19"/>
  <c r="G104" i="19"/>
  <c r="F104" i="19"/>
  <c r="K103" i="19"/>
  <c r="J103" i="19"/>
  <c r="I103" i="19"/>
  <c r="H103" i="19"/>
  <c r="G103" i="19"/>
  <c r="F103" i="19"/>
  <c r="K102" i="19"/>
  <c r="J102" i="19"/>
  <c r="I102" i="19"/>
  <c r="H102" i="19"/>
  <c r="G102" i="19"/>
  <c r="F102" i="19"/>
  <c r="K101" i="19"/>
  <c r="J101" i="19"/>
  <c r="I101" i="19"/>
  <c r="H101" i="19"/>
  <c r="G101" i="19"/>
  <c r="F101" i="19"/>
  <c r="K100" i="19"/>
  <c r="J100" i="19"/>
  <c r="I100" i="19"/>
  <c r="H100" i="19"/>
  <c r="G100" i="19"/>
  <c r="F100" i="19"/>
  <c r="K99" i="19"/>
  <c r="J99" i="19"/>
  <c r="I99" i="19"/>
  <c r="H99" i="19"/>
  <c r="G99" i="19"/>
  <c r="F99" i="19"/>
  <c r="K98" i="19"/>
  <c r="J98" i="19"/>
  <c r="I98" i="19"/>
  <c r="H98" i="19"/>
  <c r="G98" i="19"/>
  <c r="F98" i="19"/>
  <c r="K97" i="19"/>
  <c r="J97" i="19"/>
  <c r="I97" i="19"/>
  <c r="H97" i="19"/>
  <c r="G97" i="19"/>
  <c r="F97" i="19"/>
  <c r="K96" i="19"/>
  <c r="J96" i="19"/>
  <c r="I96" i="19"/>
  <c r="H96" i="19"/>
  <c r="G96" i="19"/>
  <c r="F96" i="19"/>
  <c r="K95" i="19"/>
  <c r="J95" i="19"/>
  <c r="I95" i="19"/>
  <c r="H95" i="19"/>
  <c r="G95" i="19"/>
  <c r="F95" i="19"/>
  <c r="K94" i="19"/>
  <c r="J94" i="19"/>
  <c r="I94" i="19"/>
  <c r="H94" i="19"/>
  <c r="G94" i="19"/>
  <c r="F94" i="19"/>
  <c r="K93" i="19"/>
  <c r="J93" i="19"/>
  <c r="I93" i="19"/>
  <c r="H93" i="19"/>
  <c r="G93" i="19"/>
  <c r="F93" i="19"/>
  <c r="K92" i="19"/>
  <c r="J92" i="19"/>
  <c r="I92" i="19"/>
  <c r="H92" i="19"/>
  <c r="G92" i="19"/>
  <c r="F92" i="19"/>
  <c r="K91" i="19"/>
  <c r="J91" i="19"/>
  <c r="I91" i="19"/>
  <c r="H91" i="19"/>
  <c r="G91" i="19"/>
  <c r="F91" i="19"/>
  <c r="K90" i="19"/>
  <c r="J90" i="19"/>
  <c r="I90" i="19"/>
  <c r="H90" i="19"/>
  <c r="G90" i="19"/>
  <c r="F90" i="19"/>
  <c r="K89" i="19"/>
  <c r="J89" i="19"/>
  <c r="I89" i="19"/>
  <c r="H89" i="19"/>
  <c r="G89" i="19"/>
  <c r="F89" i="19"/>
  <c r="K88" i="19"/>
  <c r="J88" i="19"/>
  <c r="I88" i="19"/>
  <c r="H88" i="19"/>
  <c r="G88" i="19"/>
  <c r="F88" i="19"/>
  <c r="K87" i="19"/>
  <c r="J87" i="19"/>
  <c r="I87" i="19"/>
  <c r="H87" i="19"/>
  <c r="G87" i="19"/>
  <c r="F87" i="19"/>
  <c r="K86" i="19"/>
  <c r="J86" i="19"/>
  <c r="I86" i="19"/>
  <c r="H86" i="19"/>
  <c r="G86" i="19"/>
  <c r="F86" i="19"/>
  <c r="K85" i="19"/>
  <c r="J85" i="19"/>
  <c r="I85" i="19"/>
  <c r="H85" i="19"/>
  <c r="G85" i="19"/>
  <c r="F85" i="19"/>
  <c r="K84" i="19"/>
  <c r="J84" i="19"/>
  <c r="I84" i="19"/>
  <c r="H84" i="19"/>
  <c r="G84" i="19"/>
  <c r="F84" i="19"/>
  <c r="K83" i="19"/>
  <c r="J83" i="19"/>
  <c r="I83" i="19"/>
  <c r="H83" i="19"/>
  <c r="G83" i="19"/>
  <c r="F83" i="19"/>
  <c r="K82" i="19"/>
  <c r="J82" i="19"/>
  <c r="I82" i="19"/>
  <c r="H82" i="19"/>
  <c r="G82" i="19"/>
  <c r="F82" i="19"/>
  <c r="K81" i="19"/>
  <c r="J81" i="19"/>
  <c r="I81" i="19"/>
  <c r="H81" i="19"/>
  <c r="G81" i="19"/>
  <c r="F81" i="19"/>
  <c r="K80" i="19"/>
  <c r="J80" i="19"/>
  <c r="I80" i="19"/>
  <c r="H80" i="19"/>
  <c r="G80" i="19"/>
  <c r="F80" i="19"/>
  <c r="K79" i="19"/>
  <c r="J79" i="19"/>
  <c r="I79" i="19"/>
  <c r="H79" i="19"/>
  <c r="G79" i="19"/>
  <c r="F79" i="19"/>
  <c r="K78" i="19"/>
  <c r="J78" i="19"/>
  <c r="I78" i="19"/>
  <c r="H78" i="19"/>
  <c r="G78" i="19"/>
  <c r="F78" i="19"/>
  <c r="K77" i="19"/>
  <c r="J77" i="19"/>
  <c r="I77" i="19"/>
  <c r="H77" i="19"/>
  <c r="G77" i="19"/>
  <c r="F77" i="19"/>
  <c r="K76" i="19"/>
  <c r="J76" i="19"/>
  <c r="I76" i="19"/>
  <c r="H76" i="19"/>
  <c r="G76" i="19"/>
  <c r="F76" i="19"/>
  <c r="K75" i="19"/>
  <c r="J75" i="19"/>
  <c r="I75" i="19"/>
  <c r="H75" i="19"/>
  <c r="G75" i="19"/>
  <c r="F75" i="19"/>
  <c r="K74" i="19"/>
  <c r="J74" i="19"/>
  <c r="I74" i="19"/>
  <c r="H74" i="19"/>
  <c r="G74" i="19"/>
  <c r="F74" i="19"/>
  <c r="K73" i="19"/>
  <c r="J73" i="19"/>
  <c r="I73" i="19"/>
  <c r="H73" i="19"/>
  <c r="G73" i="19"/>
  <c r="F73" i="19"/>
  <c r="K72" i="19"/>
  <c r="J72" i="19"/>
  <c r="I72" i="19"/>
  <c r="H72" i="19"/>
  <c r="G72" i="19"/>
  <c r="F72" i="19"/>
  <c r="K71" i="19"/>
  <c r="J71" i="19"/>
  <c r="I71" i="19"/>
  <c r="H71" i="19"/>
  <c r="G71" i="19"/>
  <c r="F71" i="19"/>
  <c r="K70" i="19"/>
  <c r="J70" i="19"/>
  <c r="I70" i="19"/>
  <c r="H70" i="19"/>
  <c r="G70" i="19"/>
  <c r="F70" i="19"/>
  <c r="K69" i="19"/>
  <c r="J69" i="19"/>
  <c r="I69" i="19"/>
  <c r="H69" i="19"/>
  <c r="G69" i="19"/>
  <c r="F69" i="19"/>
  <c r="K68" i="19"/>
  <c r="J68" i="19"/>
  <c r="I68" i="19"/>
  <c r="H68" i="19"/>
  <c r="G68" i="19"/>
  <c r="F68" i="19"/>
  <c r="K67" i="19"/>
  <c r="J67" i="19"/>
  <c r="I67" i="19"/>
  <c r="H67" i="19"/>
  <c r="G67" i="19"/>
  <c r="F67" i="19"/>
  <c r="K66" i="19"/>
  <c r="J66" i="19"/>
  <c r="I66" i="19"/>
  <c r="H66" i="19"/>
  <c r="G66" i="19"/>
  <c r="F66" i="19"/>
  <c r="K65" i="19"/>
  <c r="J65" i="19"/>
  <c r="I65" i="19"/>
  <c r="H65" i="19"/>
  <c r="G65" i="19"/>
  <c r="F65" i="19"/>
  <c r="K64" i="19"/>
  <c r="J64" i="19"/>
  <c r="I64" i="19"/>
  <c r="H64" i="19"/>
  <c r="G64" i="19"/>
  <c r="F64" i="19"/>
  <c r="K63" i="19"/>
  <c r="J63" i="19"/>
  <c r="I63" i="19"/>
  <c r="H63" i="19"/>
  <c r="G63" i="19"/>
  <c r="F63" i="19"/>
  <c r="K62" i="19"/>
  <c r="J62" i="19"/>
  <c r="I62" i="19"/>
  <c r="H62" i="19"/>
  <c r="G62" i="19"/>
  <c r="F62" i="19"/>
  <c r="K61" i="19"/>
  <c r="J61" i="19"/>
  <c r="I61" i="19"/>
  <c r="H61" i="19"/>
  <c r="G61" i="19"/>
  <c r="F61" i="19"/>
  <c r="K60" i="19"/>
  <c r="J60" i="19"/>
  <c r="I60" i="19"/>
  <c r="H60" i="19"/>
  <c r="G60" i="19"/>
  <c r="F60" i="19"/>
  <c r="K59" i="19"/>
  <c r="J59" i="19"/>
  <c r="I59" i="19"/>
  <c r="H59" i="19"/>
  <c r="G59" i="19"/>
  <c r="F59" i="19"/>
  <c r="K58" i="19"/>
  <c r="J58" i="19"/>
  <c r="I58" i="19"/>
  <c r="H58" i="19"/>
  <c r="G58" i="19"/>
  <c r="F58" i="19"/>
  <c r="K57" i="19"/>
  <c r="J57" i="19"/>
  <c r="I57" i="19"/>
  <c r="H57" i="19"/>
  <c r="G57" i="19"/>
  <c r="F57" i="19"/>
  <c r="K56" i="19"/>
  <c r="J56" i="19"/>
  <c r="I56" i="19"/>
  <c r="H56" i="19"/>
  <c r="G56" i="19"/>
  <c r="F56" i="19"/>
  <c r="K55" i="19"/>
  <c r="J55" i="19"/>
  <c r="I55" i="19"/>
  <c r="H55" i="19"/>
  <c r="G55" i="19"/>
  <c r="F55" i="19"/>
  <c r="K54" i="19"/>
  <c r="J54" i="19"/>
  <c r="I54" i="19"/>
  <c r="H54" i="19"/>
  <c r="G54" i="19"/>
  <c r="F54" i="19"/>
  <c r="K53" i="19"/>
  <c r="J53" i="19"/>
  <c r="I53" i="19"/>
  <c r="H53" i="19"/>
  <c r="G53" i="19"/>
  <c r="F53" i="19"/>
  <c r="K52" i="19"/>
  <c r="J52" i="19"/>
  <c r="I52" i="19"/>
  <c r="H52" i="19"/>
  <c r="G52" i="19"/>
  <c r="F52" i="19"/>
  <c r="K51" i="19"/>
  <c r="J51" i="19"/>
  <c r="I51" i="19"/>
  <c r="H51" i="19"/>
  <c r="G51" i="19"/>
  <c r="F51" i="19"/>
  <c r="K50" i="19"/>
  <c r="J50" i="19"/>
  <c r="I50" i="19"/>
  <c r="H50" i="19"/>
  <c r="G50" i="19"/>
  <c r="F50" i="19"/>
  <c r="K49" i="19"/>
  <c r="J49" i="19"/>
  <c r="I49" i="19"/>
  <c r="H49" i="19"/>
  <c r="G49" i="19"/>
  <c r="F49" i="19"/>
  <c r="K48" i="19"/>
  <c r="J48" i="19"/>
  <c r="I48" i="19"/>
  <c r="H48" i="19"/>
  <c r="G48" i="19"/>
  <c r="F48" i="19"/>
  <c r="K47" i="19"/>
  <c r="J47" i="19"/>
  <c r="I47" i="19"/>
  <c r="H47" i="19"/>
  <c r="G47" i="19"/>
  <c r="F47" i="19"/>
  <c r="K46" i="19"/>
  <c r="J46" i="19"/>
  <c r="I46" i="19"/>
  <c r="H46" i="19"/>
  <c r="G46" i="19"/>
  <c r="F46" i="19"/>
  <c r="K45" i="19"/>
  <c r="J45" i="19"/>
  <c r="I45" i="19"/>
  <c r="H45" i="19"/>
  <c r="G45" i="19"/>
  <c r="F45" i="19"/>
  <c r="K44" i="19"/>
  <c r="J44" i="19"/>
  <c r="I44" i="19"/>
  <c r="H44" i="19"/>
  <c r="G44" i="19"/>
  <c r="F44" i="19"/>
  <c r="K43" i="19"/>
  <c r="J43" i="19"/>
  <c r="I43" i="19"/>
  <c r="H43" i="19"/>
  <c r="G43" i="19"/>
  <c r="F43" i="19"/>
  <c r="K42" i="19"/>
  <c r="J42" i="19"/>
  <c r="I42" i="19"/>
  <c r="H42" i="19"/>
  <c r="G42" i="19"/>
  <c r="F42" i="19"/>
  <c r="K41" i="19"/>
  <c r="J41" i="19"/>
  <c r="I41" i="19"/>
  <c r="H41" i="19"/>
  <c r="G41" i="19"/>
  <c r="F41" i="19"/>
  <c r="K40" i="19"/>
  <c r="J40" i="19"/>
  <c r="I40" i="19"/>
  <c r="H40" i="19"/>
  <c r="G40" i="19"/>
  <c r="F40" i="19"/>
  <c r="K39" i="19"/>
  <c r="J39" i="19"/>
  <c r="I39" i="19"/>
  <c r="H39" i="19"/>
  <c r="G39" i="19"/>
  <c r="F39" i="19"/>
  <c r="K38" i="19"/>
  <c r="J38" i="19"/>
  <c r="I38" i="19"/>
  <c r="H38" i="19"/>
  <c r="G38" i="19"/>
  <c r="F38" i="19"/>
  <c r="K37" i="19"/>
  <c r="J37" i="19"/>
  <c r="I37" i="19"/>
  <c r="H37" i="19"/>
  <c r="G37" i="19"/>
  <c r="F37" i="19"/>
  <c r="K36" i="19"/>
  <c r="J36" i="19"/>
  <c r="I36" i="19"/>
  <c r="H36" i="19"/>
  <c r="G36" i="19"/>
  <c r="F36" i="19"/>
  <c r="K35" i="19"/>
  <c r="J35" i="19"/>
  <c r="I35" i="19"/>
  <c r="H35" i="19"/>
  <c r="G35" i="19"/>
  <c r="F35" i="19"/>
  <c r="K34" i="19"/>
  <c r="J34" i="19"/>
  <c r="I34" i="19"/>
  <c r="H34" i="19"/>
  <c r="G34" i="19"/>
  <c r="F34" i="19"/>
  <c r="K33" i="19"/>
  <c r="J33" i="19"/>
  <c r="I33" i="19"/>
  <c r="H33" i="19"/>
  <c r="G33" i="19"/>
  <c r="F33" i="19"/>
  <c r="K32" i="19"/>
  <c r="J32" i="19"/>
  <c r="I32" i="19"/>
  <c r="H32" i="19"/>
  <c r="G32" i="19"/>
  <c r="F32" i="19"/>
  <c r="K31" i="19"/>
  <c r="J31" i="19"/>
  <c r="I31" i="19"/>
  <c r="H31" i="19"/>
  <c r="G31" i="19"/>
  <c r="F31" i="19"/>
  <c r="K30" i="19"/>
  <c r="J30" i="19"/>
  <c r="I30" i="19"/>
  <c r="H30" i="19"/>
  <c r="G30" i="19"/>
  <c r="F30" i="19"/>
  <c r="K29" i="19"/>
  <c r="J29" i="19"/>
  <c r="I29" i="19"/>
  <c r="H29" i="19"/>
  <c r="G29" i="19"/>
  <c r="F29" i="19"/>
  <c r="K28" i="19"/>
  <c r="J28" i="19"/>
  <c r="I28" i="19"/>
  <c r="H28" i="19"/>
  <c r="G28" i="19"/>
  <c r="F28" i="19"/>
  <c r="K27" i="19"/>
  <c r="J27" i="19"/>
  <c r="I27" i="19"/>
  <c r="H27" i="19"/>
  <c r="G27" i="19"/>
  <c r="F27" i="19"/>
  <c r="K26" i="19"/>
  <c r="J26" i="19"/>
  <c r="I26" i="19"/>
  <c r="H26" i="19"/>
  <c r="G26" i="19"/>
  <c r="F26" i="19"/>
  <c r="K25" i="19"/>
  <c r="J25" i="19"/>
  <c r="I25" i="19"/>
  <c r="H25" i="19"/>
  <c r="G25" i="19"/>
  <c r="F25" i="19"/>
  <c r="K24" i="19"/>
  <c r="J24" i="19"/>
  <c r="I24" i="19"/>
  <c r="H24" i="19"/>
  <c r="G24" i="19"/>
  <c r="F24" i="19"/>
  <c r="K23" i="19"/>
  <c r="J23" i="19"/>
  <c r="I23" i="19"/>
  <c r="H23" i="19"/>
  <c r="G23" i="19"/>
  <c r="F23" i="19"/>
  <c r="K22" i="19"/>
  <c r="J22" i="19"/>
  <c r="I22" i="19"/>
  <c r="H22" i="19"/>
  <c r="G22" i="19"/>
  <c r="F22" i="19"/>
  <c r="K21" i="19"/>
  <c r="J21" i="19"/>
  <c r="I21" i="19"/>
  <c r="H21" i="19"/>
  <c r="G21" i="19"/>
  <c r="F21" i="19"/>
  <c r="K20" i="19"/>
  <c r="J20" i="19"/>
  <c r="I20" i="19"/>
  <c r="H20" i="19"/>
  <c r="G20" i="19"/>
  <c r="F20" i="19"/>
  <c r="K19" i="19"/>
  <c r="J19" i="19"/>
  <c r="I19" i="19"/>
  <c r="H19" i="19"/>
  <c r="G19" i="19"/>
  <c r="F19" i="19"/>
  <c r="K18" i="19"/>
  <c r="J18" i="19"/>
  <c r="I18" i="19"/>
  <c r="H18" i="19"/>
  <c r="G18" i="19"/>
  <c r="F18" i="19"/>
  <c r="K17" i="19"/>
  <c r="J17" i="19"/>
  <c r="I17" i="19"/>
  <c r="H17" i="19"/>
  <c r="G17" i="19"/>
  <c r="F17" i="19"/>
  <c r="K16" i="19"/>
  <c r="J16" i="19"/>
  <c r="I16" i="19"/>
  <c r="H16" i="19"/>
  <c r="G16" i="19"/>
  <c r="F16" i="19"/>
  <c r="K15" i="19"/>
  <c r="J15" i="19"/>
  <c r="I15" i="19"/>
  <c r="H15" i="19"/>
  <c r="G15" i="19"/>
  <c r="F15" i="19"/>
  <c r="K14" i="19"/>
  <c r="J14" i="19"/>
  <c r="I14" i="19"/>
  <c r="H14" i="19"/>
  <c r="G14" i="19"/>
  <c r="F14" i="19"/>
  <c r="K13" i="19"/>
  <c r="J13" i="19"/>
  <c r="I13" i="19"/>
  <c r="H13" i="19"/>
  <c r="G13" i="19"/>
  <c r="F13" i="19"/>
  <c r="K12" i="19"/>
  <c r="J12" i="19"/>
  <c r="I12" i="19"/>
  <c r="H12" i="19"/>
  <c r="G12" i="19"/>
  <c r="F12" i="19"/>
  <c r="K11" i="19"/>
  <c r="J11" i="19"/>
  <c r="I11" i="19"/>
  <c r="H11" i="19"/>
  <c r="G11" i="19"/>
  <c r="F11" i="19"/>
  <c r="K10" i="19"/>
  <c r="J10" i="19"/>
  <c r="I10" i="19"/>
  <c r="H10" i="19"/>
  <c r="G10" i="19"/>
  <c r="F10" i="19"/>
  <c r="K9" i="19"/>
  <c r="J9" i="19"/>
  <c r="I9" i="19"/>
  <c r="H9" i="19"/>
  <c r="G9" i="19"/>
  <c r="F9" i="19"/>
  <c r="K8" i="19"/>
  <c r="J8" i="19"/>
  <c r="I8" i="19"/>
  <c r="H8" i="19"/>
  <c r="G8" i="19"/>
  <c r="F8" i="19"/>
  <c r="K7" i="19"/>
  <c r="J7" i="19"/>
  <c r="I7" i="19"/>
  <c r="H7" i="19"/>
  <c r="G7" i="19"/>
  <c r="F7" i="19"/>
  <c r="K6" i="19"/>
  <c r="J6" i="19"/>
  <c r="I6" i="19"/>
  <c r="H6" i="19"/>
  <c r="G6" i="19"/>
  <c r="F6" i="19"/>
  <c r="K5" i="19"/>
  <c r="J5" i="19"/>
  <c r="I5" i="19"/>
  <c r="H5" i="19"/>
  <c r="G5" i="19"/>
  <c r="K3" i="19"/>
  <c r="J3" i="19"/>
  <c r="I3" i="19"/>
  <c r="H3" i="19"/>
  <c r="G3" i="19"/>
  <c r="F5" i="19"/>
  <c r="F3" i="19"/>
  <c r="E205" i="19"/>
  <c r="E204" i="19"/>
  <c r="E203" i="19"/>
  <c r="E202" i="19"/>
  <c r="E201" i="19"/>
  <c r="E200" i="19"/>
  <c r="E199" i="19"/>
  <c r="E198" i="19"/>
  <c r="E197" i="19"/>
  <c r="E196" i="19"/>
  <c r="E195" i="19"/>
  <c r="E194" i="19"/>
  <c r="E193" i="19"/>
  <c r="E192" i="19"/>
  <c r="E191" i="19"/>
  <c r="E190" i="19"/>
  <c r="E189" i="19"/>
  <c r="E188" i="19"/>
  <c r="E187" i="19"/>
  <c r="E186" i="19"/>
  <c r="E185" i="19"/>
  <c r="E184" i="19"/>
  <c r="E183" i="19"/>
  <c r="E182" i="19"/>
  <c r="E181" i="19"/>
  <c r="E180" i="19"/>
  <c r="E179" i="19"/>
  <c r="E178" i="19"/>
  <c r="E177" i="19"/>
  <c r="E176" i="19"/>
  <c r="E175" i="19"/>
  <c r="E174" i="19"/>
  <c r="E173" i="19"/>
  <c r="E172" i="19"/>
  <c r="E171" i="19"/>
  <c r="E170" i="19"/>
  <c r="E169" i="19"/>
  <c r="E168" i="19"/>
  <c r="E167" i="19"/>
  <c r="E166" i="19"/>
  <c r="E165" i="19"/>
  <c r="E164" i="19"/>
  <c r="E163" i="19"/>
  <c r="E162" i="19"/>
  <c r="E161" i="19"/>
  <c r="E160" i="19"/>
  <c r="E159" i="19"/>
  <c r="E158" i="19"/>
  <c r="E157" i="19"/>
  <c r="E156" i="19"/>
  <c r="E155" i="19"/>
  <c r="E154" i="19"/>
  <c r="E153" i="19"/>
  <c r="E152" i="19"/>
  <c r="E151" i="19"/>
  <c r="E150" i="19"/>
  <c r="E149" i="19"/>
  <c r="E148" i="19"/>
  <c r="E147" i="19"/>
  <c r="E146" i="19"/>
  <c r="E145" i="19"/>
  <c r="E144" i="19"/>
  <c r="E143" i="19"/>
  <c r="E142" i="19"/>
  <c r="E141" i="19"/>
  <c r="E140" i="19"/>
  <c r="E139" i="19"/>
  <c r="E138" i="19"/>
  <c r="E137" i="19"/>
  <c r="E136" i="19"/>
  <c r="E135" i="19"/>
  <c r="E134" i="19"/>
  <c r="E133" i="19"/>
  <c r="E132" i="19"/>
  <c r="E131" i="19"/>
  <c r="E130" i="19"/>
  <c r="E129" i="19"/>
  <c r="E128" i="19"/>
  <c r="E127" i="19"/>
  <c r="E126" i="19"/>
  <c r="E125" i="19"/>
  <c r="E124" i="19"/>
  <c r="E123" i="19"/>
  <c r="E122" i="19"/>
  <c r="E121" i="19"/>
  <c r="E120" i="19"/>
  <c r="E119" i="19"/>
  <c r="E118" i="19"/>
  <c r="E117" i="19"/>
  <c r="E116" i="19"/>
  <c r="E115" i="19"/>
  <c r="E114" i="19"/>
  <c r="E113" i="19"/>
  <c r="E112" i="19"/>
  <c r="E111" i="19"/>
  <c r="E110" i="19"/>
  <c r="E109" i="19"/>
  <c r="E108" i="19"/>
  <c r="E107" i="19"/>
  <c r="E106" i="19"/>
  <c r="E105" i="19"/>
  <c r="E104" i="19"/>
  <c r="E103" i="19"/>
  <c r="E102" i="19"/>
  <c r="E101" i="19"/>
  <c r="E100" i="19"/>
  <c r="E99" i="19"/>
  <c r="E98" i="19"/>
  <c r="E97" i="19"/>
  <c r="E96" i="19"/>
  <c r="E95" i="19"/>
  <c r="E94" i="19"/>
  <c r="E93" i="19"/>
  <c r="E92" i="19"/>
  <c r="E91" i="19"/>
  <c r="E90" i="19"/>
  <c r="E89" i="19"/>
  <c r="E88" i="19"/>
  <c r="E87" i="19"/>
  <c r="E86" i="19"/>
  <c r="E85" i="19"/>
  <c r="E84" i="19"/>
  <c r="E83" i="19"/>
  <c r="E82" i="19"/>
  <c r="E81" i="19"/>
  <c r="E80" i="19"/>
  <c r="E79" i="19"/>
  <c r="E78" i="19"/>
  <c r="E77" i="19"/>
  <c r="E76" i="19"/>
  <c r="E75" i="19"/>
  <c r="E74" i="19"/>
  <c r="E73" i="19"/>
  <c r="E72" i="19"/>
  <c r="E71" i="19"/>
  <c r="E70" i="19"/>
  <c r="E69" i="19"/>
  <c r="E68" i="19"/>
  <c r="E67" i="19"/>
  <c r="E66" i="19"/>
  <c r="E65" i="19"/>
  <c r="E64" i="19"/>
  <c r="E63" i="19"/>
  <c r="E62" i="19"/>
  <c r="E61" i="19"/>
  <c r="E60" i="19"/>
  <c r="E59" i="19"/>
  <c r="E58" i="19"/>
  <c r="E57" i="19"/>
  <c r="E56" i="19"/>
  <c r="E55" i="19"/>
  <c r="E54" i="19"/>
  <c r="E53" i="19"/>
  <c r="E52" i="19"/>
  <c r="E51" i="19"/>
  <c r="E50" i="19"/>
  <c r="E49" i="19"/>
  <c r="E48" i="19"/>
  <c r="E47" i="19"/>
  <c r="E46" i="19"/>
  <c r="E45" i="19"/>
  <c r="E44" i="19"/>
  <c r="E43" i="19"/>
  <c r="E42" i="19"/>
  <c r="E41" i="19"/>
  <c r="E40" i="19"/>
  <c r="E39" i="19"/>
  <c r="E38" i="19"/>
  <c r="E37" i="19"/>
  <c r="E36" i="19"/>
  <c r="E35" i="19"/>
  <c r="E34" i="19"/>
  <c r="E33" i="19"/>
  <c r="E32" i="19"/>
  <c r="E31" i="19"/>
  <c r="E30" i="19"/>
  <c r="E29" i="19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E5" i="19"/>
  <c r="J1" i="4"/>
  <c r="V51" i="17" l="1"/>
  <c r="V50" i="17"/>
  <c r="V49" i="17"/>
  <c r="V48" i="17"/>
  <c r="V47" i="17"/>
  <c r="V46" i="17"/>
  <c r="V45" i="17"/>
  <c r="V44" i="17"/>
  <c r="V43" i="17"/>
  <c r="V42" i="17"/>
  <c r="V41" i="17"/>
  <c r="V40" i="17"/>
  <c r="V39" i="17"/>
  <c r="V38" i="17"/>
  <c r="V37" i="17"/>
  <c r="V36" i="17"/>
  <c r="V35" i="17"/>
  <c r="V34" i="17"/>
  <c r="V33" i="17"/>
  <c r="V32" i="17"/>
  <c r="V31" i="17"/>
  <c r="V30" i="17"/>
  <c r="V29" i="17"/>
  <c r="V28" i="17"/>
  <c r="V27" i="17"/>
  <c r="V26" i="17"/>
  <c r="V25" i="17"/>
  <c r="V24" i="17"/>
  <c r="V23" i="17"/>
  <c r="V22" i="17"/>
  <c r="V21" i="17"/>
  <c r="V20" i="17"/>
  <c r="V19" i="17"/>
  <c r="V18" i="17"/>
  <c r="V17" i="17"/>
  <c r="V16" i="17"/>
  <c r="V15" i="17"/>
  <c r="V14" i="17"/>
  <c r="V13" i="17"/>
  <c r="V12" i="17"/>
  <c r="V11" i="17"/>
  <c r="V10" i="17"/>
  <c r="V9" i="17"/>
  <c r="V8" i="17"/>
  <c r="V7" i="17"/>
  <c r="V6" i="17"/>
  <c r="V5" i="17"/>
  <c r="V4" i="17"/>
  <c r="V3" i="17"/>
  <c r="H3" i="14"/>
  <c r="I3" i="14"/>
  <c r="J3" i="14"/>
  <c r="L3" i="14"/>
  <c r="M3" i="14"/>
  <c r="N3" i="14"/>
  <c r="P3" i="14"/>
  <c r="Q3" i="14"/>
  <c r="R3" i="14"/>
  <c r="T3" i="14"/>
  <c r="U3" i="14"/>
  <c r="H4" i="14"/>
  <c r="I4" i="14"/>
  <c r="J4" i="14"/>
  <c r="L4" i="14"/>
  <c r="M4" i="14"/>
  <c r="N4" i="14"/>
  <c r="P4" i="14"/>
  <c r="Q4" i="14"/>
  <c r="R4" i="14"/>
  <c r="T4" i="14"/>
  <c r="U4" i="14"/>
  <c r="H5" i="14"/>
  <c r="I5" i="14"/>
  <c r="J5" i="14"/>
  <c r="L5" i="14"/>
  <c r="M5" i="14"/>
  <c r="N5" i="14"/>
  <c r="P5" i="14"/>
  <c r="Q5" i="14"/>
  <c r="R5" i="14"/>
  <c r="T5" i="14"/>
  <c r="U5" i="14"/>
  <c r="H6" i="14"/>
  <c r="I6" i="14"/>
  <c r="J6" i="14"/>
  <c r="L6" i="14"/>
  <c r="M6" i="14"/>
  <c r="N6" i="14"/>
  <c r="P6" i="14"/>
  <c r="Q6" i="14"/>
  <c r="R6" i="14"/>
  <c r="T6" i="14"/>
  <c r="U6" i="14"/>
  <c r="H7" i="14"/>
  <c r="I7" i="14"/>
  <c r="J7" i="14"/>
  <c r="L7" i="14"/>
  <c r="M7" i="14"/>
  <c r="N7" i="14"/>
  <c r="P7" i="14"/>
  <c r="Q7" i="14"/>
  <c r="R7" i="14"/>
  <c r="T7" i="14"/>
  <c r="U7" i="14"/>
  <c r="H8" i="14"/>
  <c r="I8" i="14"/>
  <c r="J8" i="14"/>
  <c r="L8" i="14"/>
  <c r="M8" i="14"/>
  <c r="N8" i="14"/>
  <c r="P8" i="14"/>
  <c r="Q8" i="14"/>
  <c r="R8" i="14"/>
  <c r="T8" i="14"/>
  <c r="U8" i="14"/>
  <c r="H9" i="14"/>
  <c r="I9" i="14"/>
  <c r="J9" i="14"/>
  <c r="L9" i="14"/>
  <c r="M9" i="14"/>
  <c r="N9" i="14"/>
  <c r="P9" i="14"/>
  <c r="Q9" i="14"/>
  <c r="R9" i="14"/>
  <c r="T9" i="14"/>
  <c r="U9" i="14"/>
  <c r="H10" i="14"/>
  <c r="I10" i="14"/>
  <c r="J10" i="14"/>
  <c r="L10" i="14"/>
  <c r="M10" i="14"/>
  <c r="N10" i="14"/>
  <c r="P10" i="14"/>
  <c r="Q10" i="14"/>
  <c r="R10" i="14"/>
  <c r="T10" i="14"/>
  <c r="U10" i="14"/>
  <c r="H11" i="14"/>
  <c r="I11" i="14"/>
  <c r="J11" i="14"/>
  <c r="L11" i="14"/>
  <c r="M11" i="14"/>
  <c r="N11" i="14"/>
  <c r="P11" i="14"/>
  <c r="Q11" i="14"/>
  <c r="R11" i="14"/>
  <c r="T11" i="14"/>
  <c r="U11" i="14"/>
  <c r="H12" i="14"/>
  <c r="I12" i="14"/>
  <c r="J12" i="14"/>
  <c r="L12" i="14"/>
  <c r="M12" i="14"/>
  <c r="N12" i="14"/>
  <c r="P12" i="14"/>
  <c r="Q12" i="14"/>
  <c r="R12" i="14"/>
  <c r="T12" i="14"/>
  <c r="U12" i="14"/>
  <c r="H13" i="14"/>
  <c r="I13" i="14"/>
  <c r="J13" i="14"/>
  <c r="L13" i="14"/>
  <c r="M13" i="14"/>
  <c r="N13" i="14"/>
  <c r="P13" i="14"/>
  <c r="Q13" i="14"/>
  <c r="R13" i="14"/>
  <c r="T13" i="14"/>
  <c r="U13" i="14"/>
  <c r="H14" i="14"/>
  <c r="I14" i="14"/>
  <c r="J14" i="14"/>
  <c r="L14" i="14"/>
  <c r="M14" i="14"/>
  <c r="N14" i="14"/>
  <c r="P14" i="14"/>
  <c r="Q14" i="14"/>
  <c r="R14" i="14"/>
  <c r="T14" i="14"/>
  <c r="U14" i="14"/>
  <c r="H15" i="14"/>
  <c r="I15" i="14"/>
  <c r="J15" i="14"/>
  <c r="L15" i="14"/>
  <c r="M15" i="14"/>
  <c r="N15" i="14"/>
  <c r="P15" i="14"/>
  <c r="Q15" i="14"/>
  <c r="R15" i="14"/>
  <c r="T15" i="14"/>
  <c r="U15" i="14"/>
  <c r="H16" i="14"/>
  <c r="I16" i="14"/>
  <c r="J16" i="14"/>
  <c r="L16" i="14"/>
  <c r="M16" i="14"/>
  <c r="N16" i="14"/>
  <c r="P16" i="14"/>
  <c r="Q16" i="14"/>
  <c r="R16" i="14"/>
  <c r="T16" i="14"/>
  <c r="U16" i="14"/>
  <c r="H17" i="14"/>
  <c r="I17" i="14"/>
  <c r="J17" i="14"/>
  <c r="L17" i="14"/>
  <c r="M17" i="14"/>
  <c r="N17" i="14"/>
  <c r="P17" i="14"/>
  <c r="Q17" i="14"/>
  <c r="R17" i="14"/>
  <c r="T17" i="14"/>
  <c r="U17" i="14"/>
  <c r="H18" i="14"/>
  <c r="I18" i="14"/>
  <c r="J18" i="14"/>
  <c r="L18" i="14"/>
  <c r="M18" i="14"/>
  <c r="N18" i="14"/>
  <c r="P18" i="14"/>
  <c r="Q18" i="14"/>
  <c r="R18" i="14"/>
  <c r="T18" i="14"/>
  <c r="U18" i="14"/>
  <c r="H19" i="14"/>
  <c r="I19" i="14"/>
  <c r="J19" i="14"/>
  <c r="L19" i="14"/>
  <c r="M19" i="14"/>
  <c r="N19" i="14"/>
  <c r="P19" i="14"/>
  <c r="Q19" i="14"/>
  <c r="R19" i="14"/>
  <c r="T19" i="14"/>
  <c r="U19" i="14"/>
  <c r="H20" i="14"/>
  <c r="I20" i="14"/>
  <c r="J20" i="14"/>
  <c r="L20" i="14"/>
  <c r="M20" i="14"/>
  <c r="N20" i="14"/>
  <c r="P20" i="14"/>
  <c r="Q20" i="14"/>
  <c r="R20" i="14"/>
  <c r="T20" i="14"/>
  <c r="U20" i="14"/>
  <c r="H21" i="14"/>
  <c r="I21" i="14"/>
  <c r="J21" i="14"/>
  <c r="L21" i="14"/>
  <c r="M21" i="14"/>
  <c r="N21" i="14"/>
  <c r="P21" i="14"/>
  <c r="Q21" i="14"/>
  <c r="R21" i="14"/>
  <c r="T21" i="14"/>
  <c r="U21" i="14"/>
  <c r="H22" i="14"/>
  <c r="I22" i="14"/>
  <c r="J22" i="14"/>
  <c r="L22" i="14"/>
  <c r="M22" i="14"/>
  <c r="N22" i="14"/>
  <c r="P22" i="14"/>
  <c r="Q22" i="14"/>
  <c r="R22" i="14"/>
  <c r="T22" i="14"/>
  <c r="U22" i="14"/>
  <c r="H23" i="14"/>
  <c r="I23" i="14"/>
  <c r="J23" i="14"/>
  <c r="L23" i="14"/>
  <c r="M23" i="14"/>
  <c r="N23" i="14"/>
  <c r="P23" i="14"/>
  <c r="Q23" i="14"/>
  <c r="R23" i="14"/>
  <c r="T23" i="14"/>
  <c r="U23" i="14"/>
  <c r="H24" i="14"/>
  <c r="I24" i="14"/>
  <c r="J24" i="14"/>
  <c r="L24" i="14"/>
  <c r="M24" i="14"/>
  <c r="N24" i="14"/>
  <c r="P24" i="14"/>
  <c r="Q24" i="14"/>
  <c r="R24" i="14"/>
  <c r="T24" i="14"/>
  <c r="U24" i="14"/>
  <c r="H25" i="14"/>
  <c r="I25" i="14"/>
  <c r="J25" i="14"/>
  <c r="L25" i="14"/>
  <c r="M25" i="14"/>
  <c r="N25" i="14"/>
  <c r="P25" i="14"/>
  <c r="Q25" i="14"/>
  <c r="R25" i="14"/>
  <c r="T25" i="14"/>
  <c r="U25" i="14"/>
  <c r="H26" i="14"/>
  <c r="I26" i="14"/>
  <c r="J26" i="14"/>
  <c r="L26" i="14"/>
  <c r="M26" i="14"/>
  <c r="N26" i="14"/>
  <c r="P26" i="14"/>
  <c r="Q26" i="14"/>
  <c r="R26" i="14"/>
  <c r="T26" i="14"/>
  <c r="U26" i="14"/>
  <c r="H27" i="14"/>
  <c r="I27" i="14"/>
  <c r="J27" i="14"/>
  <c r="L27" i="14"/>
  <c r="M27" i="14"/>
  <c r="N27" i="14"/>
  <c r="P27" i="14"/>
  <c r="Q27" i="14"/>
  <c r="R27" i="14"/>
  <c r="T27" i="14"/>
  <c r="U27" i="14"/>
  <c r="H28" i="14"/>
  <c r="I28" i="14"/>
  <c r="J28" i="14"/>
  <c r="L28" i="14"/>
  <c r="M28" i="14"/>
  <c r="N28" i="14"/>
  <c r="P28" i="14"/>
  <c r="Q28" i="14"/>
  <c r="R28" i="14"/>
  <c r="T28" i="14"/>
  <c r="U28" i="14"/>
  <c r="H29" i="14"/>
  <c r="I29" i="14"/>
  <c r="J29" i="14"/>
  <c r="L29" i="14"/>
  <c r="M29" i="14"/>
  <c r="N29" i="14"/>
  <c r="P29" i="14"/>
  <c r="Q29" i="14"/>
  <c r="R29" i="14"/>
  <c r="T29" i="14"/>
  <c r="U29" i="14"/>
  <c r="H30" i="14"/>
  <c r="I30" i="14"/>
  <c r="J30" i="14"/>
  <c r="L30" i="14"/>
  <c r="M30" i="14"/>
  <c r="N30" i="14"/>
  <c r="P30" i="14"/>
  <c r="Q30" i="14"/>
  <c r="R30" i="14"/>
  <c r="T30" i="14"/>
  <c r="U30" i="14"/>
  <c r="H31" i="14"/>
  <c r="I31" i="14"/>
  <c r="J31" i="14"/>
  <c r="L31" i="14"/>
  <c r="M31" i="14"/>
  <c r="N31" i="14"/>
  <c r="P31" i="14"/>
  <c r="Q31" i="14"/>
  <c r="R31" i="14"/>
  <c r="T31" i="14"/>
  <c r="U31" i="14"/>
  <c r="H32" i="14"/>
  <c r="I32" i="14"/>
  <c r="J32" i="14"/>
  <c r="L32" i="14"/>
  <c r="M32" i="14"/>
  <c r="N32" i="14"/>
  <c r="P32" i="14"/>
  <c r="Q32" i="14"/>
  <c r="R32" i="14"/>
  <c r="T32" i="14"/>
  <c r="U32" i="14"/>
  <c r="H33" i="14"/>
  <c r="I33" i="14"/>
  <c r="J33" i="14"/>
  <c r="L33" i="14"/>
  <c r="M33" i="14"/>
  <c r="N33" i="14"/>
  <c r="P33" i="14"/>
  <c r="Q33" i="14"/>
  <c r="R33" i="14"/>
  <c r="T33" i="14"/>
  <c r="U33" i="14"/>
  <c r="H34" i="14"/>
  <c r="I34" i="14"/>
  <c r="J34" i="14"/>
  <c r="L34" i="14"/>
  <c r="M34" i="14"/>
  <c r="N34" i="14"/>
  <c r="P34" i="14"/>
  <c r="Q34" i="14"/>
  <c r="R34" i="14"/>
  <c r="T34" i="14"/>
  <c r="U34" i="14"/>
  <c r="H35" i="14"/>
  <c r="I35" i="14"/>
  <c r="J35" i="14"/>
  <c r="L35" i="14"/>
  <c r="M35" i="14"/>
  <c r="N35" i="14"/>
  <c r="P35" i="14"/>
  <c r="Q35" i="14"/>
  <c r="R35" i="14"/>
  <c r="T35" i="14"/>
  <c r="U35" i="14"/>
  <c r="H36" i="14"/>
  <c r="I36" i="14"/>
  <c r="J36" i="14"/>
  <c r="L36" i="14"/>
  <c r="M36" i="14"/>
  <c r="N36" i="14"/>
  <c r="P36" i="14"/>
  <c r="Q36" i="14"/>
  <c r="R36" i="14"/>
  <c r="T36" i="14"/>
  <c r="U36" i="14"/>
  <c r="H37" i="14"/>
  <c r="I37" i="14"/>
  <c r="J37" i="14"/>
  <c r="L37" i="14"/>
  <c r="M37" i="14"/>
  <c r="N37" i="14"/>
  <c r="P37" i="14"/>
  <c r="Q37" i="14"/>
  <c r="R37" i="14"/>
  <c r="T37" i="14"/>
  <c r="U37" i="14"/>
  <c r="H38" i="14"/>
  <c r="I38" i="14"/>
  <c r="J38" i="14"/>
  <c r="L38" i="14"/>
  <c r="M38" i="14"/>
  <c r="N38" i="14"/>
  <c r="P38" i="14"/>
  <c r="Q38" i="14"/>
  <c r="R38" i="14"/>
  <c r="T38" i="14"/>
  <c r="U38" i="14"/>
  <c r="H39" i="14"/>
  <c r="I39" i="14"/>
  <c r="J39" i="14"/>
  <c r="L39" i="14"/>
  <c r="M39" i="14"/>
  <c r="N39" i="14"/>
  <c r="P39" i="14"/>
  <c r="Q39" i="14"/>
  <c r="R39" i="14"/>
  <c r="T39" i="14"/>
  <c r="U39" i="14"/>
  <c r="H40" i="14"/>
  <c r="I40" i="14"/>
  <c r="J40" i="14"/>
  <c r="L40" i="14"/>
  <c r="M40" i="14"/>
  <c r="N40" i="14"/>
  <c r="P40" i="14"/>
  <c r="Q40" i="14"/>
  <c r="R40" i="14"/>
  <c r="T40" i="14"/>
  <c r="U40" i="14"/>
  <c r="H41" i="14"/>
  <c r="I41" i="14"/>
  <c r="J41" i="14"/>
  <c r="L41" i="14"/>
  <c r="M41" i="14"/>
  <c r="N41" i="14"/>
  <c r="P41" i="14"/>
  <c r="Q41" i="14"/>
  <c r="R41" i="14"/>
  <c r="T41" i="14"/>
  <c r="U41" i="14"/>
  <c r="H42" i="14"/>
  <c r="I42" i="14"/>
  <c r="J42" i="14"/>
  <c r="L42" i="14"/>
  <c r="M42" i="14"/>
  <c r="N42" i="14"/>
  <c r="P42" i="14"/>
  <c r="Q42" i="14"/>
  <c r="R42" i="14"/>
  <c r="T42" i="14"/>
  <c r="U42" i="14"/>
  <c r="H43" i="14"/>
  <c r="I43" i="14"/>
  <c r="J43" i="14"/>
  <c r="L43" i="14"/>
  <c r="M43" i="14"/>
  <c r="N43" i="14"/>
  <c r="P43" i="14"/>
  <c r="Q43" i="14"/>
  <c r="R43" i="14"/>
  <c r="T43" i="14"/>
  <c r="U43" i="14"/>
  <c r="H44" i="14"/>
  <c r="I44" i="14"/>
  <c r="J44" i="14"/>
  <c r="L44" i="14"/>
  <c r="M44" i="14"/>
  <c r="N44" i="14"/>
  <c r="P44" i="14"/>
  <c r="Q44" i="14"/>
  <c r="R44" i="14"/>
  <c r="T44" i="14"/>
  <c r="U44" i="14"/>
  <c r="H45" i="14"/>
  <c r="I45" i="14"/>
  <c r="J45" i="14"/>
  <c r="L45" i="14"/>
  <c r="M45" i="14"/>
  <c r="N45" i="14"/>
  <c r="P45" i="14"/>
  <c r="Q45" i="14"/>
  <c r="R45" i="14"/>
  <c r="T45" i="14"/>
  <c r="U45" i="14"/>
  <c r="H46" i="14"/>
  <c r="I46" i="14"/>
  <c r="J46" i="14"/>
  <c r="L46" i="14"/>
  <c r="M46" i="14"/>
  <c r="N46" i="14"/>
  <c r="P46" i="14"/>
  <c r="Q46" i="14"/>
  <c r="R46" i="14"/>
  <c r="T46" i="14"/>
  <c r="U46" i="14"/>
  <c r="H47" i="14"/>
  <c r="I47" i="14"/>
  <c r="J47" i="14"/>
  <c r="L47" i="14"/>
  <c r="M47" i="14"/>
  <c r="N47" i="14"/>
  <c r="P47" i="14"/>
  <c r="Q47" i="14"/>
  <c r="R47" i="14"/>
  <c r="T47" i="14"/>
  <c r="U47" i="14"/>
  <c r="H48" i="14"/>
  <c r="I48" i="14"/>
  <c r="J48" i="14"/>
  <c r="L48" i="14"/>
  <c r="M48" i="14"/>
  <c r="N48" i="14"/>
  <c r="P48" i="14"/>
  <c r="Q48" i="14"/>
  <c r="R48" i="14"/>
  <c r="T48" i="14"/>
  <c r="U48" i="14"/>
  <c r="H49" i="14"/>
  <c r="I49" i="14"/>
  <c r="J49" i="14"/>
  <c r="L49" i="14"/>
  <c r="M49" i="14"/>
  <c r="N49" i="14"/>
  <c r="P49" i="14"/>
  <c r="Q49" i="14"/>
  <c r="R49" i="14"/>
  <c r="T49" i="14"/>
  <c r="U49" i="14"/>
  <c r="H50" i="14"/>
  <c r="I50" i="14"/>
  <c r="J50" i="14"/>
  <c r="L50" i="14"/>
  <c r="M50" i="14"/>
  <c r="N50" i="14"/>
  <c r="P50" i="14"/>
  <c r="Q50" i="14"/>
  <c r="R50" i="14"/>
  <c r="T50" i="14"/>
  <c r="U50" i="14"/>
  <c r="H51" i="14"/>
  <c r="I51" i="14"/>
  <c r="J51" i="14"/>
  <c r="L51" i="14"/>
  <c r="M51" i="14"/>
  <c r="N51" i="14"/>
  <c r="P51" i="14"/>
  <c r="Q51" i="14"/>
  <c r="R51" i="14"/>
  <c r="T51" i="14"/>
  <c r="U51" i="14"/>
  <c r="G577" i="23"/>
  <c r="F577" i="23"/>
  <c r="G576" i="23"/>
  <c r="F576" i="23"/>
  <c r="G575" i="23"/>
  <c r="F575" i="23"/>
  <c r="G574" i="23"/>
  <c r="F574" i="23"/>
  <c r="G573" i="23"/>
  <c r="F573" i="23"/>
  <c r="G572" i="23"/>
  <c r="F572" i="23"/>
  <c r="G571" i="23"/>
  <c r="F571" i="23"/>
  <c r="G570" i="23"/>
  <c r="F570" i="23"/>
  <c r="G569" i="23"/>
  <c r="F569" i="23"/>
  <c r="G568" i="23"/>
  <c r="F568" i="23"/>
  <c r="G567" i="23"/>
  <c r="F567" i="23"/>
  <c r="G566" i="23"/>
  <c r="F566" i="23"/>
  <c r="G565" i="23"/>
  <c r="F565" i="23"/>
  <c r="G564" i="23"/>
  <c r="F564" i="23"/>
  <c r="G563" i="23"/>
  <c r="F563" i="23"/>
  <c r="G562" i="23"/>
  <c r="F562" i="23"/>
  <c r="G561" i="23"/>
  <c r="F561" i="23"/>
  <c r="G560" i="23"/>
  <c r="F560" i="23"/>
  <c r="G559" i="23"/>
  <c r="F559" i="23"/>
  <c r="G558" i="23"/>
  <c r="G553" i="23"/>
  <c r="F553" i="23"/>
  <c r="G552" i="23"/>
  <c r="F552" i="23"/>
  <c r="G551" i="23"/>
  <c r="F551" i="23"/>
  <c r="G550" i="23"/>
  <c r="F550" i="23"/>
  <c r="G549" i="23"/>
  <c r="F549" i="23"/>
  <c r="G548" i="23"/>
  <c r="F548" i="23"/>
  <c r="G547" i="23"/>
  <c r="F547" i="23"/>
  <c r="G546" i="23"/>
  <c r="F546" i="23"/>
  <c r="G545" i="23"/>
  <c r="F545" i="23"/>
  <c r="G544" i="23"/>
  <c r="F544" i="23"/>
  <c r="G543" i="23"/>
  <c r="F543" i="23"/>
  <c r="G542" i="23"/>
  <c r="F542" i="23"/>
  <c r="G541" i="23"/>
  <c r="F541" i="23"/>
  <c r="G540" i="23"/>
  <c r="F540" i="23"/>
  <c r="G539" i="23"/>
  <c r="F539" i="23"/>
  <c r="G538" i="23"/>
  <c r="F538" i="23"/>
  <c r="G537" i="23"/>
  <c r="F537" i="23"/>
  <c r="G536" i="23"/>
  <c r="F536" i="23"/>
  <c r="G535" i="23"/>
  <c r="F535" i="23"/>
  <c r="G534" i="23"/>
  <c r="G529" i="23"/>
  <c r="F529" i="23"/>
  <c r="G528" i="23"/>
  <c r="F528" i="23"/>
  <c r="G527" i="23"/>
  <c r="F527" i="23"/>
  <c r="G526" i="23"/>
  <c r="F526" i="23"/>
  <c r="G525" i="23"/>
  <c r="F525" i="23"/>
  <c r="G524" i="23"/>
  <c r="F524" i="23"/>
  <c r="G523" i="23"/>
  <c r="F523" i="23"/>
  <c r="G522" i="23"/>
  <c r="F522" i="23"/>
  <c r="G521" i="23"/>
  <c r="F521" i="23"/>
  <c r="G520" i="23"/>
  <c r="F520" i="23"/>
  <c r="G519" i="23"/>
  <c r="F519" i="23"/>
  <c r="G518" i="23"/>
  <c r="F518" i="23"/>
  <c r="G517" i="23"/>
  <c r="F517" i="23"/>
  <c r="G516" i="23"/>
  <c r="F516" i="23"/>
  <c r="G515" i="23"/>
  <c r="F515" i="23"/>
  <c r="G514" i="23"/>
  <c r="F514" i="23"/>
  <c r="G513" i="23"/>
  <c r="F513" i="23"/>
  <c r="G512" i="23"/>
  <c r="F512" i="23"/>
  <c r="G511" i="23"/>
  <c r="F511" i="23"/>
  <c r="G510" i="23"/>
  <c r="G505" i="23"/>
  <c r="F505" i="23"/>
  <c r="G504" i="23"/>
  <c r="F504" i="23"/>
  <c r="G503" i="23"/>
  <c r="F503" i="23"/>
  <c r="G502" i="23"/>
  <c r="F502" i="23"/>
  <c r="G501" i="23"/>
  <c r="F501" i="23"/>
  <c r="G500" i="23"/>
  <c r="F500" i="23"/>
  <c r="G499" i="23"/>
  <c r="F499" i="23"/>
  <c r="G498" i="23"/>
  <c r="F498" i="23"/>
  <c r="G497" i="23"/>
  <c r="F497" i="23"/>
  <c r="G496" i="23"/>
  <c r="F496" i="23"/>
  <c r="G495" i="23"/>
  <c r="F495" i="23"/>
  <c r="G494" i="23"/>
  <c r="F494" i="23"/>
  <c r="G493" i="23"/>
  <c r="F493" i="23"/>
  <c r="G492" i="23"/>
  <c r="F492" i="23"/>
  <c r="G491" i="23"/>
  <c r="F491" i="23"/>
  <c r="G490" i="23"/>
  <c r="F490" i="23"/>
  <c r="G489" i="23"/>
  <c r="F489" i="23"/>
  <c r="G488" i="23"/>
  <c r="F488" i="23"/>
  <c r="G487" i="23"/>
  <c r="H487" i="23" s="1"/>
  <c r="F487" i="23"/>
  <c r="G486" i="23"/>
  <c r="G481" i="23"/>
  <c r="F481" i="23"/>
  <c r="G480" i="23"/>
  <c r="F480" i="23"/>
  <c r="G479" i="23"/>
  <c r="F479" i="23"/>
  <c r="G478" i="23"/>
  <c r="F478" i="23"/>
  <c r="G477" i="23"/>
  <c r="F477" i="23"/>
  <c r="G476" i="23"/>
  <c r="F476" i="23"/>
  <c r="G475" i="23"/>
  <c r="F475" i="23"/>
  <c r="G474" i="23"/>
  <c r="F474" i="23"/>
  <c r="G473" i="23"/>
  <c r="F473" i="23"/>
  <c r="G472" i="23"/>
  <c r="F472" i="23"/>
  <c r="G471" i="23"/>
  <c r="F471" i="23"/>
  <c r="G470" i="23"/>
  <c r="F470" i="23"/>
  <c r="G469" i="23"/>
  <c r="F469" i="23"/>
  <c r="G468" i="23"/>
  <c r="F468" i="23"/>
  <c r="G467" i="23"/>
  <c r="F467" i="23"/>
  <c r="G466" i="23"/>
  <c r="F466" i="23"/>
  <c r="G465" i="23"/>
  <c r="F465" i="23"/>
  <c r="G464" i="23"/>
  <c r="F464" i="23"/>
  <c r="G463" i="23"/>
  <c r="F463" i="23"/>
  <c r="G462" i="23"/>
  <c r="G457" i="23"/>
  <c r="F457" i="23"/>
  <c r="G456" i="23"/>
  <c r="F456" i="23"/>
  <c r="G455" i="23"/>
  <c r="F455" i="23"/>
  <c r="G454" i="23"/>
  <c r="F454" i="23"/>
  <c r="G453" i="23"/>
  <c r="F453" i="23"/>
  <c r="G452" i="23"/>
  <c r="F452" i="23"/>
  <c r="G451" i="23"/>
  <c r="F451" i="23"/>
  <c r="G450" i="23"/>
  <c r="F450" i="23"/>
  <c r="G449" i="23"/>
  <c r="F449" i="23"/>
  <c r="G448" i="23"/>
  <c r="F448" i="23"/>
  <c r="G447" i="23"/>
  <c r="F447" i="23"/>
  <c r="G446" i="23"/>
  <c r="F446" i="23"/>
  <c r="G445" i="23"/>
  <c r="F445" i="23"/>
  <c r="G444" i="23"/>
  <c r="F444" i="23"/>
  <c r="G443" i="23"/>
  <c r="F443" i="23"/>
  <c r="G442" i="23"/>
  <c r="F442" i="23"/>
  <c r="G441" i="23"/>
  <c r="F441" i="23"/>
  <c r="G440" i="23"/>
  <c r="F440" i="23"/>
  <c r="G439" i="23"/>
  <c r="F439" i="23"/>
  <c r="G438" i="23"/>
  <c r="G433" i="23"/>
  <c r="F433" i="23"/>
  <c r="G432" i="23"/>
  <c r="F432" i="23"/>
  <c r="G431" i="23"/>
  <c r="F431" i="23"/>
  <c r="G430" i="23"/>
  <c r="F430" i="23"/>
  <c r="G429" i="23"/>
  <c r="F429" i="23"/>
  <c r="G428" i="23"/>
  <c r="F428" i="23"/>
  <c r="G427" i="23"/>
  <c r="F427" i="23"/>
  <c r="G426" i="23"/>
  <c r="F426" i="23"/>
  <c r="G425" i="23"/>
  <c r="F425" i="23"/>
  <c r="G424" i="23"/>
  <c r="F424" i="23"/>
  <c r="G423" i="23"/>
  <c r="F423" i="23"/>
  <c r="G422" i="23"/>
  <c r="F422" i="23"/>
  <c r="G421" i="23"/>
  <c r="F421" i="23"/>
  <c r="G420" i="23"/>
  <c r="F420" i="23"/>
  <c r="G419" i="23"/>
  <c r="F419" i="23"/>
  <c r="G418" i="23"/>
  <c r="F418" i="23"/>
  <c r="G417" i="23"/>
  <c r="F417" i="23"/>
  <c r="G416" i="23"/>
  <c r="F416" i="23"/>
  <c r="G415" i="23"/>
  <c r="F415" i="23"/>
  <c r="G414" i="23"/>
  <c r="G409" i="23"/>
  <c r="F409" i="23"/>
  <c r="G408" i="23"/>
  <c r="F408" i="23"/>
  <c r="G407" i="23"/>
  <c r="F407" i="23"/>
  <c r="G406" i="23"/>
  <c r="F406" i="23"/>
  <c r="G405" i="23"/>
  <c r="F405" i="23"/>
  <c r="G404" i="23"/>
  <c r="F404" i="23"/>
  <c r="G403" i="23"/>
  <c r="F403" i="23"/>
  <c r="G402" i="23"/>
  <c r="F402" i="23"/>
  <c r="G401" i="23"/>
  <c r="F401" i="23"/>
  <c r="G400" i="23"/>
  <c r="F400" i="23"/>
  <c r="G399" i="23"/>
  <c r="F399" i="23"/>
  <c r="G398" i="23"/>
  <c r="F398" i="23"/>
  <c r="G397" i="23"/>
  <c r="F397" i="23"/>
  <c r="G396" i="23"/>
  <c r="F396" i="23"/>
  <c r="G395" i="23"/>
  <c r="F395" i="23"/>
  <c r="G394" i="23"/>
  <c r="F394" i="23"/>
  <c r="G393" i="23"/>
  <c r="F393" i="23"/>
  <c r="G392" i="23"/>
  <c r="F392" i="23"/>
  <c r="G391" i="23"/>
  <c r="H391" i="23" s="1"/>
  <c r="F391" i="23"/>
  <c r="G390" i="23"/>
  <c r="G385" i="23"/>
  <c r="F385" i="23"/>
  <c r="G384" i="23"/>
  <c r="F384" i="23"/>
  <c r="G383" i="23"/>
  <c r="F383" i="23"/>
  <c r="G382" i="23"/>
  <c r="F382" i="23"/>
  <c r="G381" i="23"/>
  <c r="F381" i="23"/>
  <c r="G380" i="23"/>
  <c r="F380" i="23"/>
  <c r="G379" i="23"/>
  <c r="F379" i="23"/>
  <c r="G378" i="23"/>
  <c r="F378" i="23"/>
  <c r="G377" i="23"/>
  <c r="F377" i="23"/>
  <c r="G376" i="23"/>
  <c r="F376" i="23"/>
  <c r="G375" i="23"/>
  <c r="F375" i="23"/>
  <c r="G374" i="23"/>
  <c r="F374" i="23"/>
  <c r="G373" i="23"/>
  <c r="F373" i="23"/>
  <c r="G372" i="23"/>
  <c r="F372" i="23"/>
  <c r="G371" i="23"/>
  <c r="F371" i="23"/>
  <c r="G370" i="23"/>
  <c r="F370" i="23"/>
  <c r="G369" i="23"/>
  <c r="F369" i="23"/>
  <c r="G368" i="23"/>
  <c r="F368" i="23"/>
  <c r="G367" i="23"/>
  <c r="F367" i="23"/>
  <c r="G366" i="23"/>
  <c r="G361" i="23"/>
  <c r="F361" i="23"/>
  <c r="G360" i="23"/>
  <c r="F360" i="23"/>
  <c r="G359" i="23"/>
  <c r="F359" i="23"/>
  <c r="G358" i="23"/>
  <c r="F358" i="23"/>
  <c r="G357" i="23"/>
  <c r="F357" i="23"/>
  <c r="G356" i="23"/>
  <c r="F356" i="23"/>
  <c r="G355" i="23"/>
  <c r="F355" i="23"/>
  <c r="G354" i="23"/>
  <c r="F354" i="23"/>
  <c r="G353" i="23"/>
  <c r="F353" i="23"/>
  <c r="G352" i="23"/>
  <c r="F352" i="23"/>
  <c r="G351" i="23"/>
  <c r="F351" i="23"/>
  <c r="G350" i="23"/>
  <c r="F350" i="23"/>
  <c r="G349" i="23"/>
  <c r="F349" i="23"/>
  <c r="G348" i="23"/>
  <c r="F348" i="23"/>
  <c r="G347" i="23"/>
  <c r="F347" i="23"/>
  <c r="G346" i="23"/>
  <c r="F346" i="23"/>
  <c r="G345" i="23"/>
  <c r="F345" i="23"/>
  <c r="G344" i="23"/>
  <c r="F344" i="23"/>
  <c r="G343" i="23"/>
  <c r="F343" i="23"/>
  <c r="G342" i="23"/>
  <c r="G337" i="23"/>
  <c r="F337" i="23"/>
  <c r="G336" i="23"/>
  <c r="F336" i="23"/>
  <c r="G335" i="23"/>
  <c r="F335" i="23"/>
  <c r="G334" i="23"/>
  <c r="F334" i="23"/>
  <c r="G333" i="23"/>
  <c r="F333" i="23"/>
  <c r="G332" i="23"/>
  <c r="F332" i="23"/>
  <c r="G331" i="23"/>
  <c r="F331" i="23"/>
  <c r="G330" i="23"/>
  <c r="F330" i="23"/>
  <c r="G329" i="23"/>
  <c r="F329" i="23"/>
  <c r="G328" i="23"/>
  <c r="F328" i="23"/>
  <c r="G327" i="23"/>
  <c r="F327" i="23"/>
  <c r="G326" i="23"/>
  <c r="F326" i="23"/>
  <c r="G325" i="23"/>
  <c r="F325" i="23"/>
  <c r="G324" i="23"/>
  <c r="F324" i="23"/>
  <c r="G323" i="23"/>
  <c r="F323" i="23"/>
  <c r="G322" i="23"/>
  <c r="F322" i="23"/>
  <c r="G321" i="23"/>
  <c r="F321" i="23"/>
  <c r="G320" i="23"/>
  <c r="F320" i="23"/>
  <c r="G319" i="23"/>
  <c r="F319" i="23"/>
  <c r="G318" i="23"/>
  <c r="G313" i="23"/>
  <c r="F313" i="23"/>
  <c r="G312" i="23"/>
  <c r="F312" i="23"/>
  <c r="G311" i="23"/>
  <c r="F311" i="23"/>
  <c r="G310" i="23"/>
  <c r="F310" i="23"/>
  <c r="G309" i="23"/>
  <c r="F309" i="23"/>
  <c r="G308" i="23"/>
  <c r="F308" i="23"/>
  <c r="G307" i="23"/>
  <c r="F307" i="23"/>
  <c r="G306" i="23"/>
  <c r="F306" i="23"/>
  <c r="G305" i="23"/>
  <c r="F305" i="23"/>
  <c r="G304" i="23"/>
  <c r="F304" i="23"/>
  <c r="G303" i="23"/>
  <c r="F303" i="23"/>
  <c r="G302" i="23"/>
  <c r="F302" i="23"/>
  <c r="G301" i="23"/>
  <c r="F301" i="23"/>
  <c r="G300" i="23"/>
  <c r="F300" i="23"/>
  <c r="G299" i="23"/>
  <c r="F299" i="23"/>
  <c r="G298" i="23"/>
  <c r="F298" i="23"/>
  <c r="G297" i="23"/>
  <c r="F297" i="23"/>
  <c r="G296" i="23"/>
  <c r="F296" i="23"/>
  <c r="G295" i="23"/>
  <c r="H295" i="23" s="1"/>
  <c r="F295" i="23"/>
  <c r="G294" i="23"/>
  <c r="G289" i="23"/>
  <c r="F289" i="23"/>
  <c r="G288" i="23"/>
  <c r="F288" i="23"/>
  <c r="G287" i="23"/>
  <c r="F287" i="23"/>
  <c r="G286" i="23"/>
  <c r="F286" i="23"/>
  <c r="G285" i="23"/>
  <c r="F285" i="23"/>
  <c r="G284" i="23"/>
  <c r="F284" i="23"/>
  <c r="G283" i="23"/>
  <c r="F283" i="23"/>
  <c r="G282" i="23"/>
  <c r="F282" i="23"/>
  <c r="G281" i="23"/>
  <c r="F281" i="23"/>
  <c r="G280" i="23"/>
  <c r="F280" i="23"/>
  <c r="G279" i="23"/>
  <c r="F279" i="23"/>
  <c r="G278" i="23"/>
  <c r="F278" i="23"/>
  <c r="G277" i="23"/>
  <c r="F277" i="23"/>
  <c r="G276" i="23"/>
  <c r="F276" i="23"/>
  <c r="G275" i="23"/>
  <c r="F275" i="23"/>
  <c r="G274" i="23"/>
  <c r="F274" i="23"/>
  <c r="G273" i="23"/>
  <c r="F273" i="23"/>
  <c r="G272" i="23"/>
  <c r="F272" i="23"/>
  <c r="G271" i="23"/>
  <c r="F271" i="23"/>
  <c r="G270" i="23"/>
  <c r="G265" i="23"/>
  <c r="F265" i="23"/>
  <c r="G264" i="23"/>
  <c r="F264" i="23"/>
  <c r="G263" i="23"/>
  <c r="F263" i="23"/>
  <c r="G262" i="23"/>
  <c r="F262" i="23"/>
  <c r="G261" i="23"/>
  <c r="F261" i="23"/>
  <c r="G260" i="23"/>
  <c r="F260" i="23"/>
  <c r="G259" i="23"/>
  <c r="F259" i="23"/>
  <c r="G258" i="23"/>
  <c r="F258" i="23"/>
  <c r="G257" i="23"/>
  <c r="F257" i="23"/>
  <c r="G256" i="23"/>
  <c r="F256" i="23"/>
  <c r="G255" i="23"/>
  <c r="F255" i="23"/>
  <c r="G254" i="23"/>
  <c r="F254" i="23"/>
  <c r="G253" i="23"/>
  <c r="F253" i="23"/>
  <c r="G252" i="23"/>
  <c r="F252" i="23"/>
  <c r="G251" i="23"/>
  <c r="F251" i="23"/>
  <c r="G250" i="23"/>
  <c r="F250" i="23"/>
  <c r="G249" i="23"/>
  <c r="F249" i="23"/>
  <c r="G248" i="23"/>
  <c r="F248" i="23"/>
  <c r="G247" i="23"/>
  <c r="F247" i="23"/>
  <c r="G246" i="23"/>
  <c r="G241" i="23"/>
  <c r="F241" i="23"/>
  <c r="G240" i="23"/>
  <c r="F240" i="23"/>
  <c r="G239" i="23"/>
  <c r="F239" i="23"/>
  <c r="G238" i="23"/>
  <c r="F238" i="23"/>
  <c r="G237" i="23"/>
  <c r="F237" i="23"/>
  <c r="G236" i="23"/>
  <c r="F236" i="23"/>
  <c r="G235" i="23"/>
  <c r="F235" i="23"/>
  <c r="G234" i="23"/>
  <c r="F234" i="23"/>
  <c r="G233" i="23"/>
  <c r="F233" i="23"/>
  <c r="G232" i="23"/>
  <c r="F232" i="23"/>
  <c r="G231" i="23"/>
  <c r="F231" i="23"/>
  <c r="G230" i="23"/>
  <c r="F230" i="23"/>
  <c r="G229" i="23"/>
  <c r="F229" i="23"/>
  <c r="G228" i="23"/>
  <c r="F228" i="23"/>
  <c r="G227" i="23"/>
  <c r="F227" i="23"/>
  <c r="G226" i="23"/>
  <c r="F226" i="23"/>
  <c r="G225" i="23"/>
  <c r="F225" i="23"/>
  <c r="G224" i="23"/>
  <c r="F224" i="23"/>
  <c r="G223" i="23"/>
  <c r="F223" i="23"/>
  <c r="G222" i="23"/>
  <c r="G217" i="23"/>
  <c r="F217" i="23"/>
  <c r="G216" i="23"/>
  <c r="F216" i="23"/>
  <c r="G215" i="23"/>
  <c r="F215" i="23"/>
  <c r="G214" i="23"/>
  <c r="F214" i="23"/>
  <c r="G213" i="23"/>
  <c r="F213" i="23"/>
  <c r="G212" i="23"/>
  <c r="F212" i="23"/>
  <c r="G211" i="23"/>
  <c r="F211" i="23"/>
  <c r="G210" i="23"/>
  <c r="F210" i="23"/>
  <c r="G209" i="23"/>
  <c r="F209" i="23"/>
  <c r="G208" i="23"/>
  <c r="F208" i="23"/>
  <c r="G207" i="23"/>
  <c r="F207" i="23"/>
  <c r="G206" i="23"/>
  <c r="F206" i="23"/>
  <c r="G205" i="23"/>
  <c r="F205" i="23"/>
  <c r="G204" i="23"/>
  <c r="F204" i="23"/>
  <c r="G203" i="23"/>
  <c r="F203" i="23"/>
  <c r="G202" i="23"/>
  <c r="F202" i="23"/>
  <c r="G201" i="23"/>
  <c r="F201" i="23"/>
  <c r="G200" i="23"/>
  <c r="F200" i="23"/>
  <c r="G199" i="23"/>
  <c r="F199" i="23"/>
  <c r="G198" i="23"/>
  <c r="G193" i="23"/>
  <c r="F193" i="23"/>
  <c r="G192" i="23"/>
  <c r="F192" i="23"/>
  <c r="G191" i="23"/>
  <c r="F191" i="23"/>
  <c r="G190" i="23"/>
  <c r="F190" i="23"/>
  <c r="G189" i="23"/>
  <c r="F189" i="23"/>
  <c r="G188" i="23"/>
  <c r="F188" i="23"/>
  <c r="G187" i="23"/>
  <c r="F187" i="23"/>
  <c r="G186" i="23"/>
  <c r="F186" i="23"/>
  <c r="G185" i="23"/>
  <c r="F185" i="23"/>
  <c r="G184" i="23"/>
  <c r="F184" i="23"/>
  <c r="G183" i="23"/>
  <c r="F183" i="23"/>
  <c r="G182" i="23"/>
  <c r="F182" i="23"/>
  <c r="G181" i="23"/>
  <c r="F181" i="23"/>
  <c r="G180" i="23"/>
  <c r="F180" i="23"/>
  <c r="G179" i="23"/>
  <c r="F179" i="23"/>
  <c r="G178" i="23"/>
  <c r="F178" i="23"/>
  <c r="G177" i="23"/>
  <c r="F177" i="23"/>
  <c r="G176" i="23"/>
  <c r="F176" i="23"/>
  <c r="G175" i="23"/>
  <c r="F175" i="23"/>
  <c r="G174" i="23"/>
  <c r="G169" i="23"/>
  <c r="F169" i="23"/>
  <c r="G168" i="23"/>
  <c r="F168" i="23"/>
  <c r="G167" i="23"/>
  <c r="F167" i="23"/>
  <c r="G166" i="23"/>
  <c r="F166" i="23"/>
  <c r="G165" i="23"/>
  <c r="F165" i="23"/>
  <c r="G164" i="23"/>
  <c r="F164" i="23"/>
  <c r="G163" i="23"/>
  <c r="F163" i="23"/>
  <c r="G162" i="23"/>
  <c r="F162" i="23"/>
  <c r="G161" i="23"/>
  <c r="F161" i="23"/>
  <c r="G160" i="23"/>
  <c r="F160" i="23"/>
  <c r="G159" i="23"/>
  <c r="F159" i="23"/>
  <c r="G158" i="23"/>
  <c r="F158" i="23"/>
  <c r="G157" i="23"/>
  <c r="F157" i="23"/>
  <c r="G156" i="23"/>
  <c r="F156" i="23"/>
  <c r="G155" i="23"/>
  <c r="F155" i="23"/>
  <c r="G154" i="23"/>
  <c r="F154" i="23"/>
  <c r="G153" i="23"/>
  <c r="F153" i="23"/>
  <c r="G152" i="23"/>
  <c r="F152" i="23"/>
  <c r="G151" i="23"/>
  <c r="F151" i="23"/>
  <c r="G150" i="23"/>
  <c r="G145" i="23"/>
  <c r="F145" i="23"/>
  <c r="G144" i="23"/>
  <c r="F144" i="23"/>
  <c r="G143" i="23"/>
  <c r="F143" i="23"/>
  <c r="G142" i="23"/>
  <c r="F142" i="23"/>
  <c r="G141" i="23"/>
  <c r="F141" i="23"/>
  <c r="G140" i="23"/>
  <c r="F140" i="23"/>
  <c r="G139" i="23"/>
  <c r="F139" i="23"/>
  <c r="G138" i="23"/>
  <c r="F138" i="23"/>
  <c r="G137" i="23"/>
  <c r="F137" i="23"/>
  <c r="G136" i="23"/>
  <c r="F136" i="23"/>
  <c r="G135" i="23"/>
  <c r="F135" i="23"/>
  <c r="G134" i="23"/>
  <c r="F134" i="23"/>
  <c r="G133" i="23"/>
  <c r="F133" i="23"/>
  <c r="G132" i="23"/>
  <c r="F132" i="23"/>
  <c r="G131" i="23"/>
  <c r="F131" i="23"/>
  <c r="G130" i="23"/>
  <c r="F130" i="23"/>
  <c r="G129" i="23"/>
  <c r="F129" i="23"/>
  <c r="G128" i="23"/>
  <c r="F128" i="23"/>
  <c r="G127" i="23"/>
  <c r="F127" i="23"/>
  <c r="G126" i="23"/>
  <c r="G121" i="23"/>
  <c r="F121" i="23"/>
  <c r="G120" i="23"/>
  <c r="F120" i="23"/>
  <c r="G119" i="23"/>
  <c r="F119" i="23"/>
  <c r="G118" i="23"/>
  <c r="F118" i="23"/>
  <c r="G117" i="23"/>
  <c r="F117" i="23"/>
  <c r="G116" i="23"/>
  <c r="F116" i="23"/>
  <c r="G115" i="23"/>
  <c r="F115" i="23"/>
  <c r="G114" i="23"/>
  <c r="F114" i="23"/>
  <c r="G113" i="23"/>
  <c r="F113" i="23"/>
  <c r="G112" i="23"/>
  <c r="F112" i="23"/>
  <c r="G111" i="23"/>
  <c r="F111" i="23"/>
  <c r="G110" i="23"/>
  <c r="F110" i="23"/>
  <c r="G109" i="23"/>
  <c r="F109" i="23"/>
  <c r="G108" i="23"/>
  <c r="F108" i="23"/>
  <c r="G107" i="23"/>
  <c r="F107" i="23"/>
  <c r="G106" i="23"/>
  <c r="F106" i="23"/>
  <c r="G105" i="23"/>
  <c r="F105" i="23"/>
  <c r="G104" i="23"/>
  <c r="F104" i="23"/>
  <c r="G103" i="23"/>
  <c r="H103" i="23" s="1"/>
  <c r="F103" i="23"/>
  <c r="G102" i="23"/>
  <c r="G97" i="23"/>
  <c r="F97" i="23"/>
  <c r="G96" i="23"/>
  <c r="F96" i="23"/>
  <c r="G95" i="23"/>
  <c r="F95" i="23"/>
  <c r="G94" i="23"/>
  <c r="F94" i="23"/>
  <c r="G93" i="23"/>
  <c r="F93" i="23"/>
  <c r="G92" i="23"/>
  <c r="F92" i="23"/>
  <c r="G91" i="23"/>
  <c r="F91" i="23"/>
  <c r="G90" i="23"/>
  <c r="F90" i="23"/>
  <c r="G89" i="23"/>
  <c r="F89" i="23"/>
  <c r="G88" i="23"/>
  <c r="F88" i="23"/>
  <c r="G87" i="23"/>
  <c r="F87" i="23"/>
  <c r="G86" i="23"/>
  <c r="F86" i="23"/>
  <c r="G85" i="23"/>
  <c r="F85" i="23"/>
  <c r="G84" i="23"/>
  <c r="F84" i="23"/>
  <c r="G83" i="23"/>
  <c r="F83" i="23"/>
  <c r="G82" i="23"/>
  <c r="F82" i="23"/>
  <c r="G81" i="23"/>
  <c r="F81" i="23"/>
  <c r="G80" i="23"/>
  <c r="F80" i="23"/>
  <c r="G79" i="23"/>
  <c r="F79" i="23"/>
  <c r="G78" i="23"/>
  <c r="G73" i="23"/>
  <c r="F73" i="23"/>
  <c r="G72" i="23"/>
  <c r="F72" i="23"/>
  <c r="G71" i="23"/>
  <c r="F71" i="23"/>
  <c r="G70" i="23"/>
  <c r="F70" i="23"/>
  <c r="G69" i="23"/>
  <c r="F69" i="23"/>
  <c r="G68" i="23"/>
  <c r="F68" i="23"/>
  <c r="G67" i="23"/>
  <c r="F67" i="23"/>
  <c r="G66" i="23"/>
  <c r="F66" i="23"/>
  <c r="G65" i="23"/>
  <c r="F65" i="23"/>
  <c r="G64" i="23"/>
  <c r="F64" i="23"/>
  <c r="G63" i="23"/>
  <c r="F63" i="23"/>
  <c r="G62" i="23"/>
  <c r="F62" i="23"/>
  <c r="G61" i="23"/>
  <c r="F61" i="23"/>
  <c r="G60" i="23"/>
  <c r="F60" i="23"/>
  <c r="G59" i="23"/>
  <c r="F59" i="23"/>
  <c r="G58" i="23"/>
  <c r="F58" i="23"/>
  <c r="G57" i="23"/>
  <c r="F57" i="23"/>
  <c r="G56" i="23"/>
  <c r="F56" i="23"/>
  <c r="G55" i="23"/>
  <c r="F55" i="23"/>
  <c r="G54" i="23"/>
  <c r="G49" i="23"/>
  <c r="F49" i="23"/>
  <c r="G48" i="23"/>
  <c r="F48" i="23"/>
  <c r="G47" i="23"/>
  <c r="F47" i="23"/>
  <c r="G46" i="23"/>
  <c r="F46" i="23"/>
  <c r="G45" i="23"/>
  <c r="F45" i="23"/>
  <c r="G44" i="23"/>
  <c r="F44" i="23"/>
  <c r="G43" i="23"/>
  <c r="F43" i="23"/>
  <c r="G42" i="23"/>
  <c r="F42" i="23"/>
  <c r="G41" i="23"/>
  <c r="F41" i="23"/>
  <c r="G40" i="23"/>
  <c r="F40" i="23"/>
  <c r="G39" i="23"/>
  <c r="F39" i="23"/>
  <c r="G38" i="23"/>
  <c r="F38" i="23"/>
  <c r="G37" i="23"/>
  <c r="F37" i="23"/>
  <c r="G36" i="23"/>
  <c r="F36" i="23"/>
  <c r="G35" i="23"/>
  <c r="F35" i="23"/>
  <c r="G34" i="23"/>
  <c r="F34" i="23"/>
  <c r="G33" i="23"/>
  <c r="F33" i="23"/>
  <c r="G32" i="23"/>
  <c r="F32" i="23"/>
  <c r="G31" i="23"/>
  <c r="F31" i="23"/>
  <c r="G30" i="23"/>
  <c r="G25" i="23"/>
  <c r="F25" i="23"/>
  <c r="G24" i="23"/>
  <c r="F24" i="23"/>
  <c r="G23" i="23"/>
  <c r="F23" i="23"/>
  <c r="G22" i="23"/>
  <c r="F22" i="23"/>
  <c r="G21" i="23"/>
  <c r="F21" i="23"/>
  <c r="G20" i="23"/>
  <c r="F20" i="23"/>
  <c r="G19" i="23"/>
  <c r="F19" i="23"/>
  <c r="G18" i="23"/>
  <c r="F18" i="23"/>
  <c r="G17" i="23"/>
  <c r="F17" i="23"/>
  <c r="G16" i="23"/>
  <c r="F16" i="23"/>
  <c r="G15" i="23"/>
  <c r="F15" i="23"/>
  <c r="G14" i="23"/>
  <c r="F14" i="23"/>
  <c r="G13" i="23"/>
  <c r="F13" i="23"/>
  <c r="G12" i="23"/>
  <c r="F12" i="23"/>
  <c r="G11" i="23"/>
  <c r="F11" i="23"/>
  <c r="G10" i="23"/>
  <c r="F10" i="23"/>
  <c r="G9" i="23"/>
  <c r="F9" i="23"/>
  <c r="G8" i="23"/>
  <c r="F8" i="23"/>
  <c r="G7" i="23"/>
  <c r="H7" i="23" s="1"/>
  <c r="F7" i="23"/>
  <c r="G6" i="23"/>
  <c r="O577" i="21"/>
  <c r="N577" i="21"/>
  <c r="O576" i="21"/>
  <c r="N576" i="21"/>
  <c r="O575" i="21"/>
  <c r="N575" i="21"/>
  <c r="O574" i="21"/>
  <c r="N574" i="21"/>
  <c r="O573" i="21"/>
  <c r="N573" i="21"/>
  <c r="O572" i="21"/>
  <c r="N572" i="21"/>
  <c r="O571" i="21"/>
  <c r="N571" i="21"/>
  <c r="O570" i="21"/>
  <c r="N570" i="21"/>
  <c r="O569" i="21"/>
  <c r="N569" i="21"/>
  <c r="O568" i="21"/>
  <c r="N568" i="21"/>
  <c r="O567" i="21"/>
  <c r="N567" i="21"/>
  <c r="O566" i="21"/>
  <c r="N566" i="21"/>
  <c r="O565" i="21"/>
  <c r="N565" i="21"/>
  <c r="O564" i="21"/>
  <c r="N564" i="21"/>
  <c r="O563" i="21"/>
  <c r="N563" i="21"/>
  <c r="O562" i="21"/>
  <c r="N562" i="21"/>
  <c r="O561" i="21"/>
  <c r="N561" i="21"/>
  <c r="O560" i="21"/>
  <c r="N560" i="21"/>
  <c r="O559" i="21"/>
  <c r="N559" i="21"/>
  <c r="O558" i="21"/>
  <c r="O553" i="21"/>
  <c r="N553" i="21"/>
  <c r="O552" i="21"/>
  <c r="N552" i="21"/>
  <c r="O551" i="21"/>
  <c r="N551" i="21"/>
  <c r="O550" i="21"/>
  <c r="N550" i="21"/>
  <c r="O549" i="21"/>
  <c r="N549" i="21"/>
  <c r="O548" i="21"/>
  <c r="N548" i="21"/>
  <c r="O547" i="21"/>
  <c r="N547" i="21"/>
  <c r="O546" i="21"/>
  <c r="N546" i="21"/>
  <c r="O545" i="21"/>
  <c r="N545" i="21"/>
  <c r="O544" i="21"/>
  <c r="N544" i="21"/>
  <c r="O543" i="21"/>
  <c r="N543" i="21"/>
  <c r="O542" i="21"/>
  <c r="N542" i="21"/>
  <c r="O541" i="21"/>
  <c r="N541" i="21"/>
  <c r="O540" i="21"/>
  <c r="N540" i="21"/>
  <c r="O539" i="21"/>
  <c r="N539" i="21"/>
  <c r="O538" i="21"/>
  <c r="N538" i="21"/>
  <c r="O537" i="21"/>
  <c r="N537" i="21"/>
  <c r="O536" i="21"/>
  <c r="N536" i="21"/>
  <c r="O535" i="21"/>
  <c r="N535" i="21"/>
  <c r="O534" i="21"/>
  <c r="O529" i="21"/>
  <c r="N529" i="21"/>
  <c r="O528" i="21"/>
  <c r="N528" i="21"/>
  <c r="O527" i="21"/>
  <c r="N527" i="21"/>
  <c r="O526" i="21"/>
  <c r="N526" i="21"/>
  <c r="O525" i="21"/>
  <c r="N525" i="21"/>
  <c r="O524" i="21"/>
  <c r="N524" i="21"/>
  <c r="O523" i="21"/>
  <c r="N523" i="21"/>
  <c r="O522" i="21"/>
  <c r="N522" i="21"/>
  <c r="O521" i="21"/>
  <c r="N521" i="21"/>
  <c r="O520" i="21"/>
  <c r="N520" i="21"/>
  <c r="O519" i="21"/>
  <c r="N519" i="21"/>
  <c r="O518" i="21"/>
  <c r="N518" i="21"/>
  <c r="O517" i="21"/>
  <c r="N517" i="21"/>
  <c r="O516" i="21"/>
  <c r="N516" i="21"/>
  <c r="O515" i="21"/>
  <c r="N515" i="21"/>
  <c r="O514" i="21"/>
  <c r="N514" i="21"/>
  <c r="O513" i="21"/>
  <c r="N513" i="21"/>
  <c r="O512" i="21"/>
  <c r="N512" i="21"/>
  <c r="O511" i="21"/>
  <c r="N511" i="21"/>
  <c r="O510" i="21"/>
  <c r="O505" i="21"/>
  <c r="N505" i="21"/>
  <c r="O504" i="21"/>
  <c r="N504" i="21"/>
  <c r="O503" i="21"/>
  <c r="N503" i="21"/>
  <c r="O502" i="21"/>
  <c r="N502" i="21"/>
  <c r="O501" i="21"/>
  <c r="N501" i="21"/>
  <c r="O500" i="21"/>
  <c r="N500" i="21"/>
  <c r="O499" i="21"/>
  <c r="N499" i="21"/>
  <c r="O498" i="21"/>
  <c r="N498" i="21"/>
  <c r="O497" i="21"/>
  <c r="N497" i="21"/>
  <c r="O496" i="21"/>
  <c r="N496" i="21"/>
  <c r="O495" i="21"/>
  <c r="N495" i="21"/>
  <c r="O494" i="21"/>
  <c r="N494" i="21"/>
  <c r="O493" i="21"/>
  <c r="N493" i="21"/>
  <c r="O492" i="21"/>
  <c r="N492" i="21"/>
  <c r="O491" i="21"/>
  <c r="N491" i="21"/>
  <c r="O490" i="21"/>
  <c r="N490" i="21"/>
  <c r="O489" i="21"/>
  <c r="N489" i="21"/>
  <c r="O488" i="21"/>
  <c r="N488" i="21"/>
  <c r="O487" i="21"/>
  <c r="P487" i="21" s="1"/>
  <c r="N487" i="21"/>
  <c r="O486" i="21"/>
  <c r="O481" i="21"/>
  <c r="N481" i="21"/>
  <c r="O480" i="21"/>
  <c r="N480" i="21"/>
  <c r="O479" i="21"/>
  <c r="N479" i="21"/>
  <c r="O478" i="21"/>
  <c r="N478" i="21"/>
  <c r="O477" i="21"/>
  <c r="N477" i="21"/>
  <c r="O476" i="21"/>
  <c r="N476" i="21"/>
  <c r="O475" i="21"/>
  <c r="N475" i="21"/>
  <c r="O474" i="21"/>
  <c r="N474" i="21"/>
  <c r="O473" i="21"/>
  <c r="N473" i="21"/>
  <c r="O472" i="21"/>
  <c r="N472" i="21"/>
  <c r="O471" i="21"/>
  <c r="N471" i="21"/>
  <c r="O470" i="21"/>
  <c r="N470" i="21"/>
  <c r="O469" i="21"/>
  <c r="N469" i="21"/>
  <c r="O468" i="21"/>
  <c r="N468" i="21"/>
  <c r="O467" i="21"/>
  <c r="N467" i="21"/>
  <c r="O466" i="21"/>
  <c r="N466" i="21"/>
  <c r="O465" i="21"/>
  <c r="N465" i="21"/>
  <c r="O464" i="21"/>
  <c r="N464" i="21"/>
  <c r="O463" i="21"/>
  <c r="N463" i="21"/>
  <c r="O462" i="21"/>
  <c r="O457" i="21"/>
  <c r="N457" i="21"/>
  <c r="O456" i="21"/>
  <c r="N456" i="21"/>
  <c r="O455" i="21"/>
  <c r="N455" i="21"/>
  <c r="O454" i="21"/>
  <c r="N454" i="21"/>
  <c r="O453" i="21"/>
  <c r="N453" i="21"/>
  <c r="O452" i="21"/>
  <c r="N452" i="21"/>
  <c r="O451" i="21"/>
  <c r="N451" i="21"/>
  <c r="O450" i="21"/>
  <c r="N450" i="21"/>
  <c r="O449" i="21"/>
  <c r="N449" i="21"/>
  <c r="O448" i="21"/>
  <c r="N448" i="21"/>
  <c r="O447" i="21"/>
  <c r="N447" i="21"/>
  <c r="O446" i="21"/>
  <c r="N446" i="21"/>
  <c r="O445" i="21"/>
  <c r="N445" i="21"/>
  <c r="O444" i="21"/>
  <c r="N444" i="21"/>
  <c r="O443" i="21"/>
  <c r="N443" i="21"/>
  <c r="O442" i="21"/>
  <c r="N442" i="21"/>
  <c r="O441" i="21"/>
  <c r="N441" i="21"/>
  <c r="O440" i="21"/>
  <c r="N440" i="21"/>
  <c r="O439" i="21"/>
  <c r="N439" i="21"/>
  <c r="O438" i="21"/>
  <c r="O433" i="21"/>
  <c r="N433" i="21"/>
  <c r="O432" i="21"/>
  <c r="N432" i="21"/>
  <c r="O431" i="21"/>
  <c r="N431" i="21"/>
  <c r="O430" i="21"/>
  <c r="N430" i="21"/>
  <c r="O429" i="21"/>
  <c r="N429" i="21"/>
  <c r="O428" i="21"/>
  <c r="N428" i="21"/>
  <c r="O427" i="21"/>
  <c r="N427" i="21"/>
  <c r="O426" i="21"/>
  <c r="N426" i="21"/>
  <c r="O425" i="21"/>
  <c r="N425" i="21"/>
  <c r="O424" i="21"/>
  <c r="N424" i="21"/>
  <c r="O423" i="21"/>
  <c r="N423" i="21"/>
  <c r="O422" i="21"/>
  <c r="N422" i="21"/>
  <c r="O421" i="21"/>
  <c r="N421" i="21"/>
  <c r="O420" i="21"/>
  <c r="N420" i="21"/>
  <c r="O419" i="21"/>
  <c r="N419" i="21"/>
  <c r="O418" i="21"/>
  <c r="N418" i="21"/>
  <c r="O417" i="21"/>
  <c r="N417" i="21"/>
  <c r="O416" i="21"/>
  <c r="N416" i="21"/>
  <c r="O415" i="21"/>
  <c r="N415" i="21"/>
  <c r="O414" i="21"/>
  <c r="O409" i="21"/>
  <c r="N409" i="21"/>
  <c r="O408" i="21"/>
  <c r="N408" i="21"/>
  <c r="O407" i="21"/>
  <c r="N407" i="21"/>
  <c r="O406" i="21"/>
  <c r="N406" i="21"/>
  <c r="O405" i="21"/>
  <c r="N405" i="21"/>
  <c r="O404" i="21"/>
  <c r="N404" i="21"/>
  <c r="O403" i="21"/>
  <c r="N403" i="21"/>
  <c r="O402" i="21"/>
  <c r="N402" i="21"/>
  <c r="O401" i="21"/>
  <c r="N401" i="21"/>
  <c r="O400" i="21"/>
  <c r="N400" i="21"/>
  <c r="O399" i="21"/>
  <c r="N399" i="21"/>
  <c r="O398" i="21"/>
  <c r="N398" i="21"/>
  <c r="O397" i="21"/>
  <c r="N397" i="21"/>
  <c r="O396" i="21"/>
  <c r="N396" i="21"/>
  <c r="O395" i="21"/>
  <c r="N395" i="21"/>
  <c r="O394" i="21"/>
  <c r="N394" i="21"/>
  <c r="O393" i="21"/>
  <c r="N393" i="21"/>
  <c r="O392" i="21"/>
  <c r="N392" i="21"/>
  <c r="O391" i="21"/>
  <c r="P391" i="21" s="1"/>
  <c r="N391" i="21"/>
  <c r="O390" i="21"/>
  <c r="O385" i="21"/>
  <c r="N385" i="21"/>
  <c r="O384" i="21"/>
  <c r="N384" i="21"/>
  <c r="O383" i="21"/>
  <c r="N383" i="21"/>
  <c r="O382" i="21"/>
  <c r="N382" i="21"/>
  <c r="O381" i="21"/>
  <c r="N381" i="21"/>
  <c r="O380" i="21"/>
  <c r="N380" i="21"/>
  <c r="O379" i="21"/>
  <c r="N379" i="21"/>
  <c r="O378" i="21"/>
  <c r="N378" i="21"/>
  <c r="O377" i="21"/>
  <c r="N377" i="21"/>
  <c r="O376" i="21"/>
  <c r="N376" i="21"/>
  <c r="O375" i="21"/>
  <c r="N375" i="21"/>
  <c r="O374" i="21"/>
  <c r="N374" i="21"/>
  <c r="O373" i="21"/>
  <c r="N373" i="21"/>
  <c r="O372" i="21"/>
  <c r="N372" i="21"/>
  <c r="O371" i="21"/>
  <c r="N371" i="21"/>
  <c r="O370" i="21"/>
  <c r="N370" i="21"/>
  <c r="O369" i="21"/>
  <c r="N369" i="21"/>
  <c r="O368" i="21"/>
  <c r="N368" i="21"/>
  <c r="O367" i="21"/>
  <c r="N367" i="21"/>
  <c r="O366" i="21"/>
  <c r="O361" i="21"/>
  <c r="N361" i="21"/>
  <c r="O360" i="21"/>
  <c r="N360" i="21"/>
  <c r="O359" i="21"/>
  <c r="N359" i="21"/>
  <c r="O358" i="21"/>
  <c r="N358" i="21"/>
  <c r="O357" i="21"/>
  <c r="N357" i="21"/>
  <c r="O356" i="21"/>
  <c r="N356" i="21"/>
  <c r="O355" i="21"/>
  <c r="N355" i="21"/>
  <c r="O354" i="21"/>
  <c r="N354" i="21"/>
  <c r="O353" i="21"/>
  <c r="N353" i="21"/>
  <c r="O352" i="21"/>
  <c r="N352" i="21"/>
  <c r="O351" i="21"/>
  <c r="N351" i="21"/>
  <c r="O350" i="21"/>
  <c r="N350" i="21"/>
  <c r="O349" i="21"/>
  <c r="N349" i="21"/>
  <c r="O348" i="21"/>
  <c r="N348" i="21"/>
  <c r="O347" i="21"/>
  <c r="N347" i="21"/>
  <c r="O346" i="21"/>
  <c r="N346" i="21"/>
  <c r="O345" i="21"/>
  <c r="N345" i="21"/>
  <c r="O344" i="21"/>
  <c r="N344" i="21"/>
  <c r="O343" i="21"/>
  <c r="N343" i="21"/>
  <c r="O342" i="21"/>
  <c r="N337" i="21"/>
  <c r="N336" i="21"/>
  <c r="N335" i="21"/>
  <c r="N334" i="21"/>
  <c r="N333" i="21"/>
  <c r="N332" i="21"/>
  <c r="N331" i="21"/>
  <c r="N330" i="21"/>
  <c r="N329" i="21"/>
  <c r="N328" i="21"/>
  <c r="N327" i="21"/>
  <c r="N326" i="21"/>
  <c r="N325" i="21"/>
  <c r="N324" i="21"/>
  <c r="N323" i="21"/>
  <c r="N322" i="21"/>
  <c r="N321" i="21"/>
  <c r="N320" i="21"/>
  <c r="O319" i="21"/>
  <c r="P319" i="21" s="1"/>
  <c r="N319" i="21"/>
  <c r="O318" i="21"/>
  <c r="O313" i="21"/>
  <c r="N313" i="21"/>
  <c r="O312" i="21"/>
  <c r="N312" i="21"/>
  <c r="O311" i="21"/>
  <c r="N311" i="21"/>
  <c r="O310" i="21"/>
  <c r="N310" i="21"/>
  <c r="O309" i="21"/>
  <c r="N309" i="21"/>
  <c r="O308" i="21"/>
  <c r="N308" i="21"/>
  <c r="O307" i="21"/>
  <c r="N307" i="21"/>
  <c r="O306" i="21"/>
  <c r="N306" i="21"/>
  <c r="O305" i="21"/>
  <c r="N305" i="21"/>
  <c r="O304" i="21"/>
  <c r="N304" i="21"/>
  <c r="O303" i="21"/>
  <c r="N303" i="21"/>
  <c r="O302" i="21"/>
  <c r="N302" i="21"/>
  <c r="O301" i="21"/>
  <c r="N301" i="21"/>
  <c r="O300" i="21"/>
  <c r="N300" i="21"/>
  <c r="O299" i="21"/>
  <c r="N299" i="21"/>
  <c r="O298" i="21"/>
  <c r="N298" i="21"/>
  <c r="O297" i="21"/>
  <c r="N297" i="21"/>
  <c r="O296" i="21"/>
  <c r="N296" i="21"/>
  <c r="O295" i="21"/>
  <c r="N295" i="21"/>
  <c r="O294" i="21"/>
  <c r="O289" i="21"/>
  <c r="N289" i="21"/>
  <c r="O288" i="21"/>
  <c r="N288" i="21"/>
  <c r="O287" i="21"/>
  <c r="N287" i="21"/>
  <c r="O286" i="21"/>
  <c r="N286" i="21"/>
  <c r="O285" i="21"/>
  <c r="N285" i="21"/>
  <c r="O284" i="21"/>
  <c r="N284" i="21"/>
  <c r="O283" i="21"/>
  <c r="N283" i="21"/>
  <c r="O282" i="21"/>
  <c r="N282" i="21"/>
  <c r="O281" i="21"/>
  <c r="N281" i="21"/>
  <c r="O280" i="21"/>
  <c r="N280" i="21"/>
  <c r="O279" i="21"/>
  <c r="N279" i="21"/>
  <c r="O278" i="21"/>
  <c r="N278" i="21"/>
  <c r="O277" i="21"/>
  <c r="N277" i="21"/>
  <c r="O276" i="21"/>
  <c r="N276" i="21"/>
  <c r="O275" i="21"/>
  <c r="N275" i="21"/>
  <c r="O274" i="21"/>
  <c r="N274" i="21"/>
  <c r="O273" i="21"/>
  <c r="N273" i="21"/>
  <c r="O272" i="21"/>
  <c r="N272" i="21"/>
  <c r="O271" i="21"/>
  <c r="N271" i="21"/>
  <c r="O270" i="21"/>
  <c r="O265" i="21"/>
  <c r="N265" i="21"/>
  <c r="O264" i="21"/>
  <c r="N264" i="21"/>
  <c r="O263" i="21"/>
  <c r="N263" i="21"/>
  <c r="O262" i="21"/>
  <c r="N262" i="21"/>
  <c r="O261" i="21"/>
  <c r="N261" i="21"/>
  <c r="O260" i="21"/>
  <c r="N260" i="21"/>
  <c r="O259" i="21"/>
  <c r="N259" i="21"/>
  <c r="O258" i="21"/>
  <c r="N258" i="21"/>
  <c r="O257" i="21"/>
  <c r="N257" i="21"/>
  <c r="O256" i="21"/>
  <c r="N256" i="21"/>
  <c r="O255" i="21"/>
  <c r="N255" i="21"/>
  <c r="O254" i="21"/>
  <c r="N254" i="21"/>
  <c r="O253" i="21"/>
  <c r="N253" i="21"/>
  <c r="O252" i="21"/>
  <c r="N252" i="21"/>
  <c r="O251" i="21"/>
  <c r="N251" i="21"/>
  <c r="O250" i="21"/>
  <c r="N250" i="21"/>
  <c r="O249" i="21"/>
  <c r="N249" i="21"/>
  <c r="O248" i="21"/>
  <c r="N248" i="21"/>
  <c r="O247" i="21"/>
  <c r="P247" i="21" s="1"/>
  <c r="N247" i="21"/>
  <c r="O246" i="21"/>
  <c r="O241" i="21"/>
  <c r="N241" i="21"/>
  <c r="O240" i="21"/>
  <c r="N240" i="21"/>
  <c r="O239" i="21"/>
  <c r="N239" i="21"/>
  <c r="O238" i="21"/>
  <c r="N238" i="21"/>
  <c r="O237" i="21"/>
  <c r="N237" i="21"/>
  <c r="O236" i="21"/>
  <c r="N236" i="21"/>
  <c r="O235" i="21"/>
  <c r="N235" i="21"/>
  <c r="O234" i="21"/>
  <c r="N234" i="21"/>
  <c r="O233" i="21"/>
  <c r="N233" i="21"/>
  <c r="O232" i="21"/>
  <c r="N232" i="21"/>
  <c r="O231" i="21"/>
  <c r="N231" i="21"/>
  <c r="O230" i="21"/>
  <c r="N230" i="21"/>
  <c r="O229" i="21"/>
  <c r="N229" i="21"/>
  <c r="O228" i="21"/>
  <c r="N228" i="21"/>
  <c r="O227" i="21"/>
  <c r="N227" i="21"/>
  <c r="O226" i="21"/>
  <c r="N226" i="21"/>
  <c r="O225" i="21"/>
  <c r="N225" i="21"/>
  <c r="O224" i="21"/>
  <c r="N224" i="21"/>
  <c r="O223" i="21"/>
  <c r="N223" i="21"/>
  <c r="O222" i="21"/>
  <c r="O217" i="21"/>
  <c r="N217" i="21"/>
  <c r="O216" i="21"/>
  <c r="N216" i="21"/>
  <c r="O215" i="21"/>
  <c r="N215" i="21"/>
  <c r="O214" i="21"/>
  <c r="N214" i="21"/>
  <c r="O213" i="21"/>
  <c r="N213" i="21"/>
  <c r="O212" i="21"/>
  <c r="N212" i="21"/>
  <c r="O211" i="21"/>
  <c r="N211" i="21"/>
  <c r="O210" i="21"/>
  <c r="N210" i="21"/>
  <c r="O209" i="21"/>
  <c r="N209" i="21"/>
  <c r="O208" i="21"/>
  <c r="N208" i="21"/>
  <c r="O207" i="21"/>
  <c r="N207" i="21"/>
  <c r="O206" i="21"/>
  <c r="N206" i="21"/>
  <c r="O205" i="21"/>
  <c r="N205" i="21"/>
  <c r="O204" i="21"/>
  <c r="N204" i="21"/>
  <c r="O203" i="21"/>
  <c r="N203" i="21"/>
  <c r="O202" i="21"/>
  <c r="N202" i="21"/>
  <c r="O201" i="21"/>
  <c r="N201" i="21"/>
  <c r="O200" i="21"/>
  <c r="N200" i="21"/>
  <c r="O199" i="21"/>
  <c r="N199" i="21"/>
  <c r="O198" i="21"/>
  <c r="O193" i="21"/>
  <c r="N193" i="21"/>
  <c r="O192" i="21"/>
  <c r="N192" i="21"/>
  <c r="O191" i="21"/>
  <c r="N191" i="21"/>
  <c r="O190" i="21"/>
  <c r="N190" i="21"/>
  <c r="O189" i="21"/>
  <c r="N189" i="21"/>
  <c r="O188" i="21"/>
  <c r="N188" i="21"/>
  <c r="O187" i="21"/>
  <c r="N187" i="21"/>
  <c r="O186" i="21"/>
  <c r="N186" i="21"/>
  <c r="O185" i="21"/>
  <c r="N185" i="21"/>
  <c r="O184" i="21"/>
  <c r="N184" i="21"/>
  <c r="O183" i="21"/>
  <c r="N183" i="21"/>
  <c r="O182" i="21"/>
  <c r="N182" i="21"/>
  <c r="O181" i="21"/>
  <c r="N181" i="21"/>
  <c r="O180" i="21"/>
  <c r="N180" i="21"/>
  <c r="O179" i="21"/>
  <c r="N179" i="21"/>
  <c r="O178" i="21"/>
  <c r="N178" i="21"/>
  <c r="O177" i="21"/>
  <c r="N177" i="21"/>
  <c r="O176" i="21"/>
  <c r="N176" i="21"/>
  <c r="O175" i="21"/>
  <c r="N175" i="21"/>
  <c r="O174" i="21"/>
  <c r="O169" i="21"/>
  <c r="N169" i="21"/>
  <c r="O168" i="21"/>
  <c r="N168" i="21"/>
  <c r="O167" i="21"/>
  <c r="N167" i="21"/>
  <c r="O166" i="21"/>
  <c r="N166" i="21"/>
  <c r="O165" i="21"/>
  <c r="N165" i="21"/>
  <c r="O164" i="21"/>
  <c r="N164" i="21"/>
  <c r="O163" i="21"/>
  <c r="N163" i="21"/>
  <c r="O162" i="21"/>
  <c r="N162" i="21"/>
  <c r="O161" i="21"/>
  <c r="N161" i="21"/>
  <c r="O160" i="21"/>
  <c r="N160" i="21"/>
  <c r="O159" i="21"/>
  <c r="N159" i="21"/>
  <c r="O158" i="21"/>
  <c r="N158" i="21"/>
  <c r="O157" i="21"/>
  <c r="N157" i="21"/>
  <c r="O156" i="21"/>
  <c r="N156" i="21"/>
  <c r="O155" i="21"/>
  <c r="N155" i="21"/>
  <c r="O154" i="21"/>
  <c r="N154" i="21"/>
  <c r="O153" i="21"/>
  <c r="N153" i="21"/>
  <c r="O152" i="21"/>
  <c r="N152" i="21"/>
  <c r="O151" i="21"/>
  <c r="P151" i="21" s="1"/>
  <c r="N151" i="21"/>
  <c r="O150" i="21"/>
  <c r="O145" i="21"/>
  <c r="N145" i="21"/>
  <c r="O144" i="21"/>
  <c r="N144" i="21"/>
  <c r="O143" i="21"/>
  <c r="N143" i="21"/>
  <c r="O142" i="21"/>
  <c r="N142" i="21"/>
  <c r="O141" i="21"/>
  <c r="N141" i="21"/>
  <c r="O140" i="21"/>
  <c r="N140" i="21"/>
  <c r="O139" i="21"/>
  <c r="N139" i="21"/>
  <c r="O138" i="21"/>
  <c r="N138" i="21"/>
  <c r="O137" i="21"/>
  <c r="N137" i="21"/>
  <c r="O136" i="21"/>
  <c r="N136" i="21"/>
  <c r="O135" i="21"/>
  <c r="N135" i="21"/>
  <c r="O134" i="21"/>
  <c r="N134" i="21"/>
  <c r="O133" i="21"/>
  <c r="N133" i="21"/>
  <c r="O132" i="21"/>
  <c r="N132" i="21"/>
  <c r="O131" i="21"/>
  <c r="N131" i="21"/>
  <c r="O130" i="21"/>
  <c r="N130" i="21"/>
  <c r="O129" i="21"/>
  <c r="N129" i="21"/>
  <c r="O128" i="21"/>
  <c r="N128" i="21"/>
  <c r="O127" i="21"/>
  <c r="N127" i="21"/>
  <c r="O126" i="21"/>
  <c r="O121" i="21"/>
  <c r="N121" i="21"/>
  <c r="O120" i="21"/>
  <c r="N120" i="21"/>
  <c r="O119" i="21"/>
  <c r="N119" i="21"/>
  <c r="O118" i="21"/>
  <c r="N118" i="21"/>
  <c r="O117" i="21"/>
  <c r="N117" i="21"/>
  <c r="O116" i="21"/>
  <c r="N116" i="21"/>
  <c r="O115" i="21"/>
  <c r="N115" i="21"/>
  <c r="O114" i="21"/>
  <c r="N114" i="21"/>
  <c r="O113" i="21"/>
  <c r="N113" i="21"/>
  <c r="O112" i="21"/>
  <c r="N112" i="21"/>
  <c r="O111" i="21"/>
  <c r="N111" i="21"/>
  <c r="O110" i="21"/>
  <c r="N110" i="21"/>
  <c r="O109" i="21"/>
  <c r="N109" i="21"/>
  <c r="O108" i="21"/>
  <c r="N108" i="21"/>
  <c r="O107" i="21"/>
  <c r="N107" i="21"/>
  <c r="O106" i="21"/>
  <c r="N106" i="21"/>
  <c r="O105" i="21"/>
  <c r="N105" i="21"/>
  <c r="O104" i="21"/>
  <c r="N104" i="21"/>
  <c r="O103" i="21"/>
  <c r="N103" i="21"/>
  <c r="O102" i="21"/>
  <c r="O97" i="21"/>
  <c r="N97" i="21"/>
  <c r="O96" i="21"/>
  <c r="N96" i="21"/>
  <c r="O95" i="21"/>
  <c r="N95" i="21"/>
  <c r="O94" i="21"/>
  <c r="N94" i="21"/>
  <c r="O93" i="21"/>
  <c r="N93" i="21"/>
  <c r="O92" i="21"/>
  <c r="N92" i="21"/>
  <c r="O91" i="21"/>
  <c r="N91" i="21"/>
  <c r="O90" i="21"/>
  <c r="N90" i="21"/>
  <c r="O89" i="21"/>
  <c r="N89" i="21"/>
  <c r="O88" i="21"/>
  <c r="N88" i="21"/>
  <c r="O87" i="21"/>
  <c r="N87" i="21"/>
  <c r="O86" i="21"/>
  <c r="N86" i="21"/>
  <c r="O85" i="21"/>
  <c r="N85" i="21"/>
  <c r="O84" i="21"/>
  <c r="N84" i="21"/>
  <c r="O83" i="21"/>
  <c r="N83" i="21"/>
  <c r="O82" i="21"/>
  <c r="N82" i="21"/>
  <c r="O81" i="21"/>
  <c r="N81" i="21"/>
  <c r="O80" i="21"/>
  <c r="N80" i="21"/>
  <c r="O79" i="21"/>
  <c r="N79" i="21"/>
  <c r="O78" i="21"/>
  <c r="O73" i="21"/>
  <c r="N73" i="21"/>
  <c r="O72" i="21"/>
  <c r="N72" i="21"/>
  <c r="O71" i="21"/>
  <c r="N71" i="21"/>
  <c r="O70" i="21"/>
  <c r="N70" i="21"/>
  <c r="O69" i="21"/>
  <c r="N69" i="21"/>
  <c r="O68" i="21"/>
  <c r="N68" i="21"/>
  <c r="O67" i="21"/>
  <c r="N67" i="21"/>
  <c r="O66" i="21"/>
  <c r="N66" i="21"/>
  <c r="O65" i="21"/>
  <c r="N65" i="21"/>
  <c r="O64" i="21"/>
  <c r="N64" i="21"/>
  <c r="O63" i="21"/>
  <c r="N63" i="21"/>
  <c r="O62" i="21"/>
  <c r="N62" i="21"/>
  <c r="O61" i="21"/>
  <c r="N61" i="21"/>
  <c r="O60" i="21"/>
  <c r="N60" i="21"/>
  <c r="O59" i="21"/>
  <c r="N59" i="21"/>
  <c r="O58" i="21"/>
  <c r="N58" i="21"/>
  <c r="O57" i="21"/>
  <c r="N57" i="21"/>
  <c r="O56" i="21"/>
  <c r="N56" i="21"/>
  <c r="O55" i="21"/>
  <c r="P55" i="21" s="1"/>
  <c r="N55" i="21"/>
  <c r="O54" i="21"/>
  <c r="O49" i="21"/>
  <c r="N49" i="21"/>
  <c r="O48" i="21"/>
  <c r="N48" i="21"/>
  <c r="O47" i="21"/>
  <c r="N47" i="21"/>
  <c r="O46" i="21"/>
  <c r="N46" i="21"/>
  <c r="O45" i="21"/>
  <c r="N45" i="21"/>
  <c r="O44" i="21"/>
  <c r="N44" i="21"/>
  <c r="O43" i="21"/>
  <c r="N43" i="21"/>
  <c r="O42" i="21"/>
  <c r="N42" i="21"/>
  <c r="O41" i="21"/>
  <c r="N41" i="21"/>
  <c r="O40" i="21"/>
  <c r="N40" i="21"/>
  <c r="O39" i="21"/>
  <c r="N39" i="21"/>
  <c r="O38" i="21"/>
  <c r="N38" i="21"/>
  <c r="O37" i="21"/>
  <c r="N37" i="21"/>
  <c r="O36" i="21"/>
  <c r="N36" i="21"/>
  <c r="O35" i="21"/>
  <c r="N35" i="21"/>
  <c r="O34" i="21"/>
  <c r="N34" i="21"/>
  <c r="O33" i="21"/>
  <c r="N33" i="21"/>
  <c r="O32" i="21"/>
  <c r="N32" i="21"/>
  <c r="O31" i="21"/>
  <c r="N31" i="21"/>
  <c r="O30" i="21"/>
  <c r="O25" i="21"/>
  <c r="N25" i="21"/>
  <c r="O24" i="21"/>
  <c r="N24" i="21"/>
  <c r="O23" i="21"/>
  <c r="N23" i="21"/>
  <c r="O22" i="21"/>
  <c r="N22" i="21"/>
  <c r="O21" i="21"/>
  <c r="N21" i="21"/>
  <c r="O20" i="21"/>
  <c r="N20" i="21"/>
  <c r="O19" i="21"/>
  <c r="N19" i="21"/>
  <c r="O18" i="21"/>
  <c r="N18" i="21"/>
  <c r="O17" i="21"/>
  <c r="N17" i="21"/>
  <c r="O16" i="21"/>
  <c r="N16" i="21"/>
  <c r="O15" i="21"/>
  <c r="N15" i="21"/>
  <c r="O14" i="21"/>
  <c r="N14" i="21"/>
  <c r="O13" i="21"/>
  <c r="N13" i="21"/>
  <c r="O12" i="21"/>
  <c r="N12" i="21"/>
  <c r="O11" i="21"/>
  <c r="N11" i="21"/>
  <c r="O10" i="21"/>
  <c r="N10" i="21"/>
  <c r="O9" i="21"/>
  <c r="N9" i="21"/>
  <c r="O8" i="21"/>
  <c r="N8" i="21"/>
  <c r="O7" i="21"/>
  <c r="N7" i="21"/>
  <c r="O6" i="21"/>
  <c r="F577" i="21"/>
  <c r="F576" i="21"/>
  <c r="F575" i="21"/>
  <c r="F574" i="21"/>
  <c r="F573" i="21"/>
  <c r="F572" i="21"/>
  <c r="F571" i="21"/>
  <c r="F570" i="21"/>
  <c r="F569" i="21"/>
  <c r="F568" i="21"/>
  <c r="F567" i="21"/>
  <c r="F566" i="21"/>
  <c r="F565" i="21"/>
  <c r="F564" i="21"/>
  <c r="F563" i="21"/>
  <c r="F562" i="21"/>
  <c r="F561" i="21"/>
  <c r="F560" i="21"/>
  <c r="F559" i="21"/>
  <c r="F553" i="21"/>
  <c r="F552" i="21"/>
  <c r="F551" i="21"/>
  <c r="F550" i="21"/>
  <c r="F549" i="21"/>
  <c r="F548" i="21"/>
  <c r="F547" i="21"/>
  <c r="F546" i="21"/>
  <c r="F545" i="21"/>
  <c r="F544" i="21"/>
  <c r="F543" i="21"/>
  <c r="F542" i="21"/>
  <c r="F541" i="21"/>
  <c r="F540" i="21"/>
  <c r="F539" i="21"/>
  <c r="F538" i="21"/>
  <c r="F537" i="21"/>
  <c r="F536" i="21"/>
  <c r="F535" i="21"/>
  <c r="F529" i="21"/>
  <c r="F528" i="21"/>
  <c r="F527" i="21"/>
  <c r="F526" i="21"/>
  <c r="F525" i="21"/>
  <c r="F524" i="21"/>
  <c r="F523" i="21"/>
  <c r="F522" i="21"/>
  <c r="F521" i="21"/>
  <c r="F520" i="21"/>
  <c r="F519" i="21"/>
  <c r="F518" i="21"/>
  <c r="F517" i="21"/>
  <c r="F516" i="21"/>
  <c r="F515" i="21"/>
  <c r="F514" i="21"/>
  <c r="F513" i="21"/>
  <c r="F512" i="21"/>
  <c r="F511" i="21"/>
  <c r="F505" i="21"/>
  <c r="F504" i="21"/>
  <c r="F503" i="21"/>
  <c r="F502" i="21"/>
  <c r="F501" i="21"/>
  <c r="F500" i="21"/>
  <c r="F499" i="21"/>
  <c r="F498" i="21"/>
  <c r="F497" i="21"/>
  <c r="F496" i="21"/>
  <c r="F495" i="21"/>
  <c r="F494" i="21"/>
  <c r="F493" i="21"/>
  <c r="F492" i="21"/>
  <c r="F491" i="21"/>
  <c r="F490" i="21"/>
  <c r="F489" i="21"/>
  <c r="F488" i="21"/>
  <c r="F487" i="21"/>
  <c r="F481" i="21"/>
  <c r="F480" i="21"/>
  <c r="F479" i="21"/>
  <c r="F478" i="21"/>
  <c r="F477" i="21"/>
  <c r="F476" i="21"/>
  <c r="F475" i="21"/>
  <c r="F474" i="21"/>
  <c r="F473" i="21"/>
  <c r="F472" i="21"/>
  <c r="F471" i="21"/>
  <c r="F470" i="21"/>
  <c r="F469" i="21"/>
  <c r="F468" i="21"/>
  <c r="F467" i="21"/>
  <c r="F466" i="21"/>
  <c r="F465" i="21"/>
  <c r="F464" i="21"/>
  <c r="F463" i="21"/>
  <c r="F457" i="21"/>
  <c r="F456" i="21"/>
  <c r="F455" i="21"/>
  <c r="F454" i="21"/>
  <c r="F453" i="21"/>
  <c r="F452" i="21"/>
  <c r="F451" i="21"/>
  <c r="F450" i="21"/>
  <c r="F449" i="21"/>
  <c r="F448" i="21"/>
  <c r="F447" i="21"/>
  <c r="F446" i="21"/>
  <c r="F445" i="21"/>
  <c r="F444" i="21"/>
  <c r="F443" i="21"/>
  <c r="F442" i="21"/>
  <c r="F441" i="21"/>
  <c r="F440" i="21"/>
  <c r="F439" i="21"/>
  <c r="F433" i="21"/>
  <c r="F432" i="21"/>
  <c r="F431" i="21"/>
  <c r="F430" i="21"/>
  <c r="F429" i="21"/>
  <c r="F428" i="21"/>
  <c r="F427" i="21"/>
  <c r="F426" i="21"/>
  <c r="F425" i="21"/>
  <c r="F424" i="21"/>
  <c r="F423" i="21"/>
  <c r="F422" i="21"/>
  <c r="F421" i="21"/>
  <c r="F420" i="21"/>
  <c r="F419" i="21"/>
  <c r="F418" i="21"/>
  <c r="F417" i="21"/>
  <c r="F416" i="21"/>
  <c r="F415" i="21"/>
  <c r="F409" i="21"/>
  <c r="F408" i="21"/>
  <c r="F407" i="21"/>
  <c r="F406" i="21"/>
  <c r="F405" i="21"/>
  <c r="F404" i="21"/>
  <c r="F403" i="21"/>
  <c r="F402" i="21"/>
  <c r="F401" i="21"/>
  <c r="F400" i="21"/>
  <c r="F399" i="21"/>
  <c r="F398" i="21"/>
  <c r="F397" i="21"/>
  <c r="F396" i="21"/>
  <c r="F395" i="21"/>
  <c r="F394" i="21"/>
  <c r="F393" i="21"/>
  <c r="F392" i="21"/>
  <c r="F391" i="21"/>
  <c r="F385" i="21"/>
  <c r="F384" i="21"/>
  <c r="F383" i="21"/>
  <c r="F382" i="21"/>
  <c r="F381" i="21"/>
  <c r="F380" i="21"/>
  <c r="F379" i="21"/>
  <c r="F378" i="21"/>
  <c r="F377" i="21"/>
  <c r="F376" i="21"/>
  <c r="F375" i="21"/>
  <c r="F374" i="21"/>
  <c r="F373" i="21"/>
  <c r="F372" i="21"/>
  <c r="F371" i="21"/>
  <c r="F370" i="21"/>
  <c r="F369" i="21"/>
  <c r="F368" i="21"/>
  <c r="F367" i="21"/>
  <c r="F361" i="21"/>
  <c r="F360" i="21"/>
  <c r="F359" i="21"/>
  <c r="F358" i="21"/>
  <c r="F357" i="21"/>
  <c r="F356" i="21"/>
  <c r="F355" i="21"/>
  <c r="F354" i="21"/>
  <c r="F353" i="21"/>
  <c r="F352" i="21"/>
  <c r="F351" i="21"/>
  <c r="F350" i="21"/>
  <c r="F349" i="21"/>
  <c r="F348" i="21"/>
  <c r="F347" i="21"/>
  <c r="F346" i="21"/>
  <c r="F345" i="21"/>
  <c r="F344" i="21"/>
  <c r="F343" i="21"/>
  <c r="F337" i="21"/>
  <c r="F336" i="21"/>
  <c r="F335" i="21"/>
  <c r="F334" i="21"/>
  <c r="F333" i="21"/>
  <c r="F332" i="21"/>
  <c r="F331" i="21"/>
  <c r="F330" i="21"/>
  <c r="F329" i="21"/>
  <c r="F328" i="21"/>
  <c r="F327" i="21"/>
  <c r="F326" i="21"/>
  <c r="F325" i="21"/>
  <c r="F324" i="21"/>
  <c r="F323" i="21"/>
  <c r="F322" i="21"/>
  <c r="F321" i="21"/>
  <c r="F320" i="21"/>
  <c r="F319" i="21"/>
  <c r="F313" i="21"/>
  <c r="F312" i="21"/>
  <c r="F311" i="21"/>
  <c r="F310" i="21"/>
  <c r="F309" i="21"/>
  <c r="F308" i="21"/>
  <c r="F307" i="21"/>
  <c r="F306" i="21"/>
  <c r="F305" i="21"/>
  <c r="F304" i="21"/>
  <c r="F303" i="21"/>
  <c r="F302" i="21"/>
  <c r="F301" i="21"/>
  <c r="F300" i="21"/>
  <c r="F299" i="21"/>
  <c r="F298" i="21"/>
  <c r="F297" i="21"/>
  <c r="F296" i="21"/>
  <c r="F295" i="21"/>
  <c r="F289" i="21"/>
  <c r="F288" i="21"/>
  <c r="F287" i="21"/>
  <c r="F286" i="21"/>
  <c r="F285" i="21"/>
  <c r="F284" i="21"/>
  <c r="F283" i="21"/>
  <c r="F282" i="21"/>
  <c r="F281" i="21"/>
  <c r="F280" i="21"/>
  <c r="F279" i="21"/>
  <c r="F278" i="21"/>
  <c r="F277" i="21"/>
  <c r="F276" i="21"/>
  <c r="F275" i="21"/>
  <c r="F274" i="21"/>
  <c r="F273" i="21"/>
  <c r="F272" i="21"/>
  <c r="F271" i="21"/>
  <c r="F265" i="21"/>
  <c r="F264" i="21"/>
  <c r="F263" i="21"/>
  <c r="F262" i="21"/>
  <c r="F261" i="21"/>
  <c r="F260" i="21"/>
  <c r="F259" i="21"/>
  <c r="F258" i="21"/>
  <c r="F257" i="21"/>
  <c r="F256" i="21"/>
  <c r="F255" i="21"/>
  <c r="F254" i="21"/>
  <c r="F253" i="21"/>
  <c r="F252" i="21"/>
  <c r="F251" i="21"/>
  <c r="F250" i="21"/>
  <c r="F249" i="21"/>
  <c r="F248" i="21"/>
  <c r="F247" i="21"/>
  <c r="F241" i="21"/>
  <c r="F240" i="21"/>
  <c r="F239" i="21"/>
  <c r="F238" i="21"/>
  <c r="F237" i="21"/>
  <c r="F236" i="21"/>
  <c r="F235" i="21"/>
  <c r="F234" i="21"/>
  <c r="F233" i="21"/>
  <c r="F232" i="21"/>
  <c r="F231" i="21"/>
  <c r="F230" i="21"/>
  <c r="F229" i="21"/>
  <c r="F228" i="21"/>
  <c r="F227" i="21"/>
  <c r="F226" i="21"/>
  <c r="F225" i="21"/>
  <c r="F224" i="21"/>
  <c r="F223" i="21"/>
  <c r="F217" i="21"/>
  <c r="F216" i="21"/>
  <c r="F215" i="21"/>
  <c r="F214" i="21"/>
  <c r="F213" i="21"/>
  <c r="F212" i="21"/>
  <c r="F211" i="21"/>
  <c r="F210" i="21"/>
  <c r="F209" i="21"/>
  <c r="F208" i="21"/>
  <c r="F207" i="21"/>
  <c r="F206" i="21"/>
  <c r="F205" i="21"/>
  <c r="F204" i="21"/>
  <c r="F203" i="21"/>
  <c r="F202" i="21"/>
  <c r="F201" i="21"/>
  <c r="F200" i="21"/>
  <c r="F199" i="21"/>
  <c r="F193" i="21"/>
  <c r="F192" i="21"/>
  <c r="F191" i="21"/>
  <c r="F190" i="21"/>
  <c r="F189" i="21"/>
  <c r="F188" i="21"/>
  <c r="F187" i="21"/>
  <c r="F186" i="21"/>
  <c r="F185" i="21"/>
  <c r="F184" i="21"/>
  <c r="F183" i="21"/>
  <c r="F182" i="21"/>
  <c r="F181" i="21"/>
  <c r="F180" i="21"/>
  <c r="F179" i="21"/>
  <c r="F178" i="21"/>
  <c r="F177" i="21"/>
  <c r="F176" i="21"/>
  <c r="F175" i="21"/>
  <c r="F169" i="21"/>
  <c r="F168" i="21"/>
  <c r="F167" i="21"/>
  <c r="F166" i="21"/>
  <c r="F165" i="21"/>
  <c r="F164" i="21"/>
  <c r="F163" i="21"/>
  <c r="F162" i="21"/>
  <c r="F161" i="21"/>
  <c r="F160" i="21"/>
  <c r="F159" i="21"/>
  <c r="F158" i="21"/>
  <c r="F157" i="21"/>
  <c r="F156" i="21"/>
  <c r="F155" i="21"/>
  <c r="F154" i="21"/>
  <c r="F153" i="21"/>
  <c r="F152" i="21"/>
  <c r="F151" i="21"/>
  <c r="F145" i="21"/>
  <c r="F144" i="21"/>
  <c r="F143" i="21"/>
  <c r="F142" i="21"/>
  <c r="F141" i="21"/>
  <c r="F140" i="21"/>
  <c r="F139" i="21"/>
  <c r="F138" i="21"/>
  <c r="F137" i="21"/>
  <c r="F136" i="21"/>
  <c r="F135" i="21"/>
  <c r="F134" i="21"/>
  <c r="F133" i="21"/>
  <c r="F132" i="21"/>
  <c r="F131" i="21"/>
  <c r="F130" i="21"/>
  <c r="F129" i="21"/>
  <c r="F128" i="21"/>
  <c r="F127" i="21"/>
  <c r="F121" i="21"/>
  <c r="F120" i="21"/>
  <c r="F119" i="21"/>
  <c r="F118" i="21"/>
  <c r="F117" i="21"/>
  <c r="F116" i="21"/>
  <c r="F115" i="21"/>
  <c r="F114" i="21"/>
  <c r="F113" i="21"/>
  <c r="F112" i="21"/>
  <c r="F111" i="21"/>
  <c r="F110" i="21"/>
  <c r="F109" i="21"/>
  <c r="F108" i="21"/>
  <c r="F107" i="21"/>
  <c r="F106" i="21"/>
  <c r="F105" i="21"/>
  <c r="F104" i="21"/>
  <c r="F103" i="21"/>
  <c r="F97" i="21"/>
  <c r="F96" i="21"/>
  <c r="F95" i="21"/>
  <c r="F94" i="21"/>
  <c r="F93" i="21"/>
  <c r="F92" i="21"/>
  <c r="F91" i="21"/>
  <c r="F90" i="21"/>
  <c r="F89" i="21"/>
  <c r="F88" i="21"/>
  <c r="F87" i="21"/>
  <c r="F86" i="21"/>
  <c r="F85" i="21"/>
  <c r="F84" i="21"/>
  <c r="F83" i="21"/>
  <c r="F82" i="21"/>
  <c r="F81" i="21"/>
  <c r="F80" i="21"/>
  <c r="F79" i="21"/>
  <c r="F73" i="21"/>
  <c r="F72" i="21"/>
  <c r="F71" i="21"/>
  <c r="F70" i="21"/>
  <c r="F69" i="21"/>
  <c r="F68" i="21"/>
  <c r="F67" i="21"/>
  <c r="F66" i="21"/>
  <c r="F65" i="21"/>
  <c r="F64" i="21"/>
  <c r="F63" i="21"/>
  <c r="F62" i="21"/>
  <c r="F61" i="21"/>
  <c r="F60" i="21"/>
  <c r="F59" i="21"/>
  <c r="F58" i="21"/>
  <c r="F57" i="21"/>
  <c r="F56" i="21"/>
  <c r="F55" i="21"/>
  <c r="F49" i="21"/>
  <c r="F48" i="21"/>
  <c r="F47" i="21"/>
  <c r="F46" i="21"/>
  <c r="F45" i="21"/>
  <c r="F44" i="21"/>
  <c r="F43" i="21"/>
  <c r="F42" i="21"/>
  <c r="F41" i="21"/>
  <c r="F40" i="21"/>
  <c r="F39" i="21"/>
  <c r="F38" i="21"/>
  <c r="F37" i="21"/>
  <c r="F36" i="21"/>
  <c r="F35" i="21"/>
  <c r="F34" i="21"/>
  <c r="F33" i="21"/>
  <c r="F32" i="21"/>
  <c r="F31" i="21"/>
  <c r="F25" i="21"/>
  <c r="F24" i="21"/>
  <c r="F23" i="21"/>
  <c r="F22" i="21"/>
  <c r="F21" i="21"/>
  <c r="F20" i="21"/>
  <c r="F19" i="21"/>
  <c r="F18" i="21"/>
  <c r="F17" i="21"/>
  <c r="F16" i="21"/>
  <c r="F15" i="21"/>
  <c r="F14" i="21"/>
  <c r="F13" i="21"/>
  <c r="F12" i="21"/>
  <c r="F11" i="21"/>
  <c r="F10" i="21"/>
  <c r="F9" i="21"/>
  <c r="F8" i="21"/>
  <c r="F7" i="21"/>
  <c r="G577" i="21"/>
  <c r="G576" i="21"/>
  <c r="G575" i="21"/>
  <c r="G574" i="21"/>
  <c r="G573" i="21"/>
  <c r="G572" i="21"/>
  <c r="G571" i="21"/>
  <c r="G570" i="21"/>
  <c r="G569" i="21"/>
  <c r="G568" i="21"/>
  <c r="G567" i="21"/>
  <c r="G566" i="21"/>
  <c r="G565" i="21"/>
  <c r="G564" i="21"/>
  <c r="G563" i="21"/>
  <c r="G562" i="21"/>
  <c r="G561" i="21"/>
  <c r="G560" i="21"/>
  <c r="G559" i="21"/>
  <c r="G558" i="21"/>
  <c r="G553" i="21"/>
  <c r="G552" i="21"/>
  <c r="G551" i="21"/>
  <c r="G550" i="21"/>
  <c r="G549" i="21"/>
  <c r="G548" i="21"/>
  <c r="G547" i="21"/>
  <c r="G546" i="21"/>
  <c r="G545" i="21"/>
  <c r="G544" i="21"/>
  <c r="G543" i="21"/>
  <c r="G542" i="21"/>
  <c r="G541" i="21"/>
  <c r="G540" i="21"/>
  <c r="G539" i="21"/>
  <c r="G538" i="21"/>
  <c r="G537" i="21"/>
  <c r="G536" i="21"/>
  <c r="G535" i="21"/>
  <c r="G534" i="21"/>
  <c r="G529" i="21"/>
  <c r="G528" i="21"/>
  <c r="G527" i="21"/>
  <c r="G526" i="21"/>
  <c r="G525" i="21"/>
  <c r="G524" i="21"/>
  <c r="G523" i="21"/>
  <c r="G522" i="21"/>
  <c r="G521" i="21"/>
  <c r="G520" i="21"/>
  <c r="G519" i="21"/>
  <c r="G518" i="21"/>
  <c r="G517" i="21"/>
  <c r="G516" i="21"/>
  <c r="G515" i="21"/>
  <c r="G514" i="21"/>
  <c r="G513" i="21"/>
  <c r="G512" i="21"/>
  <c r="G511" i="21"/>
  <c r="G510" i="21"/>
  <c r="G505" i="21"/>
  <c r="G504" i="21"/>
  <c r="G503" i="21"/>
  <c r="G502" i="21"/>
  <c r="G501" i="21"/>
  <c r="G500" i="21"/>
  <c r="G499" i="21"/>
  <c r="G498" i="21"/>
  <c r="G497" i="21"/>
  <c r="G496" i="21"/>
  <c r="G495" i="21"/>
  <c r="G494" i="21"/>
  <c r="G493" i="21"/>
  <c r="G492" i="21"/>
  <c r="G491" i="21"/>
  <c r="G490" i="21"/>
  <c r="G489" i="21"/>
  <c r="G488" i="21"/>
  <c r="G487" i="21"/>
  <c r="G486" i="21"/>
  <c r="G481" i="21"/>
  <c r="G480" i="21"/>
  <c r="G479" i="21"/>
  <c r="G478" i="21"/>
  <c r="G477" i="21"/>
  <c r="G476" i="21"/>
  <c r="G475" i="21"/>
  <c r="G474" i="21"/>
  <c r="G473" i="21"/>
  <c r="G472" i="21"/>
  <c r="G471" i="21"/>
  <c r="G470" i="21"/>
  <c r="G469" i="21"/>
  <c r="G468" i="21"/>
  <c r="G467" i="21"/>
  <c r="G466" i="21"/>
  <c r="G465" i="21"/>
  <c r="G464" i="21"/>
  <c r="G463" i="21"/>
  <c r="G462" i="21"/>
  <c r="G457" i="21"/>
  <c r="G456" i="21"/>
  <c r="G455" i="21"/>
  <c r="G454" i="21"/>
  <c r="G453" i="21"/>
  <c r="G452" i="21"/>
  <c r="G451" i="21"/>
  <c r="G450" i="21"/>
  <c r="G449" i="21"/>
  <c r="G448" i="21"/>
  <c r="G447" i="21"/>
  <c r="G446" i="21"/>
  <c r="G445" i="21"/>
  <c r="G444" i="21"/>
  <c r="G443" i="21"/>
  <c r="G442" i="21"/>
  <c r="G441" i="21"/>
  <c r="G440" i="21"/>
  <c r="G439" i="21"/>
  <c r="G438" i="21"/>
  <c r="G433" i="21"/>
  <c r="G432" i="21"/>
  <c r="G431" i="21"/>
  <c r="G430" i="21"/>
  <c r="G429" i="21"/>
  <c r="G428" i="21"/>
  <c r="G427" i="21"/>
  <c r="G426" i="21"/>
  <c r="G425" i="21"/>
  <c r="G424" i="21"/>
  <c r="G423" i="21"/>
  <c r="G422" i="21"/>
  <c r="G421" i="21"/>
  <c r="G420" i="21"/>
  <c r="G419" i="21"/>
  <c r="G418" i="21"/>
  <c r="G417" i="21"/>
  <c r="G416" i="21"/>
  <c r="G415" i="21"/>
  <c r="G414" i="21"/>
  <c r="G409" i="21"/>
  <c r="G408" i="21"/>
  <c r="G407" i="21"/>
  <c r="G406" i="21"/>
  <c r="G405" i="21"/>
  <c r="G404" i="21"/>
  <c r="G403" i="21"/>
  <c r="G402" i="21"/>
  <c r="G401" i="21"/>
  <c r="G400" i="21"/>
  <c r="G399" i="21"/>
  <c r="G398" i="21"/>
  <c r="G397" i="21"/>
  <c r="G396" i="21"/>
  <c r="G395" i="21"/>
  <c r="G394" i="21"/>
  <c r="G393" i="21"/>
  <c r="G392" i="21"/>
  <c r="G391" i="21"/>
  <c r="G390" i="21"/>
  <c r="G385" i="21"/>
  <c r="G384" i="21"/>
  <c r="G383" i="21"/>
  <c r="G382" i="21"/>
  <c r="G381" i="21"/>
  <c r="G380" i="21"/>
  <c r="G379" i="21"/>
  <c r="G378" i="21"/>
  <c r="G377" i="21"/>
  <c r="G376" i="21"/>
  <c r="G375" i="21"/>
  <c r="G374" i="21"/>
  <c r="G373" i="21"/>
  <c r="G372" i="21"/>
  <c r="G371" i="21"/>
  <c r="G370" i="21"/>
  <c r="G369" i="21"/>
  <c r="G368" i="21"/>
  <c r="G367" i="21"/>
  <c r="G366" i="21"/>
  <c r="G361" i="21"/>
  <c r="G360" i="21"/>
  <c r="G359" i="21"/>
  <c r="G358" i="21"/>
  <c r="G357" i="21"/>
  <c r="G356" i="21"/>
  <c r="G355" i="21"/>
  <c r="G354" i="21"/>
  <c r="G353" i="21"/>
  <c r="G352" i="21"/>
  <c r="G351" i="21"/>
  <c r="G350" i="21"/>
  <c r="G349" i="21"/>
  <c r="G348" i="21"/>
  <c r="G347" i="21"/>
  <c r="G346" i="21"/>
  <c r="G345" i="21"/>
  <c r="G344" i="21"/>
  <c r="G343" i="21"/>
  <c r="G342" i="21"/>
  <c r="G337" i="21"/>
  <c r="G336" i="21"/>
  <c r="G335" i="21"/>
  <c r="G334" i="21"/>
  <c r="G333" i="21"/>
  <c r="G332" i="21"/>
  <c r="G331" i="21"/>
  <c r="G330" i="21"/>
  <c r="G329" i="21"/>
  <c r="G328" i="21"/>
  <c r="G327" i="21"/>
  <c r="G326" i="21"/>
  <c r="G325" i="21"/>
  <c r="G324" i="21"/>
  <c r="G323" i="21"/>
  <c r="G322" i="21"/>
  <c r="G321" i="21"/>
  <c r="G320" i="21"/>
  <c r="G319" i="21"/>
  <c r="G318" i="21"/>
  <c r="G313" i="21"/>
  <c r="G312" i="21"/>
  <c r="G311" i="21"/>
  <c r="G310" i="21"/>
  <c r="G309" i="21"/>
  <c r="G308" i="21"/>
  <c r="G307" i="21"/>
  <c r="G306" i="21"/>
  <c r="G305" i="21"/>
  <c r="G304" i="21"/>
  <c r="G303" i="21"/>
  <c r="G302" i="21"/>
  <c r="G301" i="21"/>
  <c r="G300" i="21"/>
  <c r="G299" i="21"/>
  <c r="G298" i="21"/>
  <c r="G297" i="21"/>
  <c r="G296" i="21"/>
  <c r="G295" i="21"/>
  <c r="G294" i="21"/>
  <c r="G289" i="21"/>
  <c r="G288" i="21"/>
  <c r="G287" i="21"/>
  <c r="G286" i="21"/>
  <c r="G285" i="21"/>
  <c r="G284" i="21"/>
  <c r="G283" i="21"/>
  <c r="G282" i="21"/>
  <c r="G281" i="21"/>
  <c r="G280" i="21"/>
  <c r="G279" i="21"/>
  <c r="G278" i="21"/>
  <c r="G277" i="21"/>
  <c r="G276" i="21"/>
  <c r="G275" i="21"/>
  <c r="G274" i="21"/>
  <c r="G273" i="21"/>
  <c r="G272" i="21"/>
  <c r="G271" i="21"/>
  <c r="G270" i="21"/>
  <c r="G265" i="21"/>
  <c r="G264" i="21"/>
  <c r="G263" i="21"/>
  <c r="G262" i="21"/>
  <c r="G261" i="21"/>
  <c r="G260" i="21"/>
  <c r="G259" i="21"/>
  <c r="G258" i="21"/>
  <c r="G257" i="21"/>
  <c r="G256" i="21"/>
  <c r="G255" i="21"/>
  <c r="G254" i="21"/>
  <c r="G253" i="21"/>
  <c r="G252" i="21"/>
  <c r="G251" i="21"/>
  <c r="G250" i="21"/>
  <c r="G249" i="21"/>
  <c r="G248" i="21"/>
  <c r="G247" i="21"/>
  <c r="G246" i="21"/>
  <c r="G241" i="21"/>
  <c r="G240" i="21"/>
  <c r="G239" i="21"/>
  <c r="G238" i="21"/>
  <c r="G237" i="21"/>
  <c r="G236" i="21"/>
  <c r="G235" i="21"/>
  <c r="G234" i="21"/>
  <c r="G233" i="21"/>
  <c r="G232" i="21"/>
  <c r="G231" i="21"/>
  <c r="G230" i="21"/>
  <c r="G229" i="21"/>
  <c r="G228" i="21"/>
  <c r="G227" i="21"/>
  <c r="G226" i="21"/>
  <c r="G225" i="21"/>
  <c r="G224" i="21"/>
  <c r="G223" i="21"/>
  <c r="G222" i="21"/>
  <c r="G217" i="21"/>
  <c r="G216" i="21"/>
  <c r="G215" i="21"/>
  <c r="G214" i="21"/>
  <c r="G213" i="21"/>
  <c r="G212" i="21"/>
  <c r="G211" i="21"/>
  <c r="G210" i="21"/>
  <c r="G209" i="21"/>
  <c r="G208" i="21"/>
  <c r="G207" i="21"/>
  <c r="G206" i="21"/>
  <c r="G205" i="21"/>
  <c r="G204" i="21"/>
  <c r="G203" i="21"/>
  <c r="G202" i="21"/>
  <c r="G201" i="21"/>
  <c r="G200" i="21"/>
  <c r="G199" i="21"/>
  <c r="G198" i="21"/>
  <c r="G193" i="21"/>
  <c r="G192" i="21"/>
  <c r="G191" i="21"/>
  <c r="G190" i="21"/>
  <c r="G189" i="21"/>
  <c r="G188" i="21"/>
  <c r="G187" i="21"/>
  <c r="G186" i="21"/>
  <c r="G185" i="21"/>
  <c r="G184" i="21"/>
  <c r="G183" i="21"/>
  <c r="G182" i="21"/>
  <c r="G181" i="21"/>
  <c r="G180" i="21"/>
  <c r="G179" i="21"/>
  <c r="G178" i="21"/>
  <c r="G177" i="21"/>
  <c r="G176" i="21"/>
  <c r="G175" i="21"/>
  <c r="G174" i="21"/>
  <c r="G169" i="21"/>
  <c r="G168" i="21"/>
  <c r="G167" i="21"/>
  <c r="G166" i="21"/>
  <c r="G165" i="21"/>
  <c r="G164" i="21"/>
  <c r="G163" i="21"/>
  <c r="G162" i="21"/>
  <c r="G161" i="21"/>
  <c r="G160" i="21"/>
  <c r="G159" i="21"/>
  <c r="G158" i="21"/>
  <c r="G157" i="21"/>
  <c r="G156" i="21"/>
  <c r="G155" i="21"/>
  <c r="G154" i="21"/>
  <c r="G153" i="21"/>
  <c r="G152" i="21"/>
  <c r="G151" i="21"/>
  <c r="G150" i="21"/>
  <c r="G145" i="21"/>
  <c r="G144" i="21"/>
  <c r="G143" i="21"/>
  <c r="G142" i="21"/>
  <c r="G141" i="21"/>
  <c r="G140" i="21"/>
  <c r="G139" i="21"/>
  <c r="G138" i="21"/>
  <c r="G137" i="21"/>
  <c r="G136" i="21"/>
  <c r="G135" i="21"/>
  <c r="G134" i="21"/>
  <c r="G133" i="21"/>
  <c r="G132" i="21"/>
  <c r="G131" i="21"/>
  <c r="G130" i="21"/>
  <c r="G129" i="21"/>
  <c r="G128" i="21"/>
  <c r="G127" i="21"/>
  <c r="G126" i="21"/>
  <c r="G121" i="21"/>
  <c r="G120" i="21"/>
  <c r="G119" i="21"/>
  <c r="G118" i="21"/>
  <c r="G117" i="21"/>
  <c r="G116" i="21"/>
  <c r="G115" i="21"/>
  <c r="G114" i="21"/>
  <c r="G113" i="21"/>
  <c r="G112" i="21"/>
  <c r="G111" i="21"/>
  <c r="G110" i="21"/>
  <c r="G109" i="21"/>
  <c r="G108" i="21"/>
  <c r="G107" i="21"/>
  <c r="G106" i="21"/>
  <c r="G105" i="21"/>
  <c r="G104" i="21"/>
  <c r="G103" i="21"/>
  <c r="G102" i="21"/>
  <c r="G97" i="21"/>
  <c r="G96" i="21"/>
  <c r="G95" i="21"/>
  <c r="G94" i="21"/>
  <c r="G93" i="21"/>
  <c r="G92" i="21"/>
  <c r="G91" i="21"/>
  <c r="G90" i="21"/>
  <c r="G89" i="21"/>
  <c r="G88" i="21"/>
  <c r="G87" i="21"/>
  <c r="G86" i="21"/>
  <c r="G85" i="21"/>
  <c r="G84" i="21"/>
  <c r="G83" i="21"/>
  <c r="G82" i="21"/>
  <c r="G81" i="21"/>
  <c r="G80" i="21"/>
  <c r="G79" i="21"/>
  <c r="G78" i="21"/>
  <c r="G73" i="21"/>
  <c r="G72" i="21"/>
  <c r="G71" i="21"/>
  <c r="G70" i="21"/>
  <c r="G69" i="21"/>
  <c r="G68" i="21"/>
  <c r="G67" i="21"/>
  <c r="G66" i="21"/>
  <c r="G65" i="21"/>
  <c r="G64" i="21"/>
  <c r="G63" i="21"/>
  <c r="G62" i="21"/>
  <c r="G61" i="21"/>
  <c r="G60" i="21"/>
  <c r="G59" i="21"/>
  <c r="G58" i="21"/>
  <c r="G57" i="21"/>
  <c r="G56" i="21"/>
  <c r="G55" i="21"/>
  <c r="G54" i="21"/>
  <c r="G49" i="21"/>
  <c r="G48" i="21"/>
  <c r="G47" i="21"/>
  <c r="G46" i="21"/>
  <c r="G45" i="21"/>
  <c r="G44" i="21"/>
  <c r="G43" i="21"/>
  <c r="G42" i="21"/>
  <c r="G41" i="21"/>
  <c r="G40" i="21"/>
  <c r="G39" i="21"/>
  <c r="G38" i="21"/>
  <c r="G37" i="21"/>
  <c r="G36" i="21"/>
  <c r="G35" i="21"/>
  <c r="G34" i="21"/>
  <c r="G33" i="21"/>
  <c r="G32" i="21"/>
  <c r="G31" i="21"/>
  <c r="G30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/>
  <c r="G6" i="21"/>
  <c r="O121" i="22"/>
  <c r="N121" i="22"/>
  <c r="G121" i="22"/>
  <c r="F121" i="22"/>
  <c r="O120" i="22"/>
  <c r="N120" i="22"/>
  <c r="G120" i="22"/>
  <c r="F120" i="22"/>
  <c r="O119" i="22"/>
  <c r="N119" i="22"/>
  <c r="G119" i="22"/>
  <c r="F119" i="22"/>
  <c r="O118" i="22"/>
  <c r="N118" i="22"/>
  <c r="G118" i="22"/>
  <c r="F118" i="22"/>
  <c r="O117" i="22"/>
  <c r="N117" i="22"/>
  <c r="G117" i="22"/>
  <c r="F117" i="22"/>
  <c r="O116" i="22"/>
  <c r="N116" i="22"/>
  <c r="G116" i="22"/>
  <c r="F116" i="22"/>
  <c r="O115" i="22"/>
  <c r="N115" i="22"/>
  <c r="G115" i="22"/>
  <c r="F115" i="22"/>
  <c r="O114" i="22"/>
  <c r="N114" i="22"/>
  <c r="G114" i="22"/>
  <c r="F114" i="22"/>
  <c r="O113" i="22"/>
  <c r="N113" i="22"/>
  <c r="G113" i="22"/>
  <c r="F113" i="22"/>
  <c r="O112" i="22"/>
  <c r="N112" i="22"/>
  <c r="G112" i="22"/>
  <c r="F112" i="22"/>
  <c r="O111" i="22"/>
  <c r="N111" i="22"/>
  <c r="G111" i="22"/>
  <c r="F111" i="22"/>
  <c r="O110" i="22"/>
  <c r="N110" i="22"/>
  <c r="G110" i="22"/>
  <c r="F110" i="22"/>
  <c r="O109" i="22"/>
  <c r="N109" i="22"/>
  <c r="G109" i="22"/>
  <c r="F109" i="22"/>
  <c r="O108" i="22"/>
  <c r="N108" i="22"/>
  <c r="G108" i="22"/>
  <c r="F108" i="22"/>
  <c r="O107" i="22"/>
  <c r="N107" i="22"/>
  <c r="G107" i="22"/>
  <c r="F107" i="22"/>
  <c r="O106" i="22"/>
  <c r="N106" i="22"/>
  <c r="G106" i="22"/>
  <c r="F106" i="22"/>
  <c r="O105" i="22"/>
  <c r="N105" i="22"/>
  <c r="G105" i="22"/>
  <c r="F105" i="22"/>
  <c r="O104" i="22"/>
  <c r="N104" i="22"/>
  <c r="G104" i="22"/>
  <c r="F104" i="22"/>
  <c r="O103" i="22"/>
  <c r="N103" i="22"/>
  <c r="G103" i="22"/>
  <c r="F103" i="22"/>
  <c r="O102" i="22"/>
  <c r="G102" i="22"/>
  <c r="O97" i="22"/>
  <c r="N97" i="22"/>
  <c r="G97" i="22"/>
  <c r="F97" i="22"/>
  <c r="O96" i="22"/>
  <c r="N96" i="22"/>
  <c r="G96" i="22"/>
  <c r="F96" i="22"/>
  <c r="O95" i="22"/>
  <c r="N95" i="22"/>
  <c r="G95" i="22"/>
  <c r="F95" i="22"/>
  <c r="O94" i="22"/>
  <c r="N94" i="22"/>
  <c r="G94" i="22"/>
  <c r="F94" i="22"/>
  <c r="O93" i="22"/>
  <c r="N93" i="22"/>
  <c r="G93" i="22"/>
  <c r="F93" i="22"/>
  <c r="O92" i="22"/>
  <c r="N92" i="22"/>
  <c r="G92" i="22"/>
  <c r="F92" i="22"/>
  <c r="O91" i="22"/>
  <c r="N91" i="22"/>
  <c r="G91" i="22"/>
  <c r="F91" i="22"/>
  <c r="O90" i="22"/>
  <c r="N90" i="22"/>
  <c r="G90" i="22"/>
  <c r="F90" i="22"/>
  <c r="O89" i="22"/>
  <c r="N89" i="22"/>
  <c r="G89" i="22"/>
  <c r="F89" i="22"/>
  <c r="O88" i="22"/>
  <c r="N88" i="22"/>
  <c r="G88" i="22"/>
  <c r="F88" i="22"/>
  <c r="O87" i="22"/>
  <c r="N87" i="22"/>
  <c r="G87" i="22"/>
  <c r="F87" i="22"/>
  <c r="O86" i="22"/>
  <c r="N86" i="22"/>
  <c r="G86" i="22"/>
  <c r="F86" i="22"/>
  <c r="O85" i="22"/>
  <c r="N85" i="22"/>
  <c r="G85" i="22"/>
  <c r="F85" i="22"/>
  <c r="O84" i="22"/>
  <c r="N84" i="22"/>
  <c r="G84" i="22"/>
  <c r="F84" i="22"/>
  <c r="O83" i="22"/>
  <c r="N83" i="22"/>
  <c r="G83" i="22"/>
  <c r="F83" i="22"/>
  <c r="O82" i="22"/>
  <c r="N82" i="22"/>
  <c r="G82" i="22"/>
  <c r="F82" i="22"/>
  <c r="O81" i="22"/>
  <c r="N81" i="22"/>
  <c r="G81" i="22"/>
  <c r="F81" i="22"/>
  <c r="O80" i="22"/>
  <c r="N80" i="22"/>
  <c r="G80" i="22"/>
  <c r="F80" i="22"/>
  <c r="O79" i="22"/>
  <c r="N79" i="22"/>
  <c r="G79" i="22"/>
  <c r="F79" i="22"/>
  <c r="O78" i="22"/>
  <c r="G78" i="22"/>
  <c r="O55" i="22"/>
  <c r="P55" i="22" s="1"/>
  <c r="N55" i="22"/>
  <c r="G55" i="22"/>
  <c r="H55" i="22" s="1"/>
  <c r="F55" i="22"/>
  <c r="O54" i="22"/>
  <c r="G54" i="22"/>
  <c r="O49" i="22"/>
  <c r="N49" i="22"/>
  <c r="G49" i="22"/>
  <c r="F49" i="22"/>
  <c r="O48" i="22"/>
  <c r="N48" i="22"/>
  <c r="G48" i="22"/>
  <c r="F48" i="22"/>
  <c r="O47" i="22"/>
  <c r="N47" i="22"/>
  <c r="G47" i="22"/>
  <c r="F47" i="22"/>
  <c r="O46" i="22"/>
  <c r="N46" i="22"/>
  <c r="G46" i="22"/>
  <c r="F46" i="22"/>
  <c r="O45" i="22"/>
  <c r="N45" i="22"/>
  <c r="G45" i="22"/>
  <c r="F45" i="22"/>
  <c r="O44" i="22"/>
  <c r="N44" i="22"/>
  <c r="G44" i="22"/>
  <c r="F44" i="22"/>
  <c r="O43" i="22"/>
  <c r="N43" i="22"/>
  <c r="G43" i="22"/>
  <c r="F43" i="22"/>
  <c r="O42" i="22"/>
  <c r="N42" i="22"/>
  <c r="G42" i="22"/>
  <c r="F42" i="22"/>
  <c r="O41" i="22"/>
  <c r="N41" i="22"/>
  <c r="G41" i="22"/>
  <c r="F41" i="22"/>
  <c r="O40" i="22"/>
  <c r="N40" i="22"/>
  <c r="G40" i="22"/>
  <c r="F40" i="22"/>
  <c r="O39" i="22"/>
  <c r="N39" i="22"/>
  <c r="G39" i="22"/>
  <c r="F39" i="22"/>
  <c r="O38" i="22"/>
  <c r="N38" i="22"/>
  <c r="G38" i="22"/>
  <c r="F38" i="22"/>
  <c r="O37" i="22"/>
  <c r="N37" i="22"/>
  <c r="G37" i="22"/>
  <c r="F37" i="22"/>
  <c r="O36" i="22"/>
  <c r="N36" i="22"/>
  <c r="G36" i="22"/>
  <c r="F36" i="22"/>
  <c r="O35" i="22"/>
  <c r="N35" i="22"/>
  <c r="G35" i="22"/>
  <c r="F35" i="22"/>
  <c r="O34" i="22"/>
  <c r="N34" i="22"/>
  <c r="G34" i="22"/>
  <c r="F34" i="22"/>
  <c r="O33" i="22"/>
  <c r="N33" i="22"/>
  <c r="G33" i="22"/>
  <c r="F33" i="22"/>
  <c r="O32" i="22"/>
  <c r="N32" i="22"/>
  <c r="G32" i="22"/>
  <c r="F32" i="22"/>
  <c r="O31" i="22"/>
  <c r="N31" i="22"/>
  <c r="G31" i="22"/>
  <c r="F31" i="22"/>
  <c r="O30" i="22"/>
  <c r="G30" i="22"/>
  <c r="O25" i="22"/>
  <c r="N25" i="22"/>
  <c r="G25" i="22"/>
  <c r="F25" i="22"/>
  <c r="O24" i="22"/>
  <c r="N24" i="22"/>
  <c r="G24" i="22"/>
  <c r="F24" i="22"/>
  <c r="O23" i="22"/>
  <c r="N23" i="22"/>
  <c r="G23" i="22"/>
  <c r="F23" i="22"/>
  <c r="O22" i="22"/>
  <c r="N22" i="22"/>
  <c r="G22" i="22"/>
  <c r="F22" i="22"/>
  <c r="O21" i="22"/>
  <c r="N21" i="22"/>
  <c r="G21" i="22"/>
  <c r="F21" i="22"/>
  <c r="O20" i="22"/>
  <c r="N20" i="22"/>
  <c r="G20" i="22"/>
  <c r="F20" i="22"/>
  <c r="O19" i="22"/>
  <c r="N19" i="22"/>
  <c r="G19" i="22"/>
  <c r="F19" i="22"/>
  <c r="O18" i="22"/>
  <c r="N18" i="22"/>
  <c r="G18" i="22"/>
  <c r="F18" i="22"/>
  <c r="O17" i="22"/>
  <c r="N17" i="22"/>
  <c r="G17" i="22"/>
  <c r="F17" i="22"/>
  <c r="O16" i="22"/>
  <c r="N16" i="22"/>
  <c r="G16" i="22"/>
  <c r="F16" i="22"/>
  <c r="O15" i="22"/>
  <c r="N15" i="22"/>
  <c r="G15" i="22"/>
  <c r="F15" i="22"/>
  <c r="O14" i="22"/>
  <c r="N14" i="22"/>
  <c r="G14" i="22"/>
  <c r="F14" i="22"/>
  <c r="O13" i="22"/>
  <c r="N13" i="22"/>
  <c r="G13" i="22"/>
  <c r="F13" i="22"/>
  <c r="O12" i="22"/>
  <c r="N12" i="22"/>
  <c r="G12" i="22"/>
  <c r="F12" i="22"/>
  <c r="O11" i="22"/>
  <c r="N11" i="22"/>
  <c r="G11" i="22"/>
  <c r="F11" i="22"/>
  <c r="O10" i="22"/>
  <c r="N10" i="22"/>
  <c r="G10" i="22"/>
  <c r="F10" i="22"/>
  <c r="O9" i="22"/>
  <c r="N9" i="22"/>
  <c r="G9" i="22"/>
  <c r="F9" i="22"/>
  <c r="O8" i="22"/>
  <c r="N8" i="22"/>
  <c r="G8" i="22"/>
  <c r="F8" i="22"/>
  <c r="O7" i="22"/>
  <c r="N7" i="22"/>
  <c r="G7" i="22"/>
  <c r="F7" i="22"/>
  <c r="O6" i="22"/>
  <c r="G6" i="22"/>
  <c r="O102" i="20"/>
  <c r="O78" i="20"/>
  <c r="O54" i="20"/>
  <c r="O30" i="20"/>
  <c r="O6" i="20"/>
  <c r="G102" i="20"/>
  <c r="G78" i="20"/>
  <c r="G54" i="20"/>
  <c r="G30" i="20"/>
  <c r="G6" i="20"/>
  <c r="P1" i="16"/>
  <c r="H1" i="16"/>
  <c r="P1" i="15"/>
  <c r="H1" i="15"/>
  <c r="AK1" i="7"/>
  <c r="AJ1" i="7"/>
  <c r="K1" i="7"/>
  <c r="J1" i="7"/>
  <c r="T1" i="6"/>
  <c r="R1" i="6"/>
  <c r="P1" i="6"/>
  <c r="N1" i="6"/>
  <c r="J1" i="6"/>
  <c r="H1" i="6"/>
  <c r="F1" i="6"/>
  <c r="D1" i="6"/>
  <c r="T1" i="4"/>
  <c r="R1" i="4"/>
  <c r="P1" i="4"/>
  <c r="N1" i="4"/>
  <c r="H1" i="4"/>
  <c r="F1" i="4"/>
  <c r="D1" i="4"/>
  <c r="T1" i="8"/>
  <c r="S1" i="8"/>
  <c r="J1" i="8"/>
  <c r="I1" i="8"/>
  <c r="O121" i="20"/>
  <c r="N121" i="20"/>
  <c r="O120" i="20"/>
  <c r="N120" i="20"/>
  <c r="O119" i="20"/>
  <c r="N119" i="20"/>
  <c r="O118" i="20"/>
  <c r="N118" i="20"/>
  <c r="O117" i="20"/>
  <c r="N117" i="20"/>
  <c r="O116" i="20"/>
  <c r="N116" i="20"/>
  <c r="O115" i="20"/>
  <c r="N115" i="20"/>
  <c r="O114" i="20"/>
  <c r="N114" i="20"/>
  <c r="O113" i="20"/>
  <c r="N113" i="20"/>
  <c r="O112" i="20"/>
  <c r="N112" i="20"/>
  <c r="O111" i="20"/>
  <c r="N111" i="20"/>
  <c r="O110" i="20"/>
  <c r="N110" i="20"/>
  <c r="O109" i="20"/>
  <c r="N109" i="20"/>
  <c r="O108" i="20"/>
  <c r="N108" i="20"/>
  <c r="O107" i="20"/>
  <c r="N107" i="20"/>
  <c r="O106" i="20"/>
  <c r="N106" i="20"/>
  <c r="O105" i="20"/>
  <c r="N105" i="20"/>
  <c r="O104" i="20"/>
  <c r="N104" i="20"/>
  <c r="O103" i="20"/>
  <c r="N103" i="20"/>
  <c r="O97" i="20"/>
  <c r="N97" i="20"/>
  <c r="O96" i="20"/>
  <c r="N96" i="20"/>
  <c r="O95" i="20"/>
  <c r="N95" i="20"/>
  <c r="O94" i="20"/>
  <c r="N94" i="20"/>
  <c r="O93" i="20"/>
  <c r="N93" i="20"/>
  <c r="O92" i="20"/>
  <c r="N92" i="20"/>
  <c r="O91" i="20"/>
  <c r="N91" i="20"/>
  <c r="O90" i="20"/>
  <c r="N90" i="20"/>
  <c r="O89" i="20"/>
  <c r="N89" i="20"/>
  <c r="O88" i="20"/>
  <c r="N88" i="20"/>
  <c r="O87" i="20"/>
  <c r="N87" i="20"/>
  <c r="O86" i="20"/>
  <c r="N86" i="20"/>
  <c r="O85" i="20"/>
  <c r="N85" i="20"/>
  <c r="O84" i="20"/>
  <c r="N84" i="20"/>
  <c r="O83" i="20"/>
  <c r="N83" i="20"/>
  <c r="O82" i="20"/>
  <c r="N82" i="20"/>
  <c r="O81" i="20"/>
  <c r="N81" i="20"/>
  <c r="O80" i="20"/>
  <c r="N80" i="20"/>
  <c r="O79" i="20"/>
  <c r="N79" i="20"/>
  <c r="O55" i="20"/>
  <c r="P55" i="20" s="1"/>
  <c r="N55" i="20"/>
  <c r="O49" i="20"/>
  <c r="N49" i="20"/>
  <c r="O48" i="20"/>
  <c r="N48" i="20"/>
  <c r="O47" i="20"/>
  <c r="N47" i="20"/>
  <c r="O46" i="20"/>
  <c r="N46" i="20"/>
  <c r="O45" i="20"/>
  <c r="N45" i="20"/>
  <c r="O44" i="20"/>
  <c r="N44" i="20"/>
  <c r="O43" i="20"/>
  <c r="N43" i="20"/>
  <c r="O42" i="20"/>
  <c r="N42" i="20"/>
  <c r="O41" i="20"/>
  <c r="N41" i="20"/>
  <c r="O40" i="20"/>
  <c r="N40" i="20"/>
  <c r="O39" i="20"/>
  <c r="N39" i="20"/>
  <c r="O38" i="20"/>
  <c r="N38" i="20"/>
  <c r="O37" i="20"/>
  <c r="N37" i="20"/>
  <c r="O36" i="20"/>
  <c r="N36" i="20"/>
  <c r="O35" i="20"/>
  <c r="N35" i="20"/>
  <c r="O34" i="20"/>
  <c r="N34" i="20"/>
  <c r="O33" i="20"/>
  <c r="N33" i="20"/>
  <c r="O32" i="20"/>
  <c r="N32" i="20"/>
  <c r="O31" i="20"/>
  <c r="N31" i="20"/>
  <c r="O25" i="20"/>
  <c r="N25" i="20"/>
  <c r="O24" i="20"/>
  <c r="N24" i="20"/>
  <c r="O23" i="20"/>
  <c r="N23" i="20"/>
  <c r="O22" i="20"/>
  <c r="N22" i="20"/>
  <c r="O21" i="20"/>
  <c r="N21" i="20"/>
  <c r="O20" i="20"/>
  <c r="N20" i="20"/>
  <c r="O19" i="20"/>
  <c r="N19" i="20"/>
  <c r="O18" i="20"/>
  <c r="N18" i="20"/>
  <c r="O17" i="20"/>
  <c r="N17" i="20"/>
  <c r="O16" i="20"/>
  <c r="N16" i="20"/>
  <c r="O15" i="20"/>
  <c r="N15" i="20"/>
  <c r="O14" i="20"/>
  <c r="N14" i="20"/>
  <c r="O13" i="20"/>
  <c r="N13" i="20"/>
  <c r="O12" i="20"/>
  <c r="N12" i="20"/>
  <c r="O11" i="20"/>
  <c r="N11" i="20"/>
  <c r="O10" i="20"/>
  <c r="N10" i="20"/>
  <c r="O9" i="20"/>
  <c r="N9" i="20"/>
  <c r="O8" i="20"/>
  <c r="N8" i="20"/>
  <c r="O7" i="20"/>
  <c r="N7" i="20"/>
  <c r="G121" i="20"/>
  <c r="F121" i="20"/>
  <c r="G120" i="20"/>
  <c r="F120" i="20"/>
  <c r="G119" i="20"/>
  <c r="F119" i="20"/>
  <c r="G118" i="20"/>
  <c r="F118" i="20"/>
  <c r="G117" i="20"/>
  <c r="F117" i="20"/>
  <c r="G116" i="20"/>
  <c r="F116" i="20"/>
  <c r="G115" i="20"/>
  <c r="F115" i="20"/>
  <c r="G114" i="20"/>
  <c r="F114" i="20"/>
  <c r="G113" i="20"/>
  <c r="F113" i="20"/>
  <c r="G112" i="20"/>
  <c r="F112" i="20"/>
  <c r="G111" i="20"/>
  <c r="F111" i="20"/>
  <c r="G110" i="20"/>
  <c r="F110" i="20"/>
  <c r="G109" i="20"/>
  <c r="F109" i="20"/>
  <c r="G108" i="20"/>
  <c r="F108" i="20"/>
  <c r="G107" i="20"/>
  <c r="F107" i="20"/>
  <c r="G106" i="20"/>
  <c r="F106" i="20"/>
  <c r="G105" i="20"/>
  <c r="F105" i="20"/>
  <c r="G104" i="20"/>
  <c r="F104" i="20"/>
  <c r="G103" i="20"/>
  <c r="F103" i="20"/>
  <c r="G97" i="20"/>
  <c r="F97" i="20"/>
  <c r="G96" i="20"/>
  <c r="F96" i="20"/>
  <c r="G95" i="20"/>
  <c r="F95" i="20"/>
  <c r="G94" i="20"/>
  <c r="F94" i="20"/>
  <c r="G93" i="20"/>
  <c r="F93" i="20"/>
  <c r="G92" i="20"/>
  <c r="F92" i="20"/>
  <c r="G91" i="20"/>
  <c r="F91" i="20"/>
  <c r="G90" i="20"/>
  <c r="F90" i="20"/>
  <c r="G89" i="20"/>
  <c r="F89" i="20"/>
  <c r="G88" i="20"/>
  <c r="F88" i="20"/>
  <c r="G87" i="20"/>
  <c r="F87" i="20"/>
  <c r="G86" i="20"/>
  <c r="F86" i="20"/>
  <c r="G85" i="20"/>
  <c r="F85" i="20"/>
  <c r="G84" i="20"/>
  <c r="F84" i="20"/>
  <c r="G83" i="20"/>
  <c r="F83" i="20"/>
  <c r="G82" i="20"/>
  <c r="F82" i="20"/>
  <c r="G81" i="20"/>
  <c r="F81" i="20"/>
  <c r="G80" i="20"/>
  <c r="F80" i="20"/>
  <c r="G79" i="20"/>
  <c r="F79" i="20"/>
  <c r="G55" i="20"/>
  <c r="H55" i="20" s="1"/>
  <c r="F55" i="20"/>
  <c r="G49" i="20"/>
  <c r="F49" i="20"/>
  <c r="G48" i="20"/>
  <c r="F48" i="20"/>
  <c r="G47" i="20"/>
  <c r="F47" i="20"/>
  <c r="G46" i="20"/>
  <c r="F46" i="20"/>
  <c r="G45" i="20"/>
  <c r="F45" i="20"/>
  <c r="G44" i="20"/>
  <c r="F44" i="20"/>
  <c r="G43" i="20"/>
  <c r="F43" i="20"/>
  <c r="G42" i="20"/>
  <c r="F42" i="20"/>
  <c r="G41" i="20"/>
  <c r="F41" i="20"/>
  <c r="G40" i="20"/>
  <c r="F40" i="20"/>
  <c r="G39" i="20"/>
  <c r="F39" i="20"/>
  <c r="G38" i="20"/>
  <c r="F38" i="20"/>
  <c r="G37" i="20"/>
  <c r="F37" i="20"/>
  <c r="G36" i="20"/>
  <c r="F36" i="20"/>
  <c r="G35" i="20"/>
  <c r="F35" i="20"/>
  <c r="G34" i="20"/>
  <c r="F34" i="20"/>
  <c r="G33" i="20"/>
  <c r="F33" i="20"/>
  <c r="G32" i="20"/>
  <c r="F32" i="20"/>
  <c r="G31" i="20"/>
  <c r="F31" i="20"/>
  <c r="G25" i="20"/>
  <c r="F25" i="20"/>
  <c r="G24" i="20"/>
  <c r="F24" i="20"/>
  <c r="G23" i="20"/>
  <c r="F23" i="20"/>
  <c r="G22" i="20"/>
  <c r="F22" i="20"/>
  <c r="G21" i="20"/>
  <c r="F21" i="20"/>
  <c r="G20" i="20"/>
  <c r="F20" i="20"/>
  <c r="G19" i="20"/>
  <c r="F19" i="20"/>
  <c r="G18" i="20"/>
  <c r="F18" i="20"/>
  <c r="G17" i="20"/>
  <c r="F17" i="20"/>
  <c r="G16" i="20"/>
  <c r="F16" i="20"/>
  <c r="G15" i="20"/>
  <c r="F15" i="20"/>
  <c r="G14" i="20"/>
  <c r="F14" i="20"/>
  <c r="G13" i="20"/>
  <c r="F13" i="20"/>
  <c r="G12" i="20"/>
  <c r="F12" i="20"/>
  <c r="G11" i="20"/>
  <c r="F11" i="20"/>
  <c r="G10" i="20"/>
  <c r="F10" i="20"/>
  <c r="G9" i="20"/>
  <c r="F9" i="20"/>
  <c r="G8" i="20"/>
  <c r="F8" i="20"/>
  <c r="G7" i="20"/>
  <c r="F7" i="20"/>
  <c r="P103" i="16"/>
  <c r="O103" i="16" s="1"/>
  <c r="N103" i="16"/>
  <c r="H103" i="16"/>
  <c r="G103" i="16" s="1"/>
  <c r="F103" i="16"/>
  <c r="P102" i="16"/>
  <c r="O102" i="16" s="1"/>
  <c r="N102" i="16"/>
  <c r="H102" i="16"/>
  <c r="G102" i="16" s="1"/>
  <c r="F102" i="16"/>
  <c r="P101" i="16"/>
  <c r="O101" i="16" s="1"/>
  <c r="N101" i="16"/>
  <c r="H101" i="16"/>
  <c r="G101" i="16" s="1"/>
  <c r="F101" i="16"/>
  <c r="P100" i="16"/>
  <c r="O100" i="16" s="1"/>
  <c r="N100" i="16"/>
  <c r="H100" i="16"/>
  <c r="G100" i="16" s="1"/>
  <c r="F100" i="16"/>
  <c r="P99" i="16"/>
  <c r="O99" i="16" s="1"/>
  <c r="N99" i="16"/>
  <c r="H99" i="16"/>
  <c r="G99" i="16" s="1"/>
  <c r="F99" i="16"/>
  <c r="P98" i="16"/>
  <c r="O98" i="16" s="1"/>
  <c r="N98" i="16"/>
  <c r="H98" i="16"/>
  <c r="G98" i="16" s="1"/>
  <c r="F98" i="16"/>
  <c r="P97" i="16"/>
  <c r="O97" i="16" s="1"/>
  <c r="N97" i="16"/>
  <c r="H97" i="16"/>
  <c r="G97" i="16" s="1"/>
  <c r="F97" i="16"/>
  <c r="P96" i="16"/>
  <c r="O96" i="16" s="1"/>
  <c r="N96" i="16"/>
  <c r="H96" i="16"/>
  <c r="G96" i="16" s="1"/>
  <c r="F96" i="16"/>
  <c r="P95" i="16"/>
  <c r="O95" i="16" s="1"/>
  <c r="N95" i="16"/>
  <c r="H95" i="16"/>
  <c r="G95" i="16" s="1"/>
  <c r="F95" i="16"/>
  <c r="P94" i="16"/>
  <c r="O94" i="16" s="1"/>
  <c r="N94" i="16"/>
  <c r="H94" i="16"/>
  <c r="G94" i="16" s="1"/>
  <c r="F94" i="16"/>
  <c r="P93" i="16"/>
  <c r="O93" i="16" s="1"/>
  <c r="N93" i="16"/>
  <c r="H93" i="16"/>
  <c r="G93" i="16" s="1"/>
  <c r="F93" i="16"/>
  <c r="P92" i="16"/>
  <c r="O92" i="16" s="1"/>
  <c r="N92" i="16"/>
  <c r="H92" i="16"/>
  <c r="G92" i="16" s="1"/>
  <c r="F92" i="16"/>
  <c r="P91" i="16"/>
  <c r="O91" i="16" s="1"/>
  <c r="N91" i="16"/>
  <c r="H91" i="16"/>
  <c r="G91" i="16" s="1"/>
  <c r="F91" i="16"/>
  <c r="P90" i="16"/>
  <c r="O90" i="16" s="1"/>
  <c r="N90" i="16"/>
  <c r="H90" i="16"/>
  <c r="G90" i="16" s="1"/>
  <c r="F90" i="16"/>
  <c r="P89" i="16"/>
  <c r="O89" i="16" s="1"/>
  <c r="N89" i="16"/>
  <c r="H89" i="16"/>
  <c r="G89" i="16" s="1"/>
  <c r="F89" i="16"/>
  <c r="P88" i="16"/>
  <c r="O88" i="16" s="1"/>
  <c r="N88" i="16"/>
  <c r="H88" i="16"/>
  <c r="G88" i="16" s="1"/>
  <c r="F88" i="16"/>
  <c r="P87" i="16"/>
  <c r="O87" i="16" s="1"/>
  <c r="N87" i="16"/>
  <c r="H87" i="16"/>
  <c r="G87" i="16" s="1"/>
  <c r="F87" i="16"/>
  <c r="P86" i="16"/>
  <c r="O86" i="16" s="1"/>
  <c r="N86" i="16"/>
  <c r="H86" i="16"/>
  <c r="G86" i="16" s="1"/>
  <c r="F86" i="16"/>
  <c r="P85" i="16"/>
  <c r="O85" i="16" s="1"/>
  <c r="N85" i="16"/>
  <c r="H85" i="16"/>
  <c r="G85" i="16" s="1"/>
  <c r="F85" i="16"/>
  <c r="P84" i="16"/>
  <c r="O84" i="16" s="1"/>
  <c r="N84" i="16"/>
  <c r="H84" i="16"/>
  <c r="G84" i="16" s="1"/>
  <c r="F84" i="16"/>
  <c r="P83" i="16"/>
  <c r="O83" i="16" s="1"/>
  <c r="N83" i="16"/>
  <c r="H83" i="16"/>
  <c r="G83" i="16" s="1"/>
  <c r="F83" i="16"/>
  <c r="P82" i="16"/>
  <c r="O82" i="16" s="1"/>
  <c r="N82" i="16"/>
  <c r="H82" i="16"/>
  <c r="G82" i="16" s="1"/>
  <c r="F82" i="16"/>
  <c r="P81" i="16"/>
  <c r="O81" i="16" s="1"/>
  <c r="N81" i="16"/>
  <c r="H81" i="16"/>
  <c r="G81" i="16" s="1"/>
  <c r="F81" i="16"/>
  <c r="P80" i="16"/>
  <c r="O80" i="16" s="1"/>
  <c r="N80" i="16"/>
  <c r="H80" i="16"/>
  <c r="G80" i="16" s="1"/>
  <c r="F80" i="16"/>
  <c r="P79" i="16"/>
  <c r="O79" i="16" s="1"/>
  <c r="N79" i="16"/>
  <c r="H79" i="16"/>
  <c r="G79" i="16" s="1"/>
  <c r="F79" i="16"/>
  <c r="P78" i="16"/>
  <c r="O78" i="16" s="1"/>
  <c r="N78" i="16"/>
  <c r="H78" i="16"/>
  <c r="G78" i="16" s="1"/>
  <c r="F78" i="16"/>
  <c r="P77" i="16"/>
  <c r="O77" i="16" s="1"/>
  <c r="N77" i="16"/>
  <c r="H77" i="16"/>
  <c r="G77" i="16" s="1"/>
  <c r="F77" i="16"/>
  <c r="P76" i="16"/>
  <c r="O76" i="16" s="1"/>
  <c r="N76" i="16"/>
  <c r="H76" i="16"/>
  <c r="G76" i="16" s="1"/>
  <c r="F76" i="16"/>
  <c r="P75" i="16"/>
  <c r="O75" i="16" s="1"/>
  <c r="N75" i="16"/>
  <c r="H75" i="16"/>
  <c r="G75" i="16" s="1"/>
  <c r="F75" i="16"/>
  <c r="P74" i="16"/>
  <c r="O74" i="16" s="1"/>
  <c r="N74" i="16"/>
  <c r="H74" i="16"/>
  <c r="G74" i="16" s="1"/>
  <c r="F74" i="16"/>
  <c r="P73" i="16"/>
  <c r="O73" i="16" s="1"/>
  <c r="N73" i="16"/>
  <c r="H73" i="16"/>
  <c r="G73" i="16" s="1"/>
  <c r="F73" i="16"/>
  <c r="P72" i="16"/>
  <c r="O72" i="16" s="1"/>
  <c r="N72" i="16"/>
  <c r="H72" i="16"/>
  <c r="G72" i="16" s="1"/>
  <c r="F72" i="16"/>
  <c r="P71" i="16"/>
  <c r="O71" i="16" s="1"/>
  <c r="N71" i="16"/>
  <c r="H71" i="16"/>
  <c r="G71" i="16" s="1"/>
  <c r="F71" i="16"/>
  <c r="P70" i="16"/>
  <c r="O70" i="16" s="1"/>
  <c r="N70" i="16"/>
  <c r="H70" i="16"/>
  <c r="G70" i="16" s="1"/>
  <c r="F70" i="16"/>
  <c r="P69" i="16"/>
  <c r="O69" i="16" s="1"/>
  <c r="N69" i="16"/>
  <c r="H69" i="16"/>
  <c r="G69" i="16" s="1"/>
  <c r="F69" i="16"/>
  <c r="P68" i="16"/>
  <c r="O68" i="16" s="1"/>
  <c r="N68" i="16"/>
  <c r="H68" i="16"/>
  <c r="G68" i="16" s="1"/>
  <c r="F68" i="16"/>
  <c r="P67" i="16"/>
  <c r="O67" i="16" s="1"/>
  <c r="N67" i="16"/>
  <c r="H67" i="16"/>
  <c r="G67" i="16" s="1"/>
  <c r="F67" i="16"/>
  <c r="P66" i="16"/>
  <c r="O66" i="16" s="1"/>
  <c r="N66" i="16"/>
  <c r="H66" i="16"/>
  <c r="G66" i="16" s="1"/>
  <c r="F66" i="16"/>
  <c r="P65" i="16"/>
  <c r="O65" i="16" s="1"/>
  <c r="N65" i="16"/>
  <c r="H65" i="16"/>
  <c r="G65" i="16" s="1"/>
  <c r="F65" i="16"/>
  <c r="P64" i="16"/>
  <c r="O64" i="16" s="1"/>
  <c r="N64" i="16"/>
  <c r="H64" i="16"/>
  <c r="G64" i="16" s="1"/>
  <c r="F64" i="16"/>
  <c r="P63" i="16"/>
  <c r="O63" i="16" s="1"/>
  <c r="N63" i="16"/>
  <c r="H63" i="16"/>
  <c r="G63" i="16" s="1"/>
  <c r="F63" i="16"/>
  <c r="P62" i="16"/>
  <c r="O62" i="16" s="1"/>
  <c r="N62" i="16"/>
  <c r="H62" i="16"/>
  <c r="G62" i="16" s="1"/>
  <c r="F62" i="16"/>
  <c r="P61" i="16"/>
  <c r="O61" i="16" s="1"/>
  <c r="N61" i="16"/>
  <c r="H61" i="16"/>
  <c r="G61" i="16" s="1"/>
  <c r="F61" i="16"/>
  <c r="P60" i="16"/>
  <c r="O60" i="16" s="1"/>
  <c r="N60" i="16"/>
  <c r="H60" i="16"/>
  <c r="G60" i="16" s="1"/>
  <c r="F60" i="16"/>
  <c r="P59" i="16"/>
  <c r="O59" i="16" s="1"/>
  <c r="N59" i="16"/>
  <c r="H59" i="16"/>
  <c r="G59" i="16" s="1"/>
  <c r="F59" i="16"/>
  <c r="P58" i="16"/>
  <c r="O58" i="16" s="1"/>
  <c r="N58" i="16"/>
  <c r="H58" i="16"/>
  <c r="G58" i="16" s="1"/>
  <c r="F58" i="16"/>
  <c r="P57" i="16"/>
  <c r="O57" i="16" s="1"/>
  <c r="N57" i="16"/>
  <c r="H57" i="16"/>
  <c r="G57" i="16" s="1"/>
  <c r="F57" i="16"/>
  <c r="P56" i="16"/>
  <c r="O56" i="16" s="1"/>
  <c r="N56" i="16"/>
  <c r="H56" i="16"/>
  <c r="G56" i="16" s="1"/>
  <c r="F56" i="16"/>
  <c r="P55" i="16"/>
  <c r="O55" i="16" s="1"/>
  <c r="N55" i="16"/>
  <c r="H55" i="16"/>
  <c r="G55" i="16" s="1"/>
  <c r="F55" i="16"/>
  <c r="P54" i="16"/>
  <c r="O54" i="16" s="1"/>
  <c r="N54" i="16"/>
  <c r="H54" i="16"/>
  <c r="G54" i="16" s="1"/>
  <c r="F54" i="16"/>
  <c r="P53" i="16"/>
  <c r="O53" i="16" s="1"/>
  <c r="N53" i="16"/>
  <c r="H53" i="16"/>
  <c r="G53" i="16" s="1"/>
  <c r="F53" i="16"/>
  <c r="P52" i="16"/>
  <c r="O52" i="16" s="1"/>
  <c r="N52" i="16"/>
  <c r="H52" i="16"/>
  <c r="G52" i="16" s="1"/>
  <c r="F52" i="16"/>
  <c r="P51" i="16"/>
  <c r="O51" i="16" s="1"/>
  <c r="N51" i="16"/>
  <c r="H51" i="16"/>
  <c r="G51" i="16" s="1"/>
  <c r="F51" i="16"/>
  <c r="P50" i="16"/>
  <c r="O50" i="16" s="1"/>
  <c r="N50" i="16"/>
  <c r="H50" i="16"/>
  <c r="G50" i="16" s="1"/>
  <c r="F50" i="16"/>
  <c r="P49" i="16"/>
  <c r="O49" i="16" s="1"/>
  <c r="N49" i="16"/>
  <c r="H49" i="16"/>
  <c r="G49" i="16" s="1"/>
  <c r="F49" i="16"/>
  <c r="P48" i="16"/>
  <c r="O48" i="16" s="1"/>
  <c r="N48" i="16"/>
  <c r="H48" i="16"/>
  <c r="G48" i="16" s="1"/>
  <c r="F48" i="16"/>
  <c r="P47" i="16"/>
  <c r="O47" i="16" s="1"/>
  <c r="N47" i="16"/>
  <c r="H47" i="16"/>
  <c r="G47" i="16" s="1"/>
  <c r="F47" i="16"/>
  <c r="P46" i="16"/>
  <c r="O46" i="16" s="1"/>
  <c r="N46" i="16"/>
  <c r="H46" i="16"/>
  <c r="G46" i="16" s="1"/>
  <c r="F46" i="16"/>
  <c r="P45" i="16"/>
  <c r="O45" i="16" s="1"/>
  <c r="N45" i="16"/>
  <c r="H45" i="16"/>
  <c r="G45" i="16" s="1"/>
  <c r="F45" i="16"/>
  <c r="P44" i="16"/>
  <c r="O44" i="16" s="1"/>
  <c r="N44" i="16"/>
  <c r="H44" i="16"/>
  <c r="G44" i="16" s="1"/>
  <c r="F44" i="16"/>
  <c r="P43" i="16"/>
  <c r="O43" i="16" s="1"/>
  <c r="N43" i="16"/>
  <c r="H43" i="16"/>
  <c r="G43" i="16" s="1"/>
  <c r="F43" i="16"/>
  <c r="P42" i="16"/>
  <c r="O42" i="16" s="1"/>
  <c r="N42" i="16"/>
  <c r="H42" i="16"/>
  <c r="G42" i="16" s="1"/>
  <c r="F42" i="16"/>
  <c r="P41" i="16"/>
  <c r="O41" i="16" s="1"/>
  <c r="N41" i="16"/>
  <c r="H41" i="16"/>
  <c r="G41" i="16" s="1"/>
  <c r="F41" i="16"/>
  <c r="P40" i="16"/>
  <c r="O40" i="16" s="1"/>
  <c r="N40" i="16"/>
  <c r="H40" i="16"/>
  <c r="G40" i="16" s="1"/>
  <c r="F40" i="16"/>
  <c r="P39" i="16"/>
  <c r="O39" i="16" s="1"/>
  <c r="N39" i="16"/>
  <c r="H39" i="16"/>
  <c r="G39" i="16" s="1"/>
  <c r="F39" i="16"/>
  <c r="P38" i="16"/>
  <c r="O38" i="16" s="1"/>
  <c r="N38" i="16"/>
  <c r="H38" i="16"/>
  <c r="G38" i="16" s="1"/>
  <c r="F38" i="16"/>
  <c r="P37" i="16"/>
  <c r="O37" i="16" s="1"/>
  <c r="N37" i="16"/>
  <c r="H37" i="16"/>
  <c r="G37" i="16" s="1"/>
  <c r="F37" i="16"/>
  <c r="P36" i="16"/>
  <c r="O36" i="16" s="1"/>
  <c r="N36" i="16"/>
  <c r="H36" i="16"/>
  <c r="G36" i="16" s="1"/>
  <c r="F36" i="16"/>
  <c r="P35" i="16"/>
  <c r="O35" i="16" s="1"/>
  <c r="N35" i="16"/>
  <c r="H35" i="16"/>
  <c r="G35" i="16" s="1"/>
  <c r="F35" i="16"/>
  <c r="P34" i="16"/>
  <c r="O34" i="16" s="1"/>
  <c r="N34" i="16"/>
  <c r="H34" i="16"/>
  <c r="G34" i="16" s="1"/>
  <c r="F34" i="16"/>
  <c r="P33" i="16"/>
  <c r="O33" i="16" s="1"/>
  <c r="N33" i="16"/>
  <c r="H33" i="16"/>
  <c r="G33" i="16" s="1"/>
  <c r="F33" i="16"/>
  <c r="P32" i="16"/>
  <c r="O32" i="16" s="1"/>
  <c r="N32" i="16"/>
  <c r="H32" i="16"/>
  <c r="G32" i="16" s="1"/>
  <c r="F32" i="16"/>
  <c r="P31" i="16"/>
  <c r="O31" i="16" s="1"/>
  <c r="N31" i="16"/>
  <c r="H31" i="16"/>
  <c r="G31" i="16" s="1"/>
  <c r="F31" i="16"/>
  <c r="P30" i="16"/>
  <c r="O30" i="16" s="1"/>
  <c r="N30" i="16"/>
  <c r="H30" i="16"/>
  <c r="G30" i="16" s="1"/>
  <c r="F30" i="16"/>
  <c r="P29" i="16"/>
  <c r="O29" i="16" s="1"/>
  <c r="N29" i="16"/>
  <c r="H29" i="16"/>
  <c r="G29" i="16" s="1"/>
  <c r="F29" i="16"/>
  <c r="P28" i="16"/>
  <c r="O28" i="16" s="1"/>
  <c r="N28" i="16"/>
  <c r="H28" i="16"/>
  <c r="G28" i="16" s="1"/>
  <c r="F28" i="16"/>
  <c r="P27" i="16"/>
  <c r="O27" i="16" s="1"/>
  <c r="N27" i="16"/>
  <c r="H27" i="16"/>
  <c r="G27" i="16" s="1"/>
  <c r="F27" i="16"/>
  <c r="P26" i="16"/>
  <c r="O26" i="16" s="1"/>
  <c r="N26" i="16"/>
  <c r="H26" i="16"/>
  <c r="G26" i="16" s="1"/>
  <c r="F26" i="16"/>
  <c r="P25" i="16"/>
  <c r="O25" i="16" s="1"/>
  <c r="N25" i="16"/>
  <c r="H25" i="16"/>
  <c r="G25" i="16" s="1"/>
  <c r="F25" i="16"/>
  <c r="P24" i="16"/>
  <c r="O24" i="16" s="1"/>
  <c r="N24" i="16"/>
  <c r="H24" i="16"/>
  <c r="G24" i="16" s="1"/>
  <c r="F24" i="16"/>
  <c r="P23" i="16"/>
  <c r="O23" i="16" s="1"/>
  <c r="N23" i="16"/>
  <c r="H23" i="16"/>
  <c r="G23" i="16" s="1"/>
  <c r="F23" i="16"/>
  <c r="P22" i="16"/>
  <c r="O22" i="16" s="1"/>
  <c r="N22" i="16"/>
  <c r="H22" i="16"/>
  <c r="G22" i="16" s="1"/>
  <c r="F22" i="16"/>
  <c r="P21" i="16"/>
  <c r="O21" i="16" s="1"/>
  <c r="N21" i="16"/>
  <c r="H21" i="16"/>
  <c r="G21" i="16" s="1"/>
  <c r="F21" i="16"/>
  <c r="P20" i="16"/>
  <c r="O20" i="16" s="1"/>
  <c r="N20" i="16"/>
  <c r="H20" i="16"/>
  <c r="G20" i="16" s="1"/>
  <c r="F20" i="16"/>
  <c r="P19" i="16"/>
  <c r="O19" i="16" s="1"/>
  <c r="N19" i="16"/>
  <c r="H19" i="16"/>
  <c r="G19" i="16" s="1"/>
  <c r="F19" i="16"/>
  <c r="P18" i="16"/>
  <c r="O18" i="16" s="1"/>
  <c r="N18" i="16"/>
  <c r="H18" i="16"/>
  <c r="G18" i="16" s="1"/>
  <c r="F18" i="16"/>
  <c r="P17" i="16"/>
  <c r="O17" i="16" s="1"/>
  <c r="N17" i="16"/>
  <c r="H17" i="16"/>
  <c r="G17" i="16" s="1"/>
  <c r="F17" i="16"/>
  <c r="P16" i="16"/>
  <c r="O16" i="16" s="1"/>
  <c r="N16" i="16"/>
  <c r="H16" i="16"/>
  <c r="G16" i="16" s="1"/>
  <c r="F16" i="16"/>
  <c r="P15" i="16"/>
  <c r="O15" i="16" s="1"/>
  <c r="N15" i="16"/>
  <c r="H15" i="16"/>
  <c r="G15" i="16" s="1"/>
  <c r="F15" i="16"/>
  <c r="P14" i="16"/>
  <c r="O14" i="16" s="1"/>
  <c r="N14" i="16"/>
  <c r="H14" i="16"/>
  <c r="G14" i="16" s="1"/>
  <c r="F14" i="16"/>
  <c r="P13" i="16"/>
  <c r="O13" i="16" s="1"/>
  <c r="N13" i="16"/>
  <c r="H13" i="16"/>
  <c r="G13" i="16" s="1"/>
  <c r="F13" i="16"/>
  <c r="P12" i="16"/>
  <c r="O12" i="16" s="1"/>
  <c r="N12" i="16"/>
  <c r="H12" i="16"/>
  <c r="G12" i="16" s="1"/>
  <c r="F12" i="16"/>
  <c r="P11" i="16"/>
  <c r="O11" i="16" s="1"/>
  <c r="N11" i="16"/>
  <c r="H11" i="16"/>
  <c r="G11" i="16" s="1"/>
  <c r="F11" i="16"/>
  <c r="P10" i="16"/>
  <c r="O10" i="16" s="1"/>
  <c r="N10" i="16"/>
  <c r="H10" i="16"/>
  <c r="G10" i="16" s="1"/>
  <c r="F10" i="16"/>
  <c r="P9" i="16"/>
  <c r="O9" i="16" s="1"/>
  <c r="N9" i="16"/>
  <c r="H9" i="16"/>
  <c r="G9" i="16" s="1"/>
  <c r="F9" i="16"/>
  <c r="P8" i="16"/>
  <c r="O8" i="16" s="1"/>
  <c r="N8" i="16"/>
  <c r="H8" i="16"/>
  <c r="G8" i="16" s="1"/>
  <c r="F8" i="16"/>
  <c r="P7" i="16"/>
  <c r="O7" i="16" s="1"/>
  <c r="N7" i="16"/>
  <c r="H7" i="16"/>
  <c r="G7" i="16" s="1"/>
  <c r="F7" i="16"/>
  <c r="P6" i="16"/>
  <c r="O6" i="16" s="1"/>
  <c r="N6" i="16"/>
  <c r="H6" i="16"/>
  <c r="G6" i="16" s="1"/>
  <c r="F6" i="16"/>
  <c r="P5" i="16"/>
  <c r="O5" i="16" s="1"/>
  <c r="N5" i="16"/>
  <c r="H5" i="16"/>
  <c r="G5" i="16" s="1"/>
  <c r="F5" i="16"/>
  <c r="P103" i="15"/>
  <c r="O103" i="15" s="1"/>
  <c r="N103" i="15"/>
  <c r="P102" i="15"/>
  <c r="O102" i="15" s="1"/>
  <c r="N102" i="15"/>
  <c r="P101" i="15"/>
  <c r="O101" i="15" s="1"/>
  <c r="N101" i="15"/>
  <c r="P100" i="15"/>
  <c r="O100" i="15" s="1"/>
  <c r="N100" i="15"/>
  <c r="P99" i="15"/>
  <c r="O99" i="15" s="1"/>
  <c r="N99" i="15"/>
  <c r="P98" i="15"/>
  <c r="O98" i="15" s="1"/>
  <c r="N98" i="15"/>
  <c r="P97" i="15"/>
  <c r="O97" i="15" s="1"/>
  <c r="N97" i="15"/>
  <c r="P96" i="15"/>
  <c r="O96" i="15" s="1"/>
  <c r="N96" i="15"/>
  <c r="P95" i="15"/>
  <c r="O95" i="15" s="1"/>
  <c r="N95" i="15"/>
  <c r="P94" i="15"/>
  <c r="O94" i="15" s="1"/>
  <c r="N94" i="15"/>
  <c r="P93" i="15"/>
  <c r="O93" i="15" s="1"/>
  <c r="N93" i="15"/>
  <c r="P92" i="15"/>
  <c r="O92" i="15" s="1"/>
  <c r="N92" i="15"/>
  <c r="P91" i="15"/>
  <c r="O91" i="15" s="1"/>
  <c r="N91" i="15"/>
  <c r="P90" i="15"/>
  <c r="O90" i="15" s="1"/>
  <c r="N90" i="15"/>
  <c r="P89" i="15"/>
  <c r="O89" i="15" s="1"/>
  <c r="N89" i="15"/>
  <c r="P88" i="15"/>
  <c r="O88" i="15" s="1"/>
  <c r="N88" i="15"/>
  <c r="P87" i="15"/>
  <c r="O87" i="15" s="1"/>
  <c r="N87" i="15"/>
  <c r="P86" i="15"/>
  <c r="O86" i="15" s="1"/>
  <c r="N86" i="15"/>
  <c r="P85" i="15"/>
  <c r="O85" i="15" s="1"/>
  <c r="N85" i="15"/>
  <c r="P84" i="15"/>
  <c r="O84" i="15" s="1"/>
  <c r="N84" i="15"/>
  <c r="P83" i="15"/>
  <c r="O83" i="15" s="1"/>
  <c r="N83" i="15"/>
  <c r="P82" i="15"/>
  <c r="O82" i="15" s="1"/>
  <c r="N82" i="15"/>
  <c r="P81" i="15"/>
  <c r="O81" i="15" s="1"/>
  <c r="N81" i="15"/>
  <c r="P80" i="15"/>
  <c r="O80" i="15" s="1"/>
  <c r="N80" i="15"/>
  <c r="P79" i="15"/>
  <c r="O79" i="15" s="1"/>
  <c r="N79" i="15"/>
  <c r="P78" i="15"/>
  <c r="O78" i="15" s="1"/>
  <c r="N78" i="15"/>
  <c r="P77" i="15"/>
  <c r="O77" i="15" s="1"/>
  <c r="N77" i="15"/>
  <c r="P76" i="15"/>
  <c r="O76" i="15" s="1"/>
  <c r="N76" i="15"/>
  <c r="P75" i="15"/>
  <c r="O75" i="15" s="1"/>
  <c r="N75" i="15"/>
  <c r="P74" i="15"/>
  <c r="O74" i="15" s="1"/>
  <c r="N74" i="15"/>
  <c r="P73" i="15"/>
  <c r="O73" i="15" s="1"/>
  <c r="N73" i="15"/>
  <c r="P72" i="15"/>
  <c r="O72" i="15" s="1"/>
  <c r="N72" i="15"/>
  <c r="P71" i="15"/>
  <c r="O71" i="15" s="1"/>
  <c r="N71" i="15"/>
  <c r="P70" i="15"/>
  <c r="O70" i="15" s="1"/>
  <c r="N70" i="15"/>
  <c r="P69" i="15"/>
  <c r="O69" i="15" s="1"/>
  <c r="N69" i="15"/>
  <c r="P68" i="15"/>
  <c r="O68" i="15" s="1"/>
  <c r="N68" i="15"/>
  <c r="P67" i="15"/>
  <c r="O67" i="15" s="1"/>
  <c r="N67" i="15"/>
  <c r="P66" i="15"/>
  <c r="O66" i="15" s="1"/>
  <c r="N66" i="15"/>
  <c r="P65" i="15"/>
  <c r="O65" i="15" s="1"/>
  <c r="N65" i="15"/>
  <c r="P64" i="15"/>
  <c r="O64" i="15" s="1"/>
  <c r="N64" i="15"/>
  <c r="P63" i="15"/>
  <c r="O63" i="15" s="1"/>
  <c r="N63" i="15"/>
  <c r="P62" i="15"/>
  <c r="O62" i="15" s="1"/>
  <c r="N62" i="15"/>
  <c r="P61" i="15"/>
  <c r="O61" i="15" s="1"/>
  <c r="N61" i="15"/>
  <c r="P60" i="15"/>
  <c r="O60" i="15" s="1"/>
  <c r="N60" i="15"/>
  <c r="P59" i="15"/>
  <c r="O59" i="15" s="1"/>
  <c r="N59" i="15"/>
  <c r="P58" i="15"/>
  <c r="O58" i="15" s="1"/>
  <c r="N58" i="15"/>
  <c r="P57" i="15"/>
  <c r="O57" i="15" s="1"/>
  <c r="N57" i="15"/>
  <c r="P56" i="15"/>
  <c r="O56" i="15" s="1"/>
  <c r="N56" i="15"/>
  <c r="P55" i="15"/>
  <c r="O55" i="15" s="1"/>
  <c r="N55" i="15"/>
  <c r="P54" i="15"/>
  <c r="O54" i="15" s="1"/>
  <c r="N54" i="15"/>
  <c r="P53" i="15"/>
  <c r="O53" i="15" s="1"/>
  <c r="N53" i="15"/>
  <c r="P52" i="15"/>
  <c r="O52" i="15" s="1"/>
  <c r="N52" i="15"/>
  <c r="P51" i="15"/>
  <c r="O51" i="15" s="1"/>
  <c r="N51" i="15"/>
  <c r="P50" i="15"/>
  <c r="O50" i="15" s="1"/>
  <c r="N50" i="15"/>
  <c r="P49" i="15"/>
  <c r="O49" i="15" s="1"/>
  <c r="N49" i="15"/>
  <c r="P48" i="15"/>
  <c r="O48" i="15" s="1"/>
  <c r="N48" i="15"/>
  <c r="P47" i="15"/>
  <c r="O47" i="15" s="1"/>
  <c r="N47" i="15"/>
  <c r="P46" i="15"/>
  <c r="O46" i="15" s="1"/>
  <c r="N46" i="15"/>
  <c r="P45" i="15"/>
  <c r="O45" i="15" s="1"/>
  <c r="N45" i="15"/>
  <c r="P44" i="15"/>
  <c r="O44" i="15" s="1"/>
  <c r="N44" i="15"/>
  <c r="P43" i="15"/>
  <c r="O43" i="15" s="1"/>
  <c r="N43" i="15"/>
  <c r="P42" i="15"/>
  <c r="O42" i="15" s="1"/>
  <c r="N42" i="15"/>
  <c r="P41" i="15"/>
  <c r="O41" i="15" s="1"/>
  <c r="N41" i="15"/>
  <c r="P40" i="15"/>
  <c r="O40" i="15" s="1"/>
  <c r="N40" i="15"/>
  <c r="P39" i="15"/>
  <c r="O39" i="15" s="1"/>
  <c r="N39" i="15"/>
  <c r="P38" i="15"/>
  <c r="O38" i="15" s="1"/>
  <c r="N38" i="15"/>
  <c r="P37" i="15"/>
  <c r="O37" i="15" s="1"/>
  <c r="N37" i="15"/>
  <c r="P36" i="15"/>
  <c r="O36" i="15" s="1"/>
  <c r="N36" i="15"/>
  <c r="P35" i="15"/>
  <c r="O35" i="15" s="1"/>
  <c r="N35" i="15"/>
  <c r="P34" i="15"/>
  <c r="O34" i="15" s="1"/>
  <c r="N34" i="15"/>
  <c r="P33" i="15"/>
  <c r="O33" i="15" s="1"/>
  <c r="N33" i="15"/>
  <c r="P32" i="15"/>
  <c r="O32" i="15" s="1"/>
  <c r="N32" i="15"/>
  <c r="P31" i="15"/>
  <c r="O31" i="15" s="1"/>
  <c r="N31" i="15"/>
  <c r="P30" i="15"/>
  <c r="O30" i="15" s="1"/>
  <c r="N30" i="15"/>
  <c r="P29" i="15"/>
  <c r="O29" i="15" s="1"/>
  <c r="N29" i="15"/>
  <c r="P28" i="15"/>
  <c r="O28" i="15" s="1"/>
  <c r="N28" i="15"/>
  <c r="P27" i="15"/>
  <c r="O27" i="15" s="1"/>
  <c r="N27" i="15"/>
  <c r="P26" i="15"/>
  <c r="O26" i="15" s="1"/>
  <c r="N26" i="15"/>
  <c r="P25" i="15"/>
  <c r="O25" i="15" s="1"/>
  <c r="N25" i="15"/>
  <c r="P24" i="15"/>
  <c r="O24" i="15" s="1"/>
  <c r="N24" i="15"/>
  <c r="P23" i="15"/>
  <c r="O23" i="15" s="1"/>
  <c r="N23" i="15"/>
  <c r="P22" i="15"/>
  <c r="O22" i="15" s="1"/>
  <c r="N22" i="15"/>
  <c r="P21" i="15"/>
  <c r="O21" i="15" s="1"/>
  <c r="N21" i="15"/>
  <c r="P20" i="15"/>
  <c r="O20" i="15" s="1"/>
  <c r="N20" i="15"/>
  <c r="P19" i="15"/>
  <c r="O19" i="15" s="1"/>
  <c r="N19" i="15"/>
  <c r="P18" i="15"/>
  <c r="O18" i="15" s="1"/>
  <c r="N18" i="15"/>
  <c r="P17" i="15"/>
  <c r="O17" i="15" s="1"/>
  <c r="N17" i="15"/>
  <c r="P16" i="15"/>
  <c r="O16" i="15" s="1"/>
  <c r="N16" i="15"/>
  <c r="P15" i="15"/>
  <c r="O15" i="15" s="1"/>
  <c r="N15" i="15"/>
  <c r="P14" i="15"/>
  <c r="O14" i="15" s="1"/>
  <c r="N14" i="15"/>
  <c r="P13" i="15"/>
  <c r="O13" i="15" s="1"/>
  <c r="N13" i="15"/>
  <c r="P12" i="15"/>
  <c r="O12" i="15" s="1"/>
  <c r="N12" i="15"/>
  <c r="P11" i="15"/>
  <c r="O11" i="15" s="1"/>
  <c r="N11" i="15"/>
  <c r="P10" i="15"/>
  <c r="O10" i="15" s="1"/>
  <c r="N10" i="15"/>
  <c r="P9" i="15"/>
  <c r="O9" i="15" s="1"/>
  <c r="N9" i="15"/>
  <c r="P8" i="15"/>
  <c r="O8" i="15" s="1"/>
  <c r="N8" i="15"/>
  <c r="P7" i="15"/>
  <c r="O7" i="15" s="1"/>
  <c r="N7" i="15"/>
  <c r="P6" i="15"/>
  <c r="O6" i="15" s="1"/>
  <c r="N6" i="15"/>
  <c r="P5" i="15"/>
  <c r="O5" i="15" s="1"/>
  <c r="N5" i="15"/>
  <c r="H103" i="15"/>
  <c r="G103" i="15" s="1"/>
  <c r="F103" i="15"/>
  <c r="H102" i="15"/>
  <c r="G102" i="15" s="1"/>
  <c r="F102" i="15"/>
  <c r="H101" i="15"/>
  <c r="G101" i="15" s="1"/>
  <c r="F101" i="15"/>
  <c r="H100" i="15"/>
  <c r="G100" i="15" s="1"/>
  <c r="F100" i="15"/>
  <c r="H99" i="15"/>
  <c r="G99" i="15" s="1"/>
  <c r="F99" i="15"/>
  <c r="H98" i="15"/>
  <c r="G98" i="15" s="1"/>
  <c r="F98" i="15"/>
  <c r="H97" i="15"/>
  <c r="G97" i="15" s="1"/>
  <c r="F97" i="15"/>
  <c r="H96" i="15"/>
  <c r="G96" i="15" s="1"/>
  <c r="F96" i="15"/>
  <c r="H95" i="15"/>
  <c r="G95" i="15" s="1"/>
  <c r="F95" i="15"/>
  <c r="H94" i="15"/>
  <c r="G94" i="15" s="1"/>
  <c r="F94" i="15"/>
  <c r="H93" i="15"/>
  <c r="G93" i="15" s="1"/>
  <c r="F93" i="15"/>
  <c r="H92" i="15"/>
  <c r="G92" i="15" s="1"/>
  <c r="F92" i="15"/>
  <c r="H91" i="15"/>
  <c r="G91" i="15" s="1"/>
  <c r="F91" i="15"/>
  <c r="H90" i="15"/>
  <c r="G90" i="15" s="1"/>
  <c r="F90" i="15"/>
  <c r="H89" i="15"/>
  <c r="G89" i="15" s="1"/>
  <c r="F89" i="15"/>
  <c r="H88" i="15"/>
  <c r="G88" i="15" s="1"/>
  <c r="F88" i="15"/>
  <c r="H87" i="15"/>
  <c r="G87" i="15" s="1"/>
  <c r="F87" i="15"/>
  <c r="H86" i="15"/>
  <c r="G86" i="15" s="1"/>
  <c r="F86" i="15"/>
  <c r="H85" i="15"/>
  <c r="G85" i="15" s="1"/>
  <c r="F85" i="15"/>
  <c r="H84" i="15"/>
  <c r="G84" i="15" s="1"/>
  <c r="F84" i="15"/>
  <c r="H83" i="15"/>
  <c r="G83" i="15" s="1"/>
  <c r="F83" i="15"/>
  <c r="H82" i="15"/>
  <c r="G82" i="15" s="1"/>
  <c r="F82" i="15"/>
  <c r="H81" i="15"/>
  <c r="G81" i="15" s="1"/>
  <c r="F81" i="15"/>
  <c r="H80" i="15"/>
  <c r="G80" i="15" s="1"/>
  <c r="F80" i="15"/>
  <c r="H79" i="15"/>
  <c r="G79" i="15" s="1"/>
  <c r="F79" i="15"/>
  <c r="H78" i="15"/>
  <c r="G78" i="15" s="1"/>
  <c r="F78" i="15"/>
  <c r="H77" i="15"/>
  <c r="G77" i="15" s="1"/>
  <c r="F77" i="15"/>
  <c r="H76" i="15"/>
  <c r="G76" i="15" s="1"/>
  <c r="F76" i="15"/>
  <c r="H75" i="15"/>
  <c r="G75" i="15" s="1"/>
  <c r="F75" i="15"/>
  <c r="H74" i="15"/>
  <c r="G74" i="15" s="1"/>
  <c r="F74" i="15"/>
  <c r="H73" i="15"/>
  <c r="G73" i="15" s="1"/>
  <c r="F73" i="15"/>
  <c r="H72" i="15"/>
  <c r="G72" i="15" s="1"/>
  <c r="F72" i="15"/>
  <c r="H71" i="15"/>
  <c r="G71" i="15" s="1"/>
  <c r="F71" i="15"/>
  <c r="H70" i="15"/>
  <c r="G70" i="15" s="1"/>
  <c r="F70" i="15"/>
  <c r="H69" i="15"/>
  <c r="G69" i="15" s="1"/>
  <c r="F69" i="15"/>
  <c r="H68" i="15"/>
  <c r="G68" i="15" s="1"/>
  <c r="F68" i="15"/>
  <c r="H67" i="15"/>
  <c r="G67" i="15" s="1"/>
  <c r="F67" i="15"/>
  <c r="H66" i="15"/>
  <c r="G66" i="15" s="1"/>
  <c r="F66" i="15"/>
  <c r="H65" i="15"/>
  <c r="G65" i="15" s="1"/>
  <c r="F65" i="15"/>
  <c r="H64" i="15"/>
  <c r="G64" i="15" s="1"/>
  <c r="F64" i="15"/>
  <c r="H63" i="15"/>
  <c r="G63" i="15" s="1"/>
  <c r="F63" i="15"/>
  <c r="H62" i="15"/>
  <c r="G62" i="15" s="1"/>
  <c r="F62" i="15"/>
  <c r="H61" i="15"/>
  <c r="G61" i="15" s="1"/>
  <c r="F61" i="15"/>
  <c r="H60" i="15"/>
  <c r="G60" i="15" s="1"/>
  <c r="F60" i="15"/>
  <c r="H59" i="15"/>
  <c r="G59" i="15" s="1"/>
  <c r="F59" i="15"/>
  <c r="H58" i="15"/>
  <c r="G58" i="15" s="1"/>
  <c r="F58" i="15"/>
  <c r="H57" i="15"/>
  <c r="G57" i="15" s="1"/>
  <c r="F57" i="15"/>
  <c r="H56" i="15"/>
  <c r="G56" i="15" s="1"/>
  <c r="F56" i="15"/>
  <c r="H55" i="15"/>
  <c r="G55" i="15" s="1"/>
  <c r="F55" i="15"/>
  <c r="H54" i="15"/>
  <c r="G54" i="15" s="1"/>
  <c r="F54" i="15"/>
  <c r="H53" i="15"/>
  <c r="G53" i="15" s="1"/>
  <c r="F53" i="15"/>
  <c r="H52" i="15"/>
  <c r="G52" i="15" s="1"/>
  <c r="F52" i="15"/>
  <c r="H51" i="15"/>
  <c r="G51" i="15" s="1"/>
  <c r="F51" i="15"/>
  <c r="H50" i="15"/>
  <c r="G50" i="15" s="1"/>
  <c r="F50" i="15"/>
  <c r="H49" i="15"/>
  <c r="G49" i="15" s="1"/>
  <c r="F49" i="15"/>
  <c r="H48" i="15"/>
  <c r="G48" i="15" s="1"/>
  <c r="F48" i="15"/>
  <c r="H47" i="15"/>
  <c r="G47" i="15" s="1"/>
  <c r="F47" i="15"/>
  <c r="H46" i="15"/>
  <c r="G46" i="15" s="1"/>
  <c r="F46" i="15"/>
  <c r="H45" i="15"/>
  <c r="G45" i="15" s="1"/>
  <c r="F45" i="15"/>
  <c r="H44" i="15"/>
  <c r="G44" i="15" s="1"/>
  <c r="F44" i="15"/>
  <c r="H43" i="15"/>
  <c r="G43" i="15" s="1"/>
  <c r="F43" i="15"/>
  <c r="H42" i="15"/>
  <c r="G42" i="15" s="1"/>
  <c r="F42" i="15"/>
  <c r="H41" i="15"/>
  <c r="G41" i="15" s="1"/>
  <c r="F41" i="15"/>
  <c r="H40" i="15"/>
  <c r="G40" i="15" s="1"/>
  <c r="F40" i="15"/>
  <c r="H39" i="15"/>
  <c r="G39" i="15" s="1"/>
  <c r="F39" i="15"/>
  <c r="H38" i="15"/>
  <c r="G38" i="15" s="1"/>
  <c r="F38" i="15"/>
  <c r="H37" i="15"/>
  <c r="G37" i="15" s="1"/>
  <c r="F37" i="15"/>
  <c r="H36" i="15"/>
  <c r="G36" i="15" s="1"/>
  <c r="F36" i="15"/>
  <c r="H35" i="15"/>
  <c r="G35" i="15" s="1"/>
  <c r="F35" i="15"/>
  <c r="H34" i="15"/>
  <c r="G34" i="15" s="1"/>
  <c r="F34" i="15"/>
  <c r="H33" i="15"/>
  <c r="G33" i="15" s="1"/>
  <c r="F33" i="15"/>
  <c r="H32" i="15"/>
  <c r="G32" i="15" s="1"/>
  <c r="F32" i="15"/>
  <c r="H31" i="15"/>
  <c r="G31" i="15" s="1"/>
  <c r="F31" i="15"/>
  <c r="H30" i="15"/>
  <c r="G30" i="15" s="1"/>
  <c r="F30" i="15"/>
  <c r="H29" i="15"/>
  <c r="G29" i="15" s="1"/>
  <c r="F29" i="15"/>
  <c r="H28" i="15"/>
  <c r="G28" i="15" s="1"/>
  <c r="F28" i="15"/>
  <c r="H27" i="15"/>
  <c r="G27" i="15" s="1"/>
  <c r="F27" i="15"/>
  <c r="H26" i="15"/>
  <c r="G26" i="15" s="1"/>
  <c r="F26" i="15"/>
  <c r="H25" i="15"/>
  <c r="G25" i="15" s="1"/>
  <c r="F25" i="15"/>
  <c r="H24" i="15"/>
  <c r="G24" i="15" s="1"/>
  <c r="F24" i="15"/>
  <c r="H23" i="15"/>
  <c r="G23" i="15" s="1"/>
  <c r="F23" i="15"/>
  <c r="H22" i="15"/>
  <c r="G22" i="15" s="1"/>
  <c r="F22" i="15"/>
  <c r="H21" i="15"/>
  <c r="G21" i="15" s="1"/>
  <c r="F21" i="15"/>
  <c r="H20" i="15"/>
  <c r="G20" i="15" s="1"/>
  <c r="F20" i="15"/>
  <c r="H19" i="15"/>
  <c r="G19" i="15" s="1"/>
  <c r="F19" i="15"/>
  <c r="H18" i="15"/>
  <c r="G18" i="15" s="1"/>
  <c r="F18" i="15"/>
  <c r="H17" i="15"/>
  <c r="G17" i="15" s="1"/>
  <c r="F17" i="15"/>
  <c r="H16" i="15"/>
  <c r="G16" i="15" s="1"/>
  <c r="F16" i="15"/>
  <c r="H15" i="15"/>
  <c r="G15" i="15" s="1"/>
  <c r="F15" i="15"/>
  <c r="H14" i="15"/>
  <c r="G14" i="15" s="1"/>
  <c r="F14" i="15"/>
  <c r="H13" i="15"/>
  <c r="G13" i="15" s="1"/>
  <c r="F13" i="15"/>
  <c r="H12" i="15"/>
  <c r="G12" i="15" s="1"/>
  <c r="F12" i="15"/>
  <c r="H11" i="15"/>
  <c r="G11" i="15" s="1"/>
  <c r="F11" i="15"/>
  <c r="H10" i="15"/>
  <c r="G10" i="15" s="1"/>
  <c r="F10" i="15"/>
  <c r="H9" i="15"/>
  <c r="G9" i="15" s="1"/>
  <c r="F9" i="15"/>
  <c r="H8" i="15"/>
  <c r="G8" i="15" s="1"/>
  <c r="F8" i="15"/>
  <c r="H7" i="15"/>
  <c r="G7" i="15" s="1"/>
  <c r="F7" i="15"/>
  <c r="H6" i="15"/>
  <c r="G6" i="15" s="1"/>
  <c r="F6" i="15"/>
  <c r="H5" i="15"/>
  <c r="G5" i="15" s="1"/>
  <c r="F5" i="15"/>
  <c r="AJ103" i="7"/>
  <c r="AI103" i="7"/>
  <c r="AJ102" i="7"/>
  <c r="AI102" i="7"/>
  <c r="AJ101" i="7"/>
  <c r="AI101" i="7"/>
  <c r="AJ100" i="7"/>
  <c r="AI100" i="7"/>
  <c r="AJ99" i="7"/>
  <c r="AI99" i="7"/>
  <c r="AJ98" i="7"/>
  <c r="AI98" i="7"/>
  <c r="AJ97" i="7"/>
  <c r="AI97" i="7"/>
  <c r="AJ96" i="7"/>
  <c r="AI96" i="7"/>
  <c r="AJ95" i="7"/>
  <c r="AI95" i="7"/>
  <c r="AJ94" i="7"/>
  <c r="AI94" i="7"/>
  <c r="AJ93" i="7"/>
  <c r="AI93" i="7"/>
  <c r="AJ92" i="7"/>
  <c r="AI92" i="7"/>
  <c r="AJ91" i="7"/>
  <c r="AI91" i="7"/>
  <c r="AJ90" i="7"/>
  <c r="AI90" i="7"/>
  <c r="AJ89" i="7"/>
  <c r="AI89" i="7"/>
  <c r="AJ88" i="7"/>
  <c r="AI88" i="7"/>
  <c r="AJ87" i="7"/>
  <c r="AI87" i="7"/>
  <c r="AJ86" i="7"/>
  <c r="AI86" i="7"/>
  <c r="AJ85" i="7"/>
  <c r="AI85" i="7"/>
  <c r="AJ84" i="7"/>
  <c r="AI84" i="7"/>
  <c r="AJ83" i="7"/>
  <c r="AI83" i="7"/>
  <c r="AJ82" i="7"/>
  <c r="AI82" i="7"/>
  <c r="AJ81" i="7"/>
  <c r="AI81" i="7"/>
  <c r="AJ80" i="7"/>
  <c r="AI80" i="7"/>
  <c r="AJ79" i="7"/>
  <c r="AI79" i="7"/>
  <c r="AJ78" i="7"/>
  <c r="AI78" i="7"/>
  <c r="AJ77" i="7"/>
  <c r="AI77" i="7"/>
  <c r="AJ76" i="7"/>
  <c r="AI76" i="7"/>
  <c r="AJ75" i="7"/>
  <c r="AI75" i="7"/>
  <c r="AJ74" i="7"/>
  <c r="AI74" i="7"/>
  <c r="AJ73" i="7"/>
  <c r="AI73" i="7"/>
  <c r="AJ72" i="7"/>
  <c r="AI72" i="7"/>
  <c r="AJ71" i="7"/>
  <c r="AI71" i="7"/>
  <c r="AJ70" i="7"/>
  <c r="AI70" i="7"/>
  <c r="AJ69" i="7"/>
  <c r="AI69" i="7"/>
  <c r="AJ68" i="7"/>
  <c r="AI68" i="7"/>
  <c r="AJ67" i="7"/>
  <c r="AI67" i="7"/>
  <c r="AJ66" i="7"/>
  <c r="AI66" i="7"/>
  <c r="AJ65" i="7"/>
  <c r="AI65" i="7"/>
  <c r="AJ64" i="7"/>
  <c r="AI64" i="7"/>
  <c r="AJ63" i="7"/>
  <c r="AI63" i="7"/>
  <c r="AJ62" i="7"/>
  <c r="AI62" i="7"/>
  <c r="AJ61" i="7"/>
  <c r="AI61" i="7"/>
  <c r="AJ60" i="7"/>
  <c r="AI60" i="7"/>
  <c r="AJ59" i="7"/>
  <c r="AI59" i="7"/>
  <c r="AJ58" i="7"/>
  <c r="AI58" i="7"/>
  <c r="AJ57" i="7"/>
  <c r="AI57" i="7"/>
  <c r="AJ56" i="7"/>
  <c r="AI56" i="7"/>
  <c r="AJ55" i="7"/>
  <c r="AI55" i="7"/>
  <c r="AJ54" i="7"/>
  <c r="AI54" i="7"/>
  <c r="AJ53" i="7"/>
  <c r="AI53" i="7"/>
  <c r="AJ52" i="7"/>
  <c r="AI52" i="7"/>
  <c r="AJ51" i="7"/>
  <c r="AI51" i="7"/>
  <c r="AJ50" i="7"/>
  <c r="AI50" i="7"/>
  <c r="AJ49" i="7"/>
  <c r="AI49" i="7"/>
  <c r="AJ48" i="7"/>
  <c r="AI48" i="7"/>
  <c r="AJ47" i="7"/>
  <c r="AI47" i="7"/>
  <c r="AJ46" i="7"/>
  <c r="AI46" i="7"/>
  <c r="AJ45" i="7"/>
  <c r="AI45" i="7"/>
  <c r="AJ44" i="7"/>
  <c r="AI44" i="7"/>
  <c r="AJ43" i="7"/>
  <c r="AI43" i="7"/>
  <c r="AJ42" i="7"/>
  <c r="AI42" i="7"/>
  <c r="AJ41" i="7"/>
  <c r="AI41" i="7"/>
  <c r="AJ40" i="7"/>
  <c r="AI40" i="7"/>
  <c r="AJ39" i="7"/>
  <c r="AI39" i="7"/>
  <c r="AJ38" i="7"/>
  <c r="AI38" i="7"/>
  <c r="AJ37" i="7"/>
  <c r="AI37" i="7"/>
  <c r="AJ36" i="7"/>
  <c r="AI36" i="7"/>
  <c r="AJ35" i="7"/>
  <c r="AI35" i="7"/>
  <c r="AJ34" i="7"/>
  <c r="AI34" i="7"/>
  <c r="AJ33" i="7"/>
  <c r="AI33" i="7"/>
  <c r="AJ32" i="7"/>
  <c r="AI32" i="7"/>
  <c r="AJ31" i="7"/>
  <c r="AI31" i="7"/>
  <c r="AJ30" i="7"/>
  <c r="AI30" i="7"/>
  <c r="AJ29" i="7"/>
  <c r="AI29" i="7"/>
  <c r="AJ28" i="7"/>
  <c r="AI28" i="7"/>
  <c r="AJ27" i="7"/>
  <c r="AI27" i="7"/>
  <c r="AJ26" i="7"/>
  <c r="AI26" i="7"/>
  <c r="AJ25" i="7"/>
  <c r="AI25" i="7"/>
  <c r="AJ24" i="7"/>
  <c r="AI24" i="7"/>
  <c r="AJ23" i="7"/>
  <c r="AI23" i="7"/>
  <c r="AJ22" i="7"/>
  <c r="AI22" i="7"/>
  <c r="AJ21" i="7"/>
  <c r="AI21" i="7"/>
  <c r="AJ20" i="7"/>
  <c r="AI20" i="7"/>
  <c r="AJ19" i="7"/>
  <c r="AI19" i="7"/>
  <c r="AJ18" i="7"/>
  <c r="AI18" i="7"/>
  <c r="AJ17" i="7"/>
  <c r="AI17" i="7"/>
  <c r="AJ16" i="7"/>
  <c r="AI16" i="7"/>
  <c r="AJ15" i="7"/>
  <c r="AI15" i="7"/>
  <c r="AJ14" i="7"/>
  <c r="AI14" i="7"/>
  <c r="AJ13" i="7"/>
  <c r="AI13" i="7"/>
  <c r="AJ12" i="7"/>
  <c r="AI12" i="7"/>
  <c r="AJ11" i="7"/>
  <c r="AI11" i="7"/>
  <c r="AJ10" i="7"/>
  <c r="AI10" i="7"/>
  <c r="AJ9" i="7"/>
  <c r="AI9" i="7"/>
  <c r="AJ8" i="7"/>
  <c r="AI8" i="7"/>
  <c r="AJ7" i="7"/>
  <c r="AI7" i="7"/>
  <c r="AJ6" i="7"/>
  <c r="AI6" i="7"/>
  <c r="AJ5" i="7"/>
  <c r="AI5" i="7"/>
  <c r="J103" i="7"/>
  <c r="I103" i="7"/>
  <c r="J102" i="7"/>
  <c r="I102" i="7"/>
  <c r="J101" i="7"/>
  <c r="I101" i="7"/>
  <c r="J100" i="7"/>
  <c r="I100" i="7"/>
  <c r="J99" i="7"/>
  <c r="I99" i="7"/>
  <c r="J98" i="7"/>
  <c r="I98" i="7"/>
  <c r="J97" i="7"/>
  <c r="I97" i="7"/>
  <c r="J96" i="7"/>
  <c r="I96" i="7"/>
  <c r="J95" i="7"/>
  <c r="I95" i="7"/>
  <c r="J94" i="7"/>
  <c r="I94" i="7"/>
  <c r="J93" i="7"/>
  <c r="I93" i="7"/>
  <c r="J92" i="7"/>
  <c r="I92" i="7"/>
  <c r="J91" i="7"/>
  <c r="I91" i="7"/>
  <c r="J90" i="7"/>
  <c r="I90" i="7"/>
  <c r="J89" i="7"/>
  <c r="I89" i="7"/>
  <c r="J88" i="7"/>
  <c r="I88" i="7"/>
  <c r="J87" i="7"/>
  <c r="I87" i="7"/>
  <c r="J86" i="7"/>
  <c r="I86" i="7"/>
  <c r="J85" i="7"/>
  <c r="I85" i="7"/>
  <c r="J84" i="7"/>
  <c r="I84" i="7"/>
  <c r="J83" i="7"/>
  <c r="I83" i="7"/>
  <c r="J82" i="7"/>
  <c r="I82" i="7"/>
  <c r="J81" i="7"/>
  <c r="I81" i="7"/>
  <c r="J80" i="7"/>
  <c r="I80" i="7"/>
  <c r="J79" i="7"/>
  <c r="I79" i="7"/>
  <c r="J78" i="7"/>
  <c r="I78" i="7"/>
  <c r="J77" i="7"/>
  <c r="I77" i="7"/>
  <c r="J76" i="7"/>
  <c r="I76" i="7"/>
  <c r="J75" i="7"/>
  <c r="I75" i="7"/>
  <c r="J74" i="7"/>
  <c r="I74" i="7"/>
  <c r="J73" i="7"/>
  <c r="I73" i="7"/>
  <c r="J72" i="7"/>
  <c r="I72" i="7"/>
  <c r="J71" i="7"/>
  <c r="I71" i="7"/>
  <c r="J70" i="7"/>
  <c r="I70" i="7"/>
  <c r="J69" i="7"/>
  <c r="I69" i="7"/>
  <c r="J68" i="7"/>
  <c r="I68" i="7"/>
  <c r="J67" i="7"/>
  <c r="I67" i="7"/>
  <c r="J66" i="7"/>
  <c r="I66" i="7"/>
  <c r="J65" i="7"/>
  <c r="I65" i="7"/>
  <c r="J64" i="7"/>
  <c r="I64" i="7"/>
  <c r="J63" i="7"/>
  <c r="I63" i="7"/>
  <c r="J62" i="7"/>
  <c r="I62" i="7"/>
  <c r="J61" i="7"/>
  <c r="I61" i="7"/>
  <c r="J60" i="7"/>
  <c r="I60" i="7"/>
  <c r="J59" i="7"/>
  <c r="I59" i="7"/>
  <c r="J58" i="7"/>
  <c r="I58" i="7"/>
  <c r="J57" i="7"/>
  <c r="I57" i="7"/>
  <c r="J56" i="7"/>
  <c r="I56" i="7"/>
  <c r="J55" i="7"/>
  <c r="I55" i="7"/>
  <c r="J54" i="7"/>
  <c r="I54" i="7"/>
  <c r="J53" i="7"/>
  <c r="I53" i="7"/>
  <c r="J52" i="7"/>
  <c r="I52" i="7"/>
  <c r="J51" i="7"/>
  <c r="I51" i="7"/>
  <c r="J50" i="7"/>
  <c r="I50" i="7"/>
  <c r="J49" i="7"/>
  <c r="I49" i="7"/>
  <c r="J48" i="7"/>
  <c r="I48" i="7"/>
  <c r="J47" i="7"/>
  <c r="I47" i="7"/>
  <c r="J46" i="7"/>
  <c r="I46" i="7"/>
  <c r="J45" i="7"/>
  <c r="I45" i="7"/>
  <c r="J44" i="7"/>
  <c r="I44" i="7"/>
  <c r="J43" i="7"/>
  <c r="I43" i="7"/>
  <c r="J42" i="7"/>
  <c r="I42" i="7"/>
  <c r="J41" i="7"/>
  <c r="I41" i="7"/>
  <c r="J40" i="7"/>
  <c r="I40" i="7"/>
  <c r="J39" i="7"/>
  <c r="I39" i="7"/>
  <c r="J38" i="7"/>
  <c r="I38" i="7"/>
  <c r="J37" i="7"/>
  <c r="I37" i="7"/>
  <c r="J36" i="7"/>
  <c r="I36" i="7"/>
  <c r="J35" i="7"/>
  <c r="I35" i="7"/>
  <c r="J34" i="7"/>
  <c r="I34" i="7"/>
  <c r="J33" i="7"/>
  <c r="I33" i="7"/>
  <c r="J32" i="7"/>
  <c r="I32" i="7"/>
  <c r="J31" i="7"/>
  <c r="I31" i="7"/>
  <c r="J30" i="7"/>
  <c r="I30" i="7"/>
  <c r="J29" i="7"/>
  <c r="I29" i="7"/>
  <c r="J28" i="7"/>
  <c r="I28" i="7"/>
  <c r="J27" i="7"/>
  <c r="I27" i="7"/>
  <c r="J26" i="7"/>
  <c r="I26" i="7"/>
  <c r="J25" i="7"/>
  <c r="I25" i="7"/>
  <c r="J24" i="7"/>
  <c r="I24" i="7"/>
  <c r="J23" i="7"/>
  <c r="I23" i="7"/>
  <c r="J22" i="7"/>
  <c r="I22" i="7"/>
  <c r="J21" i="7"/>
  <c r="I21" i="7"/>
  <c r="J20" i="7"/>
  <c r="I20" i="7"/>
  <c r="J19" i="7"/>
  <c r="I19" i="7"/>
  <c r="J18" i="7"/>
  <c r="I18" i="7"/>
  <c r="J17" i="7"/>
  <c r="I17" i="7"/>
  <c r="J16" i="7"/>
  <c r="I16" i="7"/>
  <c r="J15" i="7"/>
  <c r="I15" i="7"/>
  <c r="J14" i="7"/>
  <c r="I14" i="7"/>
  <c r="J13" i="7"/>
  <c r="I13" i="7"/>
  <c r="J12" i="7"/>
  <c r="I12" i="7"/>
  <c r="J11" i="7"/>
  <c r="I11" i="7"/>
  <c r="J10" i="7"/>
  <c r="I10" i="7"/>
  <c r="J9" i="7"/>
  <c r="I9" i="7"/>
  <c r="J8" i="7"/>
  <c r="I8" i="7"/>
  <c r="J7" i="7"/>
  <c r="I7" i="7"/>
  <c r="J6" i="7"/>
  <c r="I6" i="7"/>
  <c r="J5" i="7"/>
  <c r="I5" i="7"/>
  <c r="V51" i="14"/>
  <c r="V50" i="14"/>
  <c r="V49" i="14"/>
  <c r="V48" i="14"/>
  <c r="V47" i="14"/>
  <c r="V46" i="14"/>
  <c r="V45" i="14"/>
  <c r="V44" i="14"/>
  <c r="V43" i="14"/>
  <c r="V42" i="14"/>
  <c r="V41" i="14"/>
  <c r="V40" i="14"/>
  <c r="V39" i="14"/>
  <c r="V38" i="14"/>
  <c r="V37" i="14"/>
  <c r="V36" i="14"/>
  <c r="V35" i="14"/>
  <c r="V34" i="14"/>
  <c r="V33" i="14"/>
  <c r="V32" i="14"/>
  <c r="V31" i="14"/>
  <c r="V30" i="14"/>
  <c r="V29" i="14"/>
  <c r="V28" i="14"/>
  <c r="V27" i="14"/>
  <c r="V26" i="14"/>
  <c r="V25" i="14"/>
  <c r="V24" i="14"/>
  <c r="V23" i="14"/>
  <c r="V22" i="14"/>
  <c r="V21" i="14"/>
  <c r="V20" i="14"/>
  <c r="V19" i="14"/>
  <c r="V18" i="14"/>
  <c r="V17" i="14"/>
  <c r="V16" i="14"/>
  <c r="V15" i="14"/>
  <c r="V14" i="14"/>
  <c r="V13" i="14"/>
  <c r="V12" i="14"/>
  <c r="V11" i="14"/>
  <c r="V10" i="14"/>
  <c r="V9" i="14"/>
  <c r="V8" i="14"/>
  <c r="V7" i="14"/>
  <c r="V6" i="14"/>
  <c r="V5" i="14"/>
  <c r="V4" i="14"/>
  <c r="V3" i="14"/>
  <c r="U51" i="17"/>
  <c r="T51" i="17"/>
  <c r="R51" i="17"/>
  <c r="Q51" i="17"/>
  <c r="P51" i="17"/>
  <c r="U50" i="17"/>
  <c r="T50" i="17"/>
  <c r="R50" i="17"/>
  <c r="Q50" i="17"/>
  <c r="P50" i="17"/>
  <c r="U49" i="17"/>
  <c r="T49" i="17"/>
  <c r="R49" i="17"/>
  <c r="Q49" i="17"/>
  <c r="P49" i="17"/>
  <c r="U48" i="17"/>
  <c r="T48" i="17"/>
  <c r="R48" i="17"/>
  <c r="Q48" i="17"/>
  <c r="P48" i="17"/>
  <c r="U47" i="17"/>
  <c r="T47" i="17"/>
  <c r="R47" i="17"/>
  <c r="Q47" i="17"/>
  <c r="P47" i="17"/>
  <c r="U46" i="17"/>
  <c r="T46" i="17"/>
  <c r="R46" i="17"/>
  <c r="Q46" i="17"/>
  <c r="P46" i="17"/>
  <c r="U45" i="17"/>
  <c r="T45" i="17"/>
  <c r="R45" i="17"/>
  <c r="Q45" i="17"/>
  <c r="P45" i="17"/>
  <c r="U44" i="17"/>
  <c r="T44" i="17"/>
  <c r="R44" i="17"/>
  <c r="Q44" i="17"/>
  <c r="P44" i="17"/>
  <c r="U43" i="17"/>
  <c r="T43" i="17"/>
  <c r="R43" i="17"/>
  <c r="Q43" i="17"/>
  <c r="P43" i="17"/>
  <c r="U42" i="17"/>
  <c r="T42" i="17"/>
  <c r="R42" i="17"/>
  <c r="Q42" i="17"/>
  <c r="P42" i="17"/>
  <c r="U41" i="17"/>
  <c r="T41" i="17"/>
  <c r="R41" i="17"/>
  <c r="Q41" i="17"/>
  <c r="P41" i="17"/>
  <c r="U40" i="17"/>
  <c r="T40" i="17"/>
  <c r="R40" i="17"/>
  <c r="Q40" i="17"/>
  <c r="P40" i="17"/>
  <c r="U39" i="17"/>
  <c r="T39" i="17"/>
  <c r="R39" i="17"/>
  <c r="Q39" i="17"/>
  <c r="P39" i="17"/>
  <c r="U38" i="17"/>
  <c r="T38" i="17"/>
  <c r="R38" i="17"/>
  <c r="Q38" i="17"/>
  <c r="P38" i="17"/>
  <c r="U37" i="17"/>
  <c r="T37" i="17"/>
  <c r="R37" i="17"/>
  <c r="Q37" i="17"/>
  <c r="P37" i="17"/>
  <c r="U36" i="17"/>
  <c r="T36" i="17"/>
  <c r="R36" i="17"/>
  <c r="Q36" i="17"/>
  <c r="P36" i="17"/>
  <c r="U35" i="17"/>
  <c r="T35" i="17"/>
  <c r="R35" i="17"/>
  <c r="Q35" i="17"/>
  <c r="P35" i="17"/>
  <c r="U34" i="17"/>
  <c r="T34" i="17"/>
  <c r="R34" i="17"/>
  <c r="Q34" i="17"/>
  <c r="P34" i="17"/>
  <c r="U33" i="17"/>
  <c r="T33" i="17"/>
  <c r="R33" i="17"/>
  <c r="Q33" i="17"/>
  <c r="P33" i="17"/>
  <c r="U32" i="17"/>
  <c r="T32" i="17"/>
  <c r="R32" i="17"/>
  <c r="Q32" i="17"/>
  <c r="P32" i="17"/>
  <c r="U31" i="17"/>
  <c r="T31" i="17"/>
  <c r="R31" i="17"/>
  <c r="Q31" i="17"/>
  <c r="P31" i="17"/>
  <c r="U30" i="17"/>
  <c r="T30" i="17"/>
  <c r="R30" i="17"/>
  <c r="Q30" i="17"/>
  <c r="P30" i="17"/>
  <c r="U29" i="17"/>
  <c r="T29" i="17"/>
  <c r="R29" i="17"/>
  <c r="Q29" i="17"/>
  <c r="P29" i="17"/>
  <c r="U28" i="17"/>
  <c r="T28" i="17"/>
  <c r="R28" i="17"/>
  <c r="Q28" i="17"/>
  <c r="P28" i="17"/>
  <c r="U27" i="17"/>
  <c r="T27" i="17"/>
  <c r="R27" i="17"/>
  <c r="Q27" i="17"/>
  <c r="P27" i="17"/>
  <c r="U26" i="17"/>
  <c r="T26" i="17"/>
  <c r="R26" i="17"/>
  <c r="Q26" i="17"/>
  <c r="P26" i="17"/>
  <c r="U25" i="17"/>
  <c r="T25" i="17"/>
  <c r="R25" i="17"/>
  <c r="Q25" i="17"/>
  <c r="P25" i="17"/>
  <c r="U24" i="17"/>
  <c r="T24" i="17"/>
  <c r="R24" i="17"/>
  <c r="Q24" i="17"/>
  <c r="P24" i="17"/>
  <c r="U23" i="17"/>
  <c r="T23" i="17"/>
  <c r="R23" i="17"/>
  <c r="Q23" i="17"/>
  <c r="P23" i="17"/>
  <c r="U22" i="17"/>
  <c r="T22" i="17"/>
  <c r="R22" i="17"/>
  <c r="Q22" i="17"/>
  <c r="P22" i="17"/>
  <c r="U21" i="17"/>
  <c r="T21" i="17"/>
  <c r="R21" i="17"/>
  <c r="Q21" i="17"/>
  <c r="P21" i="17"/>
  <c r="U20" i="17"/>
  <c r="T20" i="17"/>
  <c r="R20" i="17"/>
  <c r="Q20" i="17"/>
  <c r="P20" i="17"/>
  <c r="U19" i="17"/>
  <c r="T19" i="17"/>
  <c r="R19" i="17"/>
  <c r="Q19" i="17"/>
  <c r="P19" i="17"/>
  <c r="U18" i="17"/>
  <c r="T18" i="17"/>
  <c r="R18" i="17"/>
  <c r="Q18" i="17"/>
  <c r="P18" i="17"/>
  <c r="U17" i="17"/>
  <c r="T17" i="17"/>
  <c r="R17" i="17"/>
  <c r="Q17" i="17"/>
  <c r="P17" i="17"/>
  <c r="U16" i="17"/>
  <c r="T16" i="17"/>
  <c r="R16" i="17"/>
  <c r="Q16" i="17"/>
  <c r="P16" i="17"/>
  <c r="U15" i="17"/>
  <c r="T15" i="17"/>
  <c r="R15" i="17"/>
  <c r="Q15" i="17"/>
  <c r="P15" i="17"/>
  <c r="U14" i="17"/>
  <c r="T14" i="17"/>
  <c r="R14" i="17"/>
  <c r="Q14" i="17"/>
  <c r="P14" i="17"/>
  <c r="U13" i="17"/>
  <c r="T13" i="17"/>
  <c r="R13" i="17"/>
  <c r="Q13" i="17"/>
  <c r="P13" i="17"/>
  <c r="U12" i="17"/>
  <c r="T12" i="17"/>
  <c r="R12" i="17"/>
  <c r="Q12" i="17"/>
  <c r="P12" i="17"/>
  <c r="U11" i="17"/>
  <c r="T11" i="17"/>
  <c r="R11" i="17"/>
  <c r="Q11" i="17"/>
  <c r="P11" i="17"/>
  <c r="U10" i="17"/>
  <c r="T10" i="17"/>
  <c r="R10" i="17"/>
  <c r="Q10" i="17"/>
  <c r="P10" i="17"/>
  <c r="U9" i="17"/>
  <c r="T9" i="17"/>
  <c r="R9" i="17"/>
  <c r="Q9" i="17"/>
  <c r="P9" i="17"/>
  <c r="U8" i="17"/>
  <c r="T8" i="17"/>
  <c r="R8" i="17"/>
  <c r="Q8" i="17"/>
  <c r="P8" i="17"/>
  <c r="U7" i="17"/>
  <c r="T7" i="17"/>
  <c r="R7" i="17"/>
  <c r="AB5" i="17" s="1"/>
  <c r="Q7" i="17"/>
  <c r="P7" i="17"/>
  <c r="U6" i="17"/>
  <c r="T6" i="17"/>
  <c r="R6" i="17"/>
  <c r="Q6" i="17"/>
  <c r="P6" i="17"/>
  <c r="U5" i="17"/>
  <c r="T5" i="17"/>
  <c r="R5" i="17"/>
  <c r="Q5" i="17"/>
  <c r="P5" i="17"/>
  <c r="U4" i="17"/>
  <c r="T4" i="17"/>
  <c r="R4" i="17"/>
  <c r="Q4" i="17"/>
  <c r="P4" i="17"/>
  <c r="U3" i="17"/>
  <c r="T3" i="17"/>
  <c r="R3" i="17"/>
  <c r="Q3" i="17"/>
  <c r="P3" i="17"/>
  <c r="N51" i="17"/>
  <c r="N50" i="17"/>
  <c r="N49" i="17"/>
  <c r="N48" i="17"/>
  <c r="N47" i="17"/>
  <c r="N46" i="17"/>
  <c r="N45" i="17"/>
  <c r="N44" i="17"/>
  <c r="N43" i="17"/>
  <c r="N42" i="17"/>
  <c r="N41" i="17"/>
  <c r="N40" i="17"/>
  <c r="N39" i="17"/>
  <c r="N38" i="17"/>
  <c r="N37" i="17"/>
  <c r="N36" i="17"/>
  <c r="N35" i="17"/>
  <c r="N34" i="17"/>
  <c r="N33" i="17"/>
  <c r="N32" i="17"/>
  <c r="N31" i="17"/>
  <c r="N30" i="17"/>
  <c r="N29" i="17"/>
  <c r="N28" i="17"/>
  <c r="N27" i="17"/>
  <c r="N26" i="17"/>
  <c r="N25" i="17"/>
  <c r="N24" i="17"/>
  <c r="N23" i="17"/>
  <c r="N22" i="17"/>
  <c r="N21" i="17"/>
  <c r="N20" i="17"/>
  <c r="N19" i="17"/>
  <c r="N18" i="17"/>
  <c r="N17" i="17"/>
  <c r="N16" i="17"/>
  <c r="N15" i="17"/>
  <c r="N14" i="17"/>
  <c r="N13" i="17"/>
  <c r="N12" i="17"/>
  <c r="N11" i="17"/>
  <c r="N10" i="17"/>
  <c r="N9" i="17"/>
  <c r="N8" i="17"/>
  <c r="N7" i="17"/>
  <c r="N6" i="17"/>
  <c r="N5" i="17"/>
  <c r="N4" i="17"/>
  <c r="N3" i="17"/>
  <c r="M51" i="17"/>
  <c r="M50" i="17"/>
  <c r="M49" i="17"/>
  <c r="M48" i="17"/>
  <c r="M47" i="17"/>
  <c r="M46" i="17"/>
  <c r="M45" i="17"/>
  <c r="M44" i="17"/>
  <c r="M43" i="17"/>
  <c r="M42" i="17"/>
  <c r="M41" i="17"/>
  <c r="M40" i="17"/>
  <c r="M39" i="17"/>
  <c r="M38" i="17"/>
  <c r="M37" i="17"/>
  <c r="M36" i="17"/>
  <c r="M35" i="17"/>
  <c r="M34" i="17"/>
  <c r="M33" i="17"/>
  <c r="M32" i="17"/>
  <c r="M31" i="17"/>
  <c r="M30" i="17"/>
  <c r="M29" i="17"/>
  <c r="M28" i="17"/>
  <c r="M27" i="17"/>
  <c r="M26" i="17"/>
  <c r="M25" i="17"/>
  <c r="M24" i="17"/>
  <c r="M23" i="17"/>
  <c r="M22" i="17"/>
  <c r="M21" i="17"/>
  <c r="M20" i="17"/>
  <c r="M19" i="17"/>
  <c r="M18" i="17"/>
  <c r="M17" i="17"/>
  <c r="M16" i="17"/>
  <c r="M15" i="17"/>
  <c r="M14" i="17"/>
  <c r="M13" i="17"/>
  <c r="M12" i="17"/>
  <c r="M11" i="17"/>
  <c r="M10" i="17"/>
  <c r="M9" i="17"/>
  <c r="M8" i="17"/>
  <c r="M7" i="17"/>
  <c r="M6" i="17"/>
  <c r="M5" i="17"/>
  <c r="M4" i="17"/>
  <c r="M3" i="17"/>
  <c r="L51" i="17"/>
  <c r="L50" i="17"/>
  <c r="L49" i="17"/>
  <c r="L48" i="17"/>
  <c r="L47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L3" i="17"/>
  <c r="J51" i="17"/>
  <c r="J50" i="17"/>
  <c r="J49" i="17"/>
  <c r="J48" i="17"/>
  <c r="J47" i="17"/>
  <c r="J46" i="17"/>
  <c r="J45" i="17"/>
  <c r="J44" i="17"/>
  <c r="J43" i="17"/>
  <c r="J42" i="17"/>
  <c r="J41" i="17"/>
  <c r="J40" i="17"/>
  <c r="J39" i="17"/>
  <c r="J38" i="17"/>
  <c r="J37" i="17"/>
  <c r="J36" i="17"/>
  <c r="J35" i="17"/>
  <c r="J34" i="17"/>
  <c r="J33" i="17"/>
  <c r="J32" i="17"/>
  <c r="J31" i="17"/>
  <c r="J30" i="17"/>
  <c r="J29" i="17"/>
  <c r="J28" i="17"/>
  <c r="J27" i="17"/>
  <c r="J26" i="17"/>
  <c r="J25" i="17"/>
  <c r="J24" i="17"/>
  <c r="J23" i="17"/>
  <c r="J22" i="17"/>
  <c r="J21" i="17"/>
  <c r="J20" i="17"/>
  <c r="J19" i="17"/>
  <c r="J18" i="17"/>
  <c r="J17" i="17"/>
  <c r="J16" i="17"/>
  <c r="J15" i="17"/>
  <c r="J14" i="17"/>
  <c r="J13" i="17"/>
  <c r="J12" i="17"/>
  <c r="J11" i="17"/>
  <c r="J10" i="17"/>
  <c r="J9" i="17"/>
  <c r="J8" i="17"/>
  <c r="J7" i="17"/>
  <c r="J6" i="17"/>
  <c r="J5" i="17"/>
  <c r="J4" i="17"/>
  <c r="J3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I9" i="17"/>
  <c r="I8" i="17"/>
  <c r="I7" i="17"/>
  <c r="I6" i="17"/>
  <c r="I5" i="17"/>
  <c r="I4" i="17"/>
  <c r="I3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H4" i="17"/>
  <c r="H3" i="17"/>
  <c r="L103" i="6"/>
  <c r="L102" i="6"/>
  <c r="L101" i="6"/>
  <c r="L100" i="6"/>
  <c r="L99" i="6"/>
  <c r="L98" i="6"/>
  <c r="L97" i="6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T205" i="4"/>
  <c r="R205" i="4"/>
  <c r="P205" i="4"/>
  <c r="N205" i="4"/>
  <c r="L205" i="4"/>
  <c r="T204" i="4"/>
  <c r="R204" i="4"/>
  <c r="P204" i="4"/>
  <c r="N204" i="4"/>
  <c r="L204" i="4"/>
  <c r="T203" i="4"/>
  <c r="R203" i="4"/>
  <c r="P203" i="4"/>
  <c r="N203" i="4"/>
  <c r="L203" i="4"/>
  <c r="T202" i="4"/>
  <c r="R202" i="4"/>
  <c r="P202" i="4"/>
  <c r="N202" i="4"/>
  <c r="L202" i="4"/>
  <c r="T201" i="4"/>
  <c r="R201" i="4"/>
  <c r="P201" i="4"/>
  <c r="N201" i="4"/>
  <c r="L201" i="4"/>
  <c r="T200" i="4"/>
  <c r="R200" i="4"/>
  <c r="P200" i="4"/>
  <c r="N200" i="4"/>
  <c r="L200" i="4"/>
  <c r="T199" i="4"/>
  <c r="R199" i="4"/>
  <c r="P199" i="4"/>
  <c r="N199" i="4"/>
  <c r="L199" i="4"/>
  <c r="T198" i="4"/>
  <c r="R198" i="4"/>
  <c r="P198" i="4"/>
  <c r="N198" i="4"/>
  <c r="L198" i="4"/>
  <c r="T197" i="4"/>
  <c r="R197" i="4"/>
  <c r="P197" i="4"/>
  <c r="N197" i="4"/>
  <c r="L197" i="4"/>
  <c r="T196" i="4"/>
  <c r="R196" i="4"/>
  <c r="P196" i="4"/>
  <c r="N196" i="4"/>
  <c r="L196" i="4"/>
  <c r="T195" i="4"/>
  <c r="R195" i="4"/>
  <c r="P195" i="4"/>
  <c r="N195" i="4"/>
  <c r="L195" i="4"/>
  <c r="T194" i="4"/>
  <c r="R194" i="4"/>
  <c r="P194" i="4"/>
  <c r="N194" i="4"/>
  <c r="L194" i="4"/>
  <c r="T193" i="4"/>
  <c r="R193" i="4"/>
  <c r="P193" i="4"/>
  <c r="N193" i="4"/>
  <c r="L193" i="4"/>
  <c r="T192" i="4"/>
  <c r="R192" i="4"/>
  <c r="P192" i="4"/>
  <c r="N192" i="4"/>
  <c r="L192" i="4"/>
  <c r="T191" i="4"/>
  <c r="R191" i="4"/>
  <c r="P191" i="4"/>
  <c r="N191" i="4"/>
  <c r="L191" i="4"/>
  <c r="T190" i="4"/>
  <c r="R190" i="4"/>
  <c r="P190" i="4"/>
  <c r="N190" i="4"/>
  <c r="L190" i="4"/>
  <c r="T189" i="4"/>
  <c r="R189" i="4"/>
  <c r="P189" i="4"/>
  <c r="N189" i="4"/>
  <c r="L189" i="4"/>
  <c r="T188" i="4"/>
  <c r="R188" i="4"/>
  <c r="P188" i="4"/>
  <c r="N188" i="4"/>
  <c r="L188" i="4"/>
  <c r="T187" i="4"/>
  <c r="R187" i="4"/>
  <c r="P187" i="4"/>
  <c r="N187" i="4"/>
  <c r="L187" i="4"/>
  <c r="T186" i="4"/>
  <c r="R186" i="4"/>
  <c r="P186" i="4"/>
  <c r="N186" i="4"/>
  <c r="L186" i="4"/>
  <c r="T185" i="4"/>
  <c r="R185" i="4"/>
  <c r="P185" i="4"/>
  <c r="N185" i="4"/>
  <c r="L185" i="4"/>
  <c r="T184" i="4"/>
  <c r="R184" i="4"/>
  <c r="P184" i="4"/>
  <c r="N184" i="4"/>
  <c r="L184" i="4"/>
  <c r="T183" i="4"/>
  <c r="R183" i="4"/>
  <c r="P183" i="4"/>
  <c r="N183" i="4"/>
  <c r="L183" i="4"/>
  <c r="T182" i="4"/>
  <c r="R182" i="4"/>
  <c r="P182" i="4"/>
  <c r="N182" i="4"/>
  <c r="L182" i="4"/>
  <c r="T181" i="4"/>
  <c r="R181" i="4"/>
  <c r="P181" i="4"/>
  <c r="N181" i="4"/>
  <c r="L181" i="4"/>
  <c r="T180" i="4"/>
  <c r="R180" i="4"/>
  <c r="P180" i="4"/>
  <c r="N180" i="4"/>
  <c r="L180" i="4"/>
  <c r="T179" i="4"/>
  <c r="R179" i="4"/>
  <c r="P179" i="4"/>
  <c r="N179" i="4"/>
  <c r="L179" i="4"/>
  <c r="T178" i="4"/>
  <c r="R178" i="4"/>
  <c r="P178" i="4"/>
  <c r="N178" i="4"/>
  <c r="L178" i="4"/>
  <c r="T177" i="4"/>
  <c r="R177" i="4"/>
  <c r="P177" i="4"/>
  <c r="N177" i="4"/>
  <c r="L177" i="4"/>
  <c r="T176" i="4"/>
  <c r="R176" i="4"/>
  <c r="P176" i="4"/>
  <c r="N176" i="4"/>
  <c r="L176" i="4"/>
  <c r="T175" i="4"/>
  <c r="R175" i="4"/>
  <c r="P175" i="4"/>
  <c r="N175" i="4"/>
  <c r="L175" i="4"/>
  <c r="T174" i="4"/>
  <c r="R174" i="4"/>
  <c r="P174" i="4"/>
  <c r="N174" i="4"/>
  <c r="L174" i="4"/>
  <c r="T173" i="4"/>
  <c r="R173" i="4"/>
  <c r="P173" i="4"/>
  <c r="N173" i="4"/>
  <c r="L173" i="4"/>
  <c r="T172" i="4"/>
  <c r="R172" i="4"/>
  <c r="P172" i="4"/>
  <c r="N172" i="4"/>
  <c r="L172" i="4"/>
  <c r="T171" i="4"/>
  <c r="R171" i="4"/>
  <c r="P171" i="4"/>
  <c r="N171" i="4"/>
  <c r="L171" i="4"/>
  <c r="T170" i="4"/>
  <c r="R170" i="4"/>
  <c r="P170" i="4"/>
  <c r="N170" i="4"/>
  <c r="L170" i="4"/>
  <c r="T169" i="4"/>
  <c r="R169" i="4"/>
  <c r="P169" i="4"/>
  <c r="N169" i="4"/>
  <c r="L169" i="4"/>
  <c r="T168" i="4"/>
  <c r="R168" i="4"/>
  <c r="P168" i="4"/>
  <c r="N168" i="4"/>
  <c r="L168" i="4"/>
  <c r="T167" i="4"/>
  <c r="R167" i="4"/>
  <c r="P167" i="4"/>
  <c r="N167" i="4"/>
  <c r="L167" i="4"/>
  <c r="T166" i="4"/>
  <c r="R166" i="4"/>
  <c r="P166" i="4"/>
  <c r="N166" i="4"/>
  <c r="L166" i="4"/>
  <c r="T165" i="4"/>
  <c r="R165" i="4"/>
  <c r="P165" i="4"/>
  <c r="N165" i="4"/>
  <c r="L165" i="4"/>
  <c r="T164" i="4"/>
  <c r="R164" i="4"/>
  <c r="P164" i="4"/>
  <c r="N164" i="4"/>
  <c r="L164" i="4"/>
  <c r="T163" i="4"/>
  <c r="R163" i="4"/>
  <c r="P163" i="4"/>
  <c r="N163" i="4"/>
  <c r="L163" i="4"/>
  <c r="T162" i="4"/>
  <c r="R162" i="4"/>
  <c r="P162" i="4"/>
  <c r="N162" i="4"/>
  <c r="L162" i="4"/>
  <c r="T161" i="4"/>
  <c r="R161" i="4"/>
  <c r="P161" i="4"/>
  <c r="N161" i="4"/>
  <c r="L161" i="4"/>
  <c r="T160" i="4"/>
  <c r="R160" i="4"/>
  <c r="P160" i="4"/>
  <c r="N160" i="4"/>
  <c r="L160" i="4"/>
  <c r="T159" i="4"/>
  <c r="R159" i="4"/>
  <c r="P159" i="4"/>
  <c r="N159" i="4"/>
  <c r="L159" i="4"/>
  <c r="T158" i="4"/>
  <c r="R158" i="4"/>
  <c r="P158" i="4"/>
  <c r="N158" i="4"/>
  <c r="L158" i="4"/>
  <c r="T157" i="4"/>
  <c r="R157" i="4"/>
  <c r="P157" i="4"/>
  <c r="N157" i="4"/>
  <c r="L157" i="4"/>
  <c r="T156" i="4"/>
  <c r="R156" i="4"/>
  <c r="P156" i="4"/>
  <c r="N156" i="4"/>
  <c r="L156" i="4"/>
  <c r="T155" i="4"/>
  <c r="R155" i="4"/>
  <c r="P155" i="4"/>
  <c r="N155" i="4"/>
  <c r="L155" i="4"/>
  <c r="T154" i="4"/>
  <c r="R154" i="4"/>
  <c r="P154" i="4"/>
  <c r="N154" i="4"/>
  <c r="L154" i="4"/>
  <c r="T153" i="4"/>
  <c r="R153" i="4"/>
  <c r="P153" i="4"/>
  <c r="N153" i="4"/>
  <c r="L153" i="4"/>
  <c r="T152" i="4"/>
  <c r="R152" i="4"/>
  <c r="P152" i="4"/>
  <c r="N152" i="4"/>
  <c r="L152" i="4"/>
  <c r="T151" i="4"/>
  <c r="R151" i="4"/>
  <c r="P151" i="4"/>
  <c r="N151" i="4"/>
  <c r="L151" i="4"/>
  <c r="T150" i="4"/>
  <c r="R150" i="4"/>
  <c r="P150" i="4"/>
  <c r="N150" i="4"/>
  <c r="L150" i="4"/>
  <c r="T149" i="4"/>
  <c r="R149" i="4"/>
  <c r="P149" i="4"/>
  <c r="N149" i="4"/>
  <c r="L149" i="4"/>
  <c r="T148" i="4"/>
  <c r="R148" i="4"/>
  <c r="P148" i="4"/>
  <c r="N148" i="4"/>
  <c r="L148" i="4"/>
  <c r="T147" i="4"/>
  <c r="R147" i="4"/>
  <c r="P147" i="4"/>
  <c r="N147" i="4"/>
  <c r="L147" i="4"/>
  <c r="T146" i="4"/>
  <c r="R146" i="4"/>
  <c r="P146" i="4"/>
  <c r="N146" i="4"/>
  <c r="L146" i="4"/>
  <c r="T145" i="4"/>
  <c r="R145" i="4"/>
  <c r="P145" i="4"/>
  <c r="N145" i="4"/>
  <c r="L145" i="4"/>
  <c r="T144" i="4"/>
  <c r="R144" i="4"/>
  <c r="P144" i="4"/>
  <c r="N144" i="4"/>
  <c r="L144" i="4"/>
  <c r="T143" i="4"/>
  <c r="R143" i="4"/>
  <c r="P143" i="4"/>
  <c r="N143" i="4"/>
  <c r="L143" i="4"/>
  <c r="T142" i="4"/>
  <c r="R142" i="4"/>
  <c r="P142" i="4"/>
  <c r="N142" i="4"/>
  <c r="L142" i="4"/>
  <c r="T141" i="4"/>
  <c r="R141" i="4"/>
  <c r="P141" i="4"/>
  <c r="N141" i="4"/>
  <c r="L141" i="4"/>
  <c r="T140" i="4"/>
  <c r="R140" i="4"/>
  <c r="P140" i="4"/>
  <c r="N140" i="4"/>
  <c r="L140" i="4"/>
  <c r="T139" i="4"/>
  <c r="R139" i="4"/>
  <c r="P139" i="4"/>
  <c r="N139" i="4"/>
  <c r="L139" i="4"/>
  <c r="T138" i="4"/>
  <c r="R138" i="4"/>
  <c r="P138" i="4"/>
  <c r="N138" i="4"/>
  <c r="L138" i="4"/>
  <c r="T137" i="4"/>
  <c r="R137" i="4"/>
  <c r="P137" i="4"/>
  <c r="N137" i="4"/>
  <c r="L137" i="4"/>
  <c r="T136" i="4"/>
  <c r="R136" i="4"/>
  <c r="P136" i="4"/>
  <c r="N136" i="4"/>
  <c r="L136" i="4"/>
  <c r="T135" i="4"/>
  <c r="R135" i="4"/>
  <c r="P135" i="4"/>
  <c r="N135" i="4"/>
  <c r="L135" i="4"/>
  <c r="T134" i="4"/>
  <c r="R134" i="4"/>
  <c r="P134" i="4"/>
  <c r="N134" i="4"/>
  <c r="L134" i="4"/>
  <c r="T133" i="4"/>
  <c r="R133" i="4"/>
  <c r="P133" i="4"/>
  <c r="N133" i="4"/>
  <c r="L133" i="4"/>
  <c r="T132" i="4"/>
  <c r="R132" i="4"/>
  <c r="P132" i="4"/>
  <c r="N132" i="4"/>
  <c r="L132" i="4"/>
  <c r="T131" i="4"/>
  <c r="R131" i="4"/>
  <c r="P131" i="4"/>
  <c r="N131" i="4"/>
  <c r="L131" i="4"/>
  <c r="T130" i="4"/>
  <c r="R130" i="4"/>
  <c r="P130" i="4"/>
  <c r="N130" i="4"/>
  <c r="L130" i="4"/>
  <c r="T129" i="4"/>
  <c r="R129" i="4"/>
  <c r="P129" i="4"/>
  <c r="N129" i="4"/>
  <c r="L129" i="4"/>
  <c r="T128" i="4"/>
  <c r="R128" i="4"/>
  <c r="P128" i="4"/>
  <c r="N128" i="4"/>
  <c r="L128" i="4"/>
  <c r="T127" i="4"/>
  <c r="R127" i="4"/>
  <c r="P127" i="4"/>
  <c r="N127" i="4"/>
  <c r="L127" i="4"/>
  <c r="T126" i="4"/>
  <c r="R126" i="4"/>
  <c r="P126" i="4"/>
  <c r="N126" i="4"/>
  <c r="L126" i="4"/>
  <c r="T125" i="4"/>
  <c r="R125" i="4"/>
  <c r="P125" i="4"/>
  <c r="N125" i="4"/>
  <c r="L125" i="4"/>
  <c r="T124" i="4"/>
  <c r="R124" i="4"/>
  <c r="P124" i="4"/>
  <c r="N124" i="4"/>
  <c r="L124" i="4"/>
  <c r="T123" i="4"/>
  <c r="R123" i="4"/>
  <c r="P123" i="4"/>
  <c r="N123" i="4"/>
  <c r="L123" i="4"/>
  <c r="T122" i="4"/>
  <c r="R122" i="4"/>
  <c r="P122" i="4"/>
  <c r="N122" i="4"/>
  <c r="L122" i="4"/>
  <c r="T121" i="4"/>
  <c r="R121" i="4"/>
  <c r="P121" i="4"/>
  <c r="N121" i="4"/>
  <c r="L121" i="4"/>
  <c r="T120" i="4"/>
  <c r="R120" i="4"/>
  <c r="P120" i="4"/>
  <c r="N120" i="4"/>
  <c r="L120" i="4"/>
  <c r="T119" i="4"/>
  <c r="R119" i="4"/>
  <c r="P119" i="4"/>
  <c r="N119" i="4"/>
  <c r="L119" i="4"/>
  <c r="T118" i="4"/>
  <c r="R118" i="4"/>
  <c r="P118" i="4"/>
  <c r="N118" i="4"/>
  <c r="L118" i="4"/>
  <c r="T117" i="4"/>
  <c r="R117" i="4"/>
  <c r="P117" i="4"/>
  <c r="N117" i="4"/>
  <c r="L117" i="4"/>
  <c r="T116" i="4"/>
  <c r="R116" i="4"/>
  <c r="P116" i="4"/>
  <c r="N116" i="4"/>
  <c r="L116" i="4"/>
  <c r="T115" i="4"/>
  <c r="R115" i="4"/>
  <c r="P115" i="4"/>
  <c r="N115" i="4"/>
  <c r="L115" i="4"/>
  <c r="T114" i="4"/>
  <c r="R114" i="4"/>
  <c r="P114" i="4"/>
  <c r="N114" i="4"/>
  <c r="L114" i="4"/>
  <c r="T113" i="4"/>
  <c r="R113" i="4"/>
  <c r="P113" i="4"/>
  <c r="N113" i="4"/>
  <c r="L113" i="4"/>
  <c r="T112" i="4"/>
  <c r="R112" i="4"/>
  <c r="P112" i="4"/>
  <c r="N112" i="4"/>
  <c r="L112" i="4"/>
  <c r="T111" i="4"/>
  <c r="R111" i="4"/>
  <c r="P111" i="4"/>
  <c r="N111" i="4"/>
  <c r="L111" i="4"/>
  <c r="T110" i="4"/>
  <c r="R110" i="4"/>
  <c r="P110" i="4"/>
  <c r="N110" i="4"/>
  <c r="L110" i="4"/>
  <c r="T109" i="4"/>
  <c r="R109" i="4"/>
  <c r="P109" i="4"/>
  <c r="N109" i="4"/>
  <c r="L109" i="4"/>
  <c r="T108" i="4"/>
  <c r="R108" i="4"/>
  <c r="P108" i="4"/>
  <c r="N108" i="4"/>
  <c r="L108" i="4"/>
  <c r="T107" i="4"/>
  <c r="R107" i="4"/>
  <c r="P107" i="4"/>
  <c r="N107" i="4"/>
  <c r="L107" i="4"/>
  <c r="T106" i="4"/>
  <c r="R106" i="4"/>
  <c r="P106" i="4"/>
  <c r="N106" i="4"/>
  <c r="L106" i="4"/>
  <c r="T105" i="4"/>
  <c r="R105" i="4"/>
  <c r="P105" i="4"/>
  <c r="N105" i="4"/>
  <c r="L105" i="4"/>
  <c r="T104" i="4"/>
  <c r="R104" i="4"/>
  <c r="P104" i="4"/>
  <c r="N104" i="4"/>
  <c r="L104" i="4"/>
  <c r="T103" i="4"/>
  <c r="R103" i="4"/>
  <c r="P103" i="4"/>
  <c r="N103" i="4"/>
  <c r="L103" i="4"/>
  <c r="T102" i="4"/>
  <c r="R102" i="4"/>
  <c r="P102" i="4"/>
  <c r="N102" i="4"/>
  <c r="L102" i="4"/>
  <c r="T101" i="4"/>
  <c r="R101" i="4"/>
  <c r="P101" i="4"/>
  <c r="N101" i="4"/>
  <c r="L101" i="4"/>
  <c r="T100" i="4"/>
  <c r="R100" i="4"/>
  <c r="P100" i="4"/>
  <c r="N100" i="4"/>
  <c r="L100" i="4"/>
  <c r="T99" i="4"/>
  <c r="R99" i="4"/>
  <c r="P99" i="4"/>
  <c r="N99" i="4"/>
  <c r="L99" i="4"/>
  <c r="T98" i="4"/>
  <c r="R98" i="4"/>
  <c r="P98" i="4"/>
  <c r="N98" i="4"/>
  <c r="L98" i="4"/>
  <c r="T97" i="4"/>
  <c r="R97" i="4"/>
  <c r="P97" i="4"/>
  <c r="N97" i="4"/>
  <c r="L97" i="4"/>
  <c r="T96" i="4"/>
  <c r="R96" i="4"/>
  <c r="P96" i="4"/>
  <c r="N96" i="4"/>
  <c r="L96" i="4"/>
  <c r="T95" i="4"/>
  <c r="R95" i="4"/>
  <c r="P95" i="4"/>
  <c r="N95" i="4"/>
  <c r="L95" i="4"/>
  <c r="T94" i="4"/>
  <c r="R94" i="4"/>
  <c r="P94" i="4"/>
  <c r="N94" i="4"/>
  <c r="L94" i="4"/>
  <c r="T93" i="4"/>
  <c r="R93" i="4"/>
  <c r="P93" i="4"/>
  <c r="N93" i="4"/>
  <c r="L93" i="4"/>
  <c r="T92" i="4"/>
  <c r="R92" i="4"/>
  <c r="P92" i="4"/>
  <c r="N92" i="4"/>
  <c r="L92" i="4"/>
  <c r="T91" i="4"/>
  <c r="R91" i="4"/>
  <c r="P91" i="4"/>
  <c r="N91" i="4"/>
  <c r="L91" i="4"/>
  <c r="T90" i="4"/>
  <c r="R90" i="4"/>
  <c r="P90" i="4"/>
  <c r="N90" i="4"/>
  <c r="L90" i="4"/>
  <c r="T89" i="4"/>
  <c r="R89" i="4"/>
  <c r="P89" i="4"/>
  <c r="N89" i="4"/>
  <c r="L89" i="4"/>
  <c r="T88" i="4"/>
  <c r="R88" i="4"/>
  <c r="P88" i="4"/>
  <c r="N88" i="4"/>
  <c r="L88" i="4"/>
  <c r="T87" i="4"/>
  <c r="R87" i="4"/>
  <c r="P87" i="4"/>
  <c r="N87" i="4"/>
  <c r="L87" i="4"/>
  <c r="T86" i="4"/>
  <c r="R86" i="4"/>
  <c r="P86" i="4"/>
  <c r="N86" i="4"/>
  <c r="L86" i="4"/>
  <c r="T85" i="4"/>
  <c r="R85" i="4"/>
  <c r="P85" i="4"/>
  <c r="N85" i="4"/>
  <c r="L85" i="4"/>
  <c r="T84" i="4"/>
  <c r="R84" i="4"/>
  <c r="P84" i="4"/>
  <c r="N84" i="4"/>
  <c r="L84" i="4"/>
  <c r="T83" i="4"/>
  <c r="R83" i="4"/>
  <c r="P83" i="4"/>
  <c r="N83" i="4"/>
  <c r="L83" i="4"/>
  <c r="T82" i="4"/>
  <c r="R82" i="4"/>
  <c r="P82" i="4"/>
  <c r="N82" i="4"/>
  <c r="L82" i="4"/>
  <c r="T81" i="4"/>
  <c r="R81" i="4"/>
  <c r="P81" i="4"/>
  <c r="N81" i="4"/>
  <c r="L81" i="4"/>
  <c r="T80" i="4"/>
  <c r="R80" i="4"/>
  <c r="P80" i="4"/>
  <c r="N80" i="4"/>
  <c r="L80" i="4"/>
  <c r="T79" i="4"/>
  <c r="R79" i="4"/>
  <c r="P79" i="4"/>
  <c r="N79" i="4"/>
  <c r="L79" i="4"/>
  <c r="T78" i="4"/>
  <c r="R78" i="4"/>
  <c r="P78" i="4"/>
  <c r="N78" i="4"/>
  <c r="L78" i="4"/>
  <c r="T77" i="4"/>
  <c r="R77" i="4"/>
  <c r="P77" i="4"/>
  <c r="N77" i="4"/>
  <c r="L77" i="4"/>
  <c r="T76" i="4"/>
  <c r="R76" i="4"/>
  <c r="P76" i="4"/>
  <c r="N76" i="4"/>
  <c r="L76" i="4"/>
  <c r="T75" i="4"/>
  <c r="R75" i="4"/>
  <c r="P75" i="4"/>
  <c r="N75" i="4"/>
  <c r="L75" i="4"/>
  <c r="T74" i="4"/>
  <c r="R74" i="4"/>
  <c r="P74" i="4"/>
  <c r="N74" i="4"/>
  <c r="L74" i="4"/>
  <c r="T73" i="4"/>
  <c r="R73" i="4"/>
  <c r="P73" i="4"/>
  <c r="N73" i="4"/>
  <c r="L73" i="4"/>
  <c r="T72" i="4"/>
  <c r="R72" i="4"/>
  <c r="P72" i="4"/>
  <c r="N72" i="4"/>
  <c r="L72" i="4"/>
  <c r="T71" i="4"/>
  <c r="R71" i="4"/>
  <c r="P71" i="4"/>
  <c r="N71" i="4"/>
  <c r="L71" i="4"/>
  <c r="T70" i="4"/>
  <c r="R70" i="4"/>
  <c r="P70" i="4"/>
  <c r="N70" i="4"/>
  <c r="L70" i="4"/>
  <c r="T69" i="4"/>
  <c r="R69" i="4"/>
  <c r="P69" i="4"/>
  <c r="N69" i="4"/>
  <c r="L69" i="4"/>
  <c r="T68" i="4"/>
  <c r="R68" i="4"/>
  <c r="P68" i="4"/>
  <c r="N68" i="4"/>
  <c r="L68" i="4"/>
  <c r="T67" i="4"/>
  <c r="R67" i="4"/>
  <c r="P67" i="4"/>
  <c r="N67" i="4"/>
  <c r="L67" i="4"/>
  <c r="T66" i="4"/>
  <c r="R66" i="4"/>
  <c r="P66" i="4"/>
  <c r="N66" i="4"/>
  <c r="L66" i="4"/>
  <c r="T65" i="4"/>
  <c r="R65" i="4"/>
  <c r="P65" i="4"/>
  <c r="N65" i="4"/>
  <c r="L65" i="4"/>
  <c r="T64" i="4"/>
  <c r="R64" i="4"/>
  <c r="P64" i="4"/>
  <c r="N64" i="4"/>
  <c r="L64" i="4"/>
  <c r="T63" i="4"/>
  <c r="R63" i="4"/>
  <c r="P63" i="4"/>
  <c r="N63" i="4"/>
  <c r="L63" i="4"/>
  <c r="T62" i="4"/>
  <c r="R62" i="4"/>
  <c r="P62" i="4"/>
  <c r="N62" i="4"/>
  <c r="L62" i="4"/>
  <c r="T61" i="4"/>
  <c r="R61" i="4"/>
  <c r="P61" i="4"/>
  <c r="N61" i="4"/>
  <c r="L61" i="4"/>
  <c r="T60" i="4"/>
  <c r="R60" i="4"/>
  <c r="P60" i="4"/>
  <c r="N60" i="4"/>
  <c r="L60" i="4"/>
  <c r="T59" i="4"/>
  <c r="R59" i="4"/>
  <c r="P59" i="4"/>
  <c r="N59" i="4"/>
  <c r="L59" i="4"/>
  <c r="T58" i="4"/>
  <c r="R58" i="4"/>
  <c r="P58" i="4"/>
  <c r="N58" i="4"/>
  <c r="L58" i="4"/>
  <c r="T57" i="4"/>
  <c r="R57" i="4"/>
  <c r="P57" i="4"/>
  <c r="N57" i="4"/>
  <c r="L57" i="4"/>
  <c r="T56" i="4"/>
  <c r="R56" i="4"/>
  <c r="P56" i="4"/>
  <c r="N56" i="4"/>
  <c r="L56" i="4"/>
  <c r="T55" i="4"/>
  <c r="R55" i="4"/>
  <c r="P55" i="4"/>
  <c r="N55" i="4"/>
  <c r="L55" i="4"/>
  <c r="T54" i="4"/>
  <c r="R54" i="4"/>
  <c r="P54" i="4"/>
  <c r="N54" i="4"/>
  <c r="L54" i="4"/>
  <c r="T53" i="4"/>
  <c r="R53" i="4"/>
  <c r="P53" i="4"/>
  <c r="N53" i="4"/>
  <c r="L53" i="4"/>
  <c r="T52" i="4"/>
  <c r="R52" i="4"/>
  <c r="P52" i="4"/>
  <c r="N52" i="4"/>
  <c r="L52" i="4"/>
  <c r="T51" i="4"/>
  <c r="R51" i="4"/>
  <c r="P51" i="4"/>
  <c r="N51" i="4"/>
  <c r="L51" i="4"/>
  <c r="T50" i="4"/>
  <c r="R50" i="4"/>
  <c r="P50" i="4"/>
  <c r="N50" i="4"/>
  <c r="L50" i="4"/>
  <c r="T49" i="4"/>
  <c r="R49" i="4"/>
  <c r="P49" i="4"/>
  <c r="N49" i="4"/>
  <c r="L49" i="4"/>
  <c r="T48" i="4"/>
  <c r="R48" i="4"/>
  <c r="P48" i="4"/>
  <c r="N48" i="4"/>
  <c r="L48" i="4"/>
  <c r="T47" i="4"/>
  <c r="R47" i="4"/>
  <c r="P47" i="4"/>
  <c r="N47" i="4"/>
  <c r="L47" i="4"/>
  <c r="T46" i="4"/>
  <c r="R46" i="4"/>
  <c r="P46" i="4"/>
  <c r="N46" i="4"/>
  <c r="L46" i="4"/>
  <c r="T45" i="4"/>
  <c r="R45" i="4"/>
  <c r="P45" i="4"/>
  <c r="N45" i="4"/>
  <c r="L45" i="4"/>
  <c r="T44" i="4"/>
  <c r="R44" i="4"/>
  <c r="P44" i="4"/>
  <c r="N44" i="4"/>
  <c r="L44" i="4"/>
  <c r="T43" i="4"/>
  <c r="R43" i="4"/>
  <c r="P43" i="4"/>
  <c r="N43" i="4"/>
  <c r="L43" i="4"/>
  <c r="T42" i="4"/>
  <c r="R42" i="4"/>
  <c r="P42" i="4"/>
  <c r="N42" i="4"/>
  <c r="L42" i="4"/>
  <c r="T41" i="4"/>
  <c r="R41" i="4"/>
  <c r="P41" i="4"/>
  <c r="N41" i="4"/>
  <c r="L41" i="4"/>
  <c r="T40" i="4"/>
  <c r="R40" i="4"/>
  <c r="P40" i="4"/>
  <c r="N40" i="4"/>
  <c r="L40" i="4"/>
  <c r="T39" i="4"/>
  <c r="R39" i="4"/>
  <c r="P39" i="4"/>
  <c r="N39" i="4"/>
  <c r="L39" i="4"/>
  <c r="T38" i="4"/>
  <c r="R38" i="4"/>
  <c r="P38" i="4"/>
  <c r="N38" i="4"/>
  <c r="L38" i="4"/>
  <c r="T37" i="4"/>
  <c r="R37" i="4"/>
  <c r="P37" i="4"/>
  <c r="N37" i="4"/>
  <c r="L37" i="4"/>
  <c r="T36" i="4"/>
  <c r="R36" i="4"/>
  <c r="P36" i="4"/>
  <c r="N36" i="4"/>
  <c r="L36" i="4"/>
  <c r="T35" i="4"/>
  <c r="R35" i="4"/>
  <c r="P35" i="4"/>
  <c r="N35" i="4"/>
  <c r="L35" i="4"/>
  <c r="T34" i="4"/>
  <c r="R34" i="4"/>
  <c r="P34" i="4"/>
  <c r="N34" i="4"/>
  <c r="L34" i="4"/>
  <c r="T33" i="4"/>
  <c r="R33" i="4"/>
  <c r="P33" i="4"/>
  <c r="N33" i="4"/>
  <c r="L33" i="4"/>
  <c r="T32" i="4"/>
  <c r="R32" i="4"/>
  <c r="P32" i="4"/>
  <c r="N32" i="4"/>
  <c r="L32" i="4"/>
  <c r="T31" i="4"/>
  <c r="R31" i="4"/>
  <c r="P31" i="4"/>
  <c r="N31" i="4"/>
  <c r="L31" i="4"/>
  <c r="T30" i="4"/>
  <c r="R30" i="4"/>
  <c r="P30" i="4"/>
  <c r="N30" i="4"/>
  <c r="L30" i="4"/>
  <c r="T29" i="4"/>
  <c r="R29" i="4"/>
  <c r="P29" i="4"/>
  <c r="N29" i="4"/>
  <c r="L29" i="4"/>
  <c r="T28" i="4"/>
  <c r="R28" i="4"/>
  <c r="P28" i="4"/>
  <c r="N28" i="4"/>
  <c r="L28" i="4"/>
  <c r="T27" i="4"/>
  <c r="R27" i="4"/>
  <c r="P27" i="4"/>
  <c r="N27" i="4"/>
  <c r="L27" i="4"/>
  <c r="T26" i="4"/>
  <c r="R26" i="4"/>
  <c r="P26" i="4"/>
  <c r="Y5" i="14" s="1"/>
  <c r="N26" i="4"/>
  <c r="L26" i="4"/>
  <c r="T25" i="4"/>
  <c r="R25" i="4"/>
  <c r="P25" i="4"/>
  <c r="N25" i="4"/>
  <c r="L25" i="4"/>
  <c r="T24" i="4"/>
  <c r="R24" i="4"/>
  <c r="P24" i="4"/>
  <c r="N24" i="4"/>
  <c r="L24" i="4"/>
  <c r="T23" i="4"/>
  <c r="R23" i="4"/>
  <c r="P23" i="4"/>
  <c r="N23" i="4"/>
  <c r="L23" i="4"/>
  <c r="T22" i="4"/>
  <c r="R22" i="4"/>
  <c r="P22" i="4"/>
  <c r="N22" i="4"/>
  <c r="L22" i="4"/>
  <c r="T21" i="4"/>
  <c r="R21" i="4"/>
  <c r="P21" i="4"/>
  <c r="N21" i="4"/>
  <c r="L21" i="4"/>
  <c r="T20" i="4"/>
  <c r="R20" i="4"/>
  <c r="P20" i="4"/>
  <c r="N20" i="4"/>
  <c r="L20" i="4"/>
  <c r="T19" i="4"/>
  <c r="R19" i="4"/>
  <c r="P19" i="4"/>
  <c r="N19" i="4"/>
  <c r="L19" i="4"/>
  <c r="T18" i="4"/>
  <c r="R18" i="4"/>
  <c r="P18" i="4"/>
  <c r="N18" i="4"/>
  <c r="L18" i="4"/>
  <c r="T17" i="4"/>
  <c r="R17" i="4"/>
  <c r="P17" i="4"/>
  <c r="N17" i="4"/>
  <c r="L17" i="4"/>
  <c r="T16" i="4"/>
  <c r="R16" i="4"/>
  <c r="P16" i="4"/>
  <c r="N16" i="4"/>
  <c r="L16" i="4"/>
  <c r="T15" i="4"/>
  <c r="R15" i="4"/>
  <c r="P15" i="4"/>
  <c r="N15" i="4"/>
  <c r="L15" i="4"/>
  <c r="T14" i="4"/>
  <c r="R14" i="4"/>
  <c r="P14" i="4"/>
  <c r="N14" i="4"/>
  <c r="L14" i="4"/>
  <c r="T13" i="4"/>
  <c r="R13" i="4"/>
  <c r="P13" i="4"/>
  <c r="N13" i="4"/>
  <c r="L13" i="4"/>
  <c r="T12" i="4"/>
  <c r="R12" i="4"/>
  <c r="P12" i="4"/>
  <c r="N12" i="4"/>
  <c r="L12" i="4"/>
  <c r="T11" i="4"/>
  <c r="R11" i="4"/>
  <c r="P11" i="4"/>
  <c r="N11" i="4"/>
  <c r="L11" i="4"/>
  <c r="T10" i="4"/>
  <c r="R10" i="4"/>
  <c r="P10" i="4"/>
  <c r="N10" i="4"/>
  <c r="L10" i="4"/>
  <c r="T9" i="4"/>
  <c r="R9" i="4"/>
  <c r="P9" i="4"/>
  <c r="N9" i="4"/>
  <c r="L9" i="4"/>
  <c r="T8" i="4"/>
  <c r="R8" i="4"/>
  <c r="P8" i="4"/>
  <c r="N8" i="4"/>
  <c r="L8" i="4"/>
  <c r="T7" i="4"/>
  <c r="R7" i="4"/>
  <c r="P7" i="4"/>
  <c r="N7" i="4"/>
  <c r="L7" i="4"/>
  <c r="T6" i="4"/>
  <c r="R6" i="4"/>
  <c r="P6" i="4"/>
  <c r="N6" i="4"/>
  <c r="L6" i="4"/>
  <c r="T5" i="4"/>
  <c r="R5" i="4"/>
  <c r="P5" i="4"/>
  <c r="N5" i="4"/>
  <c r="L5" i="4"/>
  <c r="J205" i="4"/>
  <c r="H205" i="4"/>
  <c r="F205" i="4"/>
  <c r="D205" i="4"/>
  <c r="B205" i="4"/>
  <c r="J204" i="4"/>
  <c r="H204" i="4"/>
  <c r="F204" i="4"/>
  <c r="D204" i="4"/>
  <c r="B204" i="4"/>
  <c r="J203" i="4"/>
  <c r="H203" i="4"/>
  <c r="F203" i="4"/>
  <c r="D203" i="4"/>
  <c r="B203" i="4"/>
  <c r="J202" i="4"/>
  <c r="H202" i="4"/>
  <c r="F202" i="4"/>
  <c r="D202" i="4"/>
  <c r="B202" i="4"/>
  <c r="J201" i="4"/>
  <c r="H201" i="4"/>
  <c r="F201" i="4"/>
  <c r="D201" i="4"/>
  <c r="B201" i="4"/>
  <c r="J200" i="4"/>
  <c r="H200" i="4"/>
  <c r="F200" i="4"/>
  <c r="D200" i="4"/>
  <c r="B200" i="4"/>
  <c r="J199" i="4"/>
  <c r="H199" i="4"/>
  <c r="F199" i="4"/>
  <c r="D199" i="4"/>
  <c r="B199" i="4"/>
  <c r="J198" i="4"/>
  <c r="H198" i="4"/>
  <c r="F198" i="4"/>
  <c r="D198" i="4"/>
  <c r="B198" i="4"/>
  <c r="J197" i="4"/>
  <c r="H197" i="4"/>
  <c r="F197" i="4"/>
  <c r="D197" i="4"/>
  <c r="B197" i="4"/>
  <c r="J196" i="4"/>
  <c r="H196" i="4"/>
  <c r="F196" i="4"/>
  <c r="D196" i="4"/>
  <c r="B196" i="4"/>
  <c r="J195" i="4"/>
  <c r="H195" i="4"/>
  <c r="F195" i="4"/>
  <c r="D195" i="4"/>
  <c r="B195" i="4"/>
  <c r="J194" i="4"/>
  <c r="H194" i="4"/>
  <c r="F194" i="4"/>
  <c r="D194" i="4"/>
  <c r="B194" i="4"/>
  <c r="J193" i="4"/>
  <c r="H193" i="4"/>
  <c r="F193" i="4"/>
  <c r="D193" i="4"/>
  <c r="B193" i="4"/>
  <c r="J192" i="4"/>
  <c r="H192" i="4"/>
  <c r="F192" i="4"/>
  <c r="D192" i="4"/>
  <c r="B192" i="4"/>
  <c r="J191" i="4"/>
  <c r="H191" i="4"/>
  <c r="F191" i="4"/>
  <c r="D191" i="4"/>
  <c r="B191" i="4"/>
  <c r="J190" i="4"/>
  <c r="H190" i="4"/>
  <c r="F190" i="4"/>
  <c r="D190" i="4"/>
  <c r="B190" i="4"/>
  <c r="J189" i="4"/>
  <c r="H189" i="4"/>
  <c r="F189" i="4"/>
  <c r="D189" i="4"/>
  <c r="B189" i="4"/>
  <c r="J188" i="4"/>
  <c r="H188" i="4"/>
  <c r="F188" i="4"/>
  <c r="D188" i="4"/>
  <c r="B188" i="4"/>
  <c r="J187" i="4"/>
  <c r="H187" i="4"/>
  <c r="F187" i="4"/>
  <c r="D187" i="4"/>
  <c r="B187" i="4"/>
  <c r="J186" i="4"/>
  <c r="H186" i="4"/>
  <c r="F186" i="4"/>
  <c r="D186" i="4"/>
  <c r="B186" i="4"/>
  <c r="J185" i="4"/>
  <c r="H185" i="4"/>
  <c r="F185" i="4"/>
  <c r="D185" i="4"/>
  <c r="B185" i="4"/>
  <c r="J184" i="4"/>
  <c r="H184" i="4"/>
  <c r="F184" i="4"/>
  <c r="D184" i="4"/>
  <c r="B184" i="4"/>
  <c r="J183" i="4"/>
  <c r="H183" i="4"/>
  <c r="F183" i="4"/>
  <c r="D183" i="4"/>
  <c r="B183" i="4"/>
  <c r="J182" i="4"/>
  <c r="H182" i="4"/>
  <c r="F182" i="4"/>
  <c r="D182" i="4"/>
  <c r="B182" i="4"/>
  <c r="J181" i="4"/>
  <c r="H181" i="4"/>
  <c r="F181" i="4"/>
  <c r="D181" i="4"/>
  <c r="B181" i="4"/>
  <c r="J180" i="4"/>
  <c r="H180" i="4"/>
  <c r="F180" i="4"/>
  <c r="D180" i="4"/>
  <c r="B180" i="4"/>
  <c r="J179" i="4"/>
  <c r="H179" i="4"/>
  <c r="F179" i="4"/>
  <c r="D179" i="4"/>
  <c r="B179" i="4"/>
  <c r="J178" i="4"/>
  <c r="H178" i="4"/>
  <c r="F178" i="4"/>
  <c r="D178" i="4"/>
  <c r="B178" i="4"/>
  <c r="J177" i="4"/>
  <c r="H177" i="4"/>
  <c r="F177" i="4"/>
  <c r="D177" i="4"/>
  <c r="B177" i="4"/>
  <c r="J176" i="4"/>
  <c r="H176" i="4"/>
  <c r="F176" i="4"/>
  <c r="D176" i="4"/>
  <c r="B176" i="4"/>
  <c r="J175" i="4"/>
  <c r="H175" i="4"/>
  <c r="F175" i="4"/>
  <c r="D175" i="4"/>
  <c r="B175" i="4"/>
  <c r="J174" i="4"/>
  <c r="H174" i="4"/>
  <c r="F174" i="4"/>
  <c r="D174" i="4"/>
  <c r="B174" i="4"/>
  <c r="J173" i="4"/>
  <c r="H173" i="4"/>
  <c r="F173" i="4"/>
  <c r="D173" i="4"/>
  <c r="B173" i="4"/>
  <c r="J172" i="4"/>
  <c r="H172" i="4"/>
  <c r="F172" i="4"/>
  <c r="D172" i="4"/>
  <c r="B172" i="4"/>
  <c r="J171" i="4"/>
  <c r="H171" i="4"/>
  <c r="F171" i="4"/>
  <c r="D171" i="4"/>
  <c r="B171" i="4"/>
  <c r="J170" i="4"/>
  <c r="H170" i="4"/>
  <c r="F170" i="4"/>
  <c r="D170" i="4"/>
  <c r="B170" i="4"/>
  <c r="J169" i="4"/>
  <c r="H169" i="4"/>
  <c r="F169" i="4"/>
  <c r="D169" i="4"/>
  <c r="B169" i="4"/>
  <c r="J168" i="4"/>
  <c r="H168" i="4"/>
  <c r="F168" i="4"/>
  <c r="D168" i="4"/>
  <c r="B168" i="4"/>
  <c r="J167" i="4"/>
  <c r="H167" i="4"/>
  <c r="F167" i="4"/>
  <c r="D167" i="4"/>
  <c r="B167" i="4"/>
  <c r="J166" i="4"/>
  <c r="H166" i="4"/>
  <c r="F166" i="4"/>
  <c r="D166" i="4"/>
  <c r="B166" i="4"/>
  <c r="J165" i="4"/>
  <c r="H165" i="4"/>
  <c r="F165" i="4"/>
  <c r="D165" i="4"/>
  <c r="B165" i="4"/>
  <c r="J164" i="4"/>
  <c r="H164" i="4"/>
  <c r="F164" i="4"/>
  <c r="D164" i="4"/>
  <c r="B164" i="4"/>
  <c r="J163" i="4"/>
  <c r="H163" i="4"/>
  <c r="F163" i="4"/>
  <c r="D163" i="4"/>
  <c r="B163" i="4"/>
  <c r="J162" i="4"/>
  <c r="H162" i="4"/>
  <c r="F162" i="4"/>
  <c r="D162" i="4"/>
  <c r="B162" i="4"/>
  <c r="J161" i="4"/>
  <c r="H161" i="4"/>
  <c r="F161" i="4"/>
  <c r="D161" i="4"/>
  <c r="B161" i="4"/>
  <c r="J160" i="4"/>
  <c r="H160" i="4"/>
  <c r="F160" i="4"/>
  <c r="D160" i="4"/>
  <c r="B160" i="4"/>
  <c r="J159" i="4"/>
  <c r="H159" i="4"/>
  <c r="F159" i="4"/>
  <c r="D159" i="4"/>
  <c r="B159" i="4"/>
  <c r="J158" i="4"/>
  <c r="H158" i="4"/>
  <c r="F158" i="4"/>
  <c r="D158" i="4"/>
  <c r="B158" i="4"/>
  <c r="J157" i="4"/>
  <c r="H157" i="4"/>
  <c r="F157" i="4"/>
  <c r="D157" i="4"/>
  <c r="B157" i="4"/>
  <c r="J156" i="4"/>
  <c r="H156" i="4"/>
  <c r="F156" i="4"/>
  <c r="D156" i="4"/>
  <c r="B156" i="4"/>
  <c r="J155" i="4"/>
  <c r="H155" i="4"/>
  <c r="F155" i="4"/>
  <c r="D155" i="4"/>
  <c r="B155" i="4"/>
  <c r="J154" i="4"/>
  <c r="H154" i="4"/>
  <c r="F154" i="4"/>
  <c r="D154" i="4"/>
  <c r="B154" i="4"/>
  <c r="J153" i="4"/>
  <c r="H153" i="4"/>
  <c r="F153" i="4"/>
  <c r="D153" i="4"/>
  <c r="B153" i="4"/>
  <c r="J152" i="4"/>
  <c r="H152" i="4"/>
  <c r="F152" i="4"/>
  <c r="D152" i="4"/>
  <c r="B152" i="4"/>
  <c r="J151" i="4"/>
  <c r="H151" i="4"/>
  <c r="F151" i="4"/>
  <c r="D151" i="4"/>
  <c r="B151" i="4"/>
  <c r="J150" i="4"/>
  <c r="H150" i="4"/>
  <c r="F150" i="4"/>
  <c r="D150" i="4"/>
  <c r="B150" i="4"/>
  <c r="J149" i="4"/>
  <c r="H149" i="4"/>
  <c r="F149" i="4"/>
  <c r="D149" i="4"/>
  <c r="B149" i="4"/>
  <c r="J148" i="4"/>
  <c r="H148" i="4"/>
  <c r="F148" i="4"/>
  <c r="D148" i="4"/>
  <c r="B148" i="4"/>
  <c r="J147" i="4"/>
  <c r="H147" i="4"/>
  <c r="F147" i="4"/>
  <c r="D147" i="4"/>
  <c r="B147" i="4"/>
  <c r="J146" i="4"/>
  <c r="H146" i="4"/>
  <c r="F146" i="4"/>
  <c r="D146" i="4"/>
  <c r="B146" i="4"/>
  <c r="J145" i="4"/>
  <c r="H145" i="4"/>
  <c r="F145" i="4"/>
  <c r="D145" i="4"/>
  <c r="B145" i="4"/>
  <c r="J144" i="4"/>
  <c r="H144" i="4"/>
  <c r="F144" i="4"/>
  <c r="D144" i="4"/>
  <c r="B144" i="4"/>
  <c r="J143" i="4"/>
  <c r="H143" i="4"/>
  <c r="F143" i="4"/>
  <c r="D143" i="4"/>
  <c r="B143" i="4"/>
  <c r="J142" i="4"/>
  <c r="H142" i="4"/>
  <c r="F142" i="4"/>
  <c r="D142" i="4"/>
  <c r="B142" i="4"/>
  <c r="J141" i="4"/>
  <c r="H141" i="4"/>
  <c r="F141" i="4"/>
  <c r="D141" i="4"/>
  <c r="B141" i="4"/>
  <c r="J140" i="4"/>
  <c r="H140" i="4"/>
  <c r="F140" i="4"/>
  <c r="D140" i="4"/>
  <c r="B140" i="4"/>
  <c r="J139" i="4"/>
  <c r="H139" i="4"/>
  <c r="F139" i="4"/>
  <c r="D139" i="4"/>
  <c r="B139" i="4"/>
  <c r="J138" i="4"/>
  <c r="H138" i="4"/>
  <c r="F138" i="4"/>
  <c r="D138" i="4"/>
  <c r="B138" i="4"/>
  <c r="J137" i="4"/>
  <c r="H137" i="4"/>
  <c r="F137" i="4"/>
  <c r="D137" i="4"/>
  <c r="B137" i="4"/>
  <c r="J136" i="4"/>
  <c r="H136" i="4"/>
  <c r="F136" i="4"/>
  <c r="D136" i="4"/>
  <c r="B136" i="4"/>
  <c r="J135" i="4"/>
  <c r="H135" i="4"/>
  <c r="F135" i="4"/>
  <c r="D135" i="4"/>
  <c r="B135" i="4"/>
  <c r="J134" i="4"/>
  <c r="H134" i="4"/>
  <c r="F134" i="4"/>
  <c r="D134" i="4"/>
  <c r="B134" i="4"/>
  <c r="J133" i="4"/>
  <c r="H133" i="4"/>
  <c r="F133" i="4"/>
  <c r="D133" i="4"/>
  <c r="B133" i="4"/>
  <c r="J132" i="4"/>
  <c r="H132" i="4"/>
  <c r="F132" i="4"/>
  <c r="D132" i="4"/>
  <c r="B132" i="4"/>
  <c r="J131" i="4"/>
  <c r="H131" i="4"/>
  <c r="F131" i="4"/>
  <c r="D131" i="4"/>
  <c r="B131" i="4"/>
  <c r="J130" i="4"/>
  <c r="H130" i="4"/>
  <c r="F130" i="4"/>
  <c r="D130" i="4"/>
  <c r="B130" i="4"/>
  <c r="J129" i="4"/>
  <c r="H129" i="4"/>
  <c r="F129" i="4"/>
  <c r="D129" i="4"/>
  <c r="B129" i="4"/>
  <c r="J128" i="4"/>
  <c r="H128" i="4"/>
  <c r="F128" i="4"/>
  <c r="D128" i="4"/>
  <c r="B128" i="4"/>
  <c r="J127" i="4"/>
  <c r="H127" i="4"/>
  <c r="F127" i="4"/>
  <c r="D127" i="4"/>
  <c r="B127" i="4"/>
  <c r="J126" i="4"/>
  <c r="H126" i="4"/>
  <c r="F126" i="4"/>
  <c r="D126" i="4"/>
  <c r="B126" i="4"/>
  <c r="J125" i="4"/>
  <c r="H125" i="4"/>
  <c r="F125" i="4"/>
  <c r="D125" i="4"/>
  <c r="B125" i="4"/>
  <c r="J124" i="4"/>
  <c r="H124" i="4"/>
  <c r="F124" i="4"/>
  <c r="D124" i="4"/>
  <c r="B124" i="4"/>
  <c r="J123" i="4"/>
  <c r="H123" i="4"/>
  <c r="F123" i="4"/>
  <c r="D123" i="4"/>
  <c r="B123" i="4"/>
  <c r="J122" i="4"/>
  <c r="H122" i="4"/>
  <c r="F122" i="4"/>
  <c r="D122" i="4"/>
  <c r="B122" i="4"/>
  <c r="J121" i="4"/>
  <c r="H121" i="4"/>
  <c r="F121" i="4"/>
  <c r="D121" i="4"/>
  <c r="B121" i="4"/>
  <c r="J120" i="4"/>
  <c r="H120" i="4"/>
  <c r="F120" i="4"/>
  <c r="D120" i="4"/>
  <c r="B120" i="4"/>
  <c r="J119" i="4"/>
  <c r="H119" i="4"/>
  <c r="F119" i="4"/>
  <c r="D119" i="4"/>
  <c r="B119" i="4"/>
  <c r="J118" i="4"/>
  <c r="H118" i="4"/>
  <c r="F118" i="4"/>
  <c r="D118" i="4"/>
  <c r="B118" i="4"/>
  <c r="J117" i="4"/>
  <c r="H117" i="4"/>
  <c r="F117" i="4"/>
  <c r="D117" i="4"/>
  <c r="B117" i="4"/>
  <c r="J116" i="4"/>
  <c r="H116" i="4"/>
  <c r="F116" i="4"/>
  <c r="D116" i="4"/>
  <c r="B116" i="4"/>
  <c r="J115" i="4"/>
  <c r="H115" i="4"/>
  <c r="F115" i="4"/>
  <c r="D115" i="4"/>
  <c r="B115" i="4"/>
  <c r="J114" i="4"/>
  <c r="H114" i="4"/>
  <c r="F114" i="4"/>
  <c r="D114" i="4"/>
  <c r="B114" i="4"/>
  <c r="J113" i="4"/>
  <c r="H113" i="4"/>
  <c r="F113" i="4"/>
  <c r="D113" i="4"/>
  <c r="B113" i="4"/>
  <c r="J112" i="4"/>
  <c r="H112" i="4"/>
  <c r="F112" i="4"/>
  <c r="D112" i="4"/>
  <c r="B112" i="4"/>
  <c r="J111" i="4"/>
  <c r="H111" i="4"/>
  <c r="F111" i="4"/>
  <c r="D111" i="4"/>
  <c r="B111" i="4"/>
  <c r="J110" i="4"/>
  <c r="H110" i="4"/>
  <c r="F110" i="4"/>
  <c r="D110" i="4"/>
  <c r="B110" i="4"/>
  <c r="J109" i="4"/>
  <c r="H109" i="4"/>
  <c r="F109" i="4"/>
  <c r="D109" i="4"/>
  <c r="B109" i="4"/>
  <c r="J108" i="4"/>
  <c r="H108" i="4"/>
  <c r="F108" i="4"/>
  <c r="D108" i="4"/>
  <c r="B108" i="4"/>
  <c r="J107" i="4"/>
  <c r="H107" i="4"/>
  <c r="F107" i="4"/>
  <c r="D107" i="4"/>
  <c r="B107" i="4"/>
  <c r="J106" i="4"/>
  <c r="H106" i="4"/>
  <c r="F106" i="4"/>
  <c r="D106" i="4"/>
  <c r="B106" i="4"/>
  <c r="J105" i="4"/>
  <c r="H105" i="4"/>
  <c r="F105" i="4"/>
  <c r="D105" i="4"/>
  <c r="B105" i="4"/>
  <c r="J104" i="4"/>
  <c r="H104" i="4"/>
  <c r="F104" i="4"/>
  <c r="D104" i="4"/>
  <c r="B104" i="4"/>
  <c r="J103" i="4"/>
  <c r="H103" i="4"/>
  <c r="F103" i="4"/>
  <c r="D103" i="4"/>
  <c r="B103" i="4"/>
  <c r="J102" i="4"/>
  <c r="H102" i="4"/>
  <c r="F102" i="4"/>
  <c r="D102" i="4"/>
  <c r="B102" i="4"/>
  <c r="J101" i="4"/>
  <c r="H101" i="4"/>
  <c r="F101" i="4"/>
  <c r="D101" i="4"/>
  <c r="B101" i="4"/>
  <c r="J100" i="4"/>
  <c r="H100" i="4"/>
  <c r="F100" i="4"/>
  <c r="D100" i="4"/>
  <c r="B100" i="4"/>
  <c r="J99" i="4"/>
  <c r="H99" i="4"/>
  <c r="F99" i="4"/>
  <c r="D99" i="4"/>
  <c r="B99" i="4"/>
  <c r="J98" i="4"/>
  <c r="H98" i="4"/>
  <c r="F98" i="4"/>
  <c r="D98" i="4"/>
  <c r="B98" i="4"/>
  <c r="J97" i="4"/>
  <c r="H97" i="4"/>
  <c r="F97" i="4"/>
  <c r="D97" i="4"/>
  <c r="B97" i="4"/>
  <c r="J96" i="4"/>
  <c r="H96" i="4"/>
  <c r="F96" i="4"/>
  <c r="D96" i="4"/>
  <c r="B96" i="4"/>
  <c r="J95" i="4"/>
  <c r="H95" i="4"/>
  <c r="F95" i="4"/>
  <c r="D95" i="4"/>
  <c r="B95" i="4"/>
  <c r="J94" i="4"/>
  <c r="H94" i="4"/>
  <c r="F94" i="4"/>
  <c r="D94" i="4"/>
  <c r="B94" i="4"/>
  <c r="J93" i="4"/>
  <c r="H93" i="4"/>
  <c r="F93" i="4"/>
  <c r="D93" i="4"/>
  <c r="B93" i="4"/>
  <c r="J92" i="4"/>
  <c r="H92" i="4"/>
  <c r="F92" i="4"/>
  <c r="D92" i="4"/>
  <c r="B92" i="4"/>
  <c r="J91" i="4"/>
  <c r="H91" i="4"/>
  <c r="F91" i="4"/>
  <c r="D91" i="4"/>
  <c r="B91" i="4"/>
  <c r="J90" i="4"/>
  <c r="H90" i="4"/>
  <c r="F90" i="4"/>
  <c r="D90" i="4"/>
  <c r="B90" i="4"/>
  <c r="J89" i="4"/>
  <c r="H89" i="4"/>
  <c r="F89" i="4"/>
  <c r="D89" i="4"/>
  <c r="B89" i="4"/>
  <c r="J88" i="4"/>
  <c r="H88" i="4"/>
  <c r="F88" i="4"/>
  <c r="D88" i="4"/>
  <c r="B88" i="4"/>
  <c r="J87" i="4"/>
  <c r="H87" i="4"/>
  <c r="F87" i="4"/>
  <c r="D87" i="4"/>
  <c r="B87" i="4"/>
  <c r="J86" i="4"/>
  <c r="H86" i="4"/>
  <c r="F86" i="4"/>
  <c r="D86" i="4"/>
  <c r="B86" i="4"/>
  <c r="J85" i="4"/>
  <c r="H85" i="4"/>
  <c r="F85" i="4"/>
  <c r="D85" i="4"/>
  <c r="B85" i="4"/>
  <c r="J84" i="4"/>
  <c r="H84" i="4"/>
  <c r="F84" i="4"/>
  <c r="D84" i="4"/>
  <c r="B84" i="4"/>
  <c r="J83" i="4"/>
  <c r="H83" i="4"/>
  <c r="F83" i="4"/>
  <c r="D83" i="4"/>
  <c r="B83" i="4"/>
  <c r="J82" i="4"/>
  <c r="H82" i="4"/>
  <c r="F82" i="4"/>
  <c r="D82" i="4"/>
  <c r="B82" i="4"/>
  <c r="J81" i="4"/>
  <c r="H81" i="4"/>
  <c r="F81" i="4"/>
  <c r="D81" i="4"/>
  <c r="B81" i="4"/>
  <c r="J80" i="4"/>
  <c r="H80" i="4"/>
  <c r="F80" i="4"/>
  <c r="D80" i="4"/>
  <c r="B80" i="4"/>
  <c r="J79" i="4"/>
  <c r="H79" i="4"/>
  <c r="F79" i="4"/>
  <c r="D79" i="4"/>
  <c r="B79" i="4"/>
  <c r="J78" i="4"/>
  <c r="H78" i="4"/>
  <c r="F78" i="4"/>
  <c r="D78" i="4"/>
  <c r="B78" i="4"/>
  <c r="J77" i="4"/>
  <c r="H77" i="4"/>
  <c r="F77" i="4"/>
  <c r="D77" i="4"/>
  <c r="B77" i="4"/>
  <c r="J76" i="4"/>
  <c r="H76" i="4"/>
  <c r="F76" i="4"/>
  <c r="D76" i="4"/>
  <c r="B76" i="4"/>
  <c r="J75" i="4"/>
  <c r="H75" i="4"/>
  <c r="F75" i="4"/>
  <c r="D75" i="4"/>
  <c r="B75" i="4"/>
  <c r="J74" i="4"/>
  <c r="H74" i="4"/>
  <c r="F74" i="4"/>
  <c r="D74" i="4"/>
  <c r="B74" i="4"/>
  <c r="J73" i="4"/>
  <c r="H73" i="4"/>
  <c r="F73" i="4"/>
  <c r="D73" i="4"/>
  <c r="B73" i="4"/>
  <c r="J72" i="4"/>
  <c r="H72" i="4"/>
  <c r="F72" i="4"/>
  <c r="D72" i="4"/>
  <c r="B72" i="4"/>
  <c r="J71" i="4"/>
  <c r="H71" i="4"/>
  <c r="F71" i="4"/>
  <c r="D71" i="4"/>
  <c r="B71" i="4"/>
  <c r="J70" i="4"/>
  <c r="H70" i="4"/>
  <c r="F70" i="4"/>
  <c r="D70" i="4"/>
  <c r="B70" i="4"/>
  <c r="J69" i="4"/>
  <c r="H69" i="4"/>
  <c r="F69" i="4"/>
  <c r="D69" i="4"/>
  <c r="B69" i="4"/>
  <c r="J68" i="4"/>
  <c r="H68" i="4"/>
  <c r="F68" i="4"/>
  <c r="D68" i="4"/>
  <c r="B68" i="4"/>
  <c r="J67" i="4"/>
  <c r="H67" i="4"/>
  <c r="F67" i="4"/>
  <c r="D67" i="4"/>
  <c r="B67" i="4"/>
  <c r="J66" i="4"/>
  <c r="H66" i="4"/>
  <c r="F66" i="4"/>
  <c r="D66" i="4"/>
  <c r="B66" i="4"/>
  <c r="J65" i="4"/>
  <c r="H65" i="4"/>
  <c r="F65" i="4"/>
  <c r="D65" i="4"/>
  <c r="B65" i="4"/>
  <c r="J64" i="4"/>
  <c r="H64" i="4"/>
  <c r="F64" i="4"/>
  <c r="D64" i="4"/>
  <c r="B64" i="4"/>
  <c r="J63" i="4"/>
  <c r="H63" i="4"/>
  <c r="F63" i="4"/>
  <c r="D63" i="4"/>
  <c r="B63" i="4"/>
  <c r="J62" i="4"/>
  <c r="H62" i="4"/>
  <c r="F62" i="4"/>
  <c r="D62" i="4"/>
  <c r="B62" i="4"/>
  <c r="J61" i="4"/>
  <c r="H61" i="4"/>
  <c r="F61" i="4"/>
  <c r="D61" i="4"/>
  <c r="B61" i="4"/>
  <c r="J60" i="4"/>
  <c r="H60" i="4"/>
  <c r="F60" i="4"/>
  <c r="D60" i="4"/>
  <c r="B60" i="4"/>
  <c r="J59" i="4"/>
  <c r="H59" i="4"/>
  <c r="F59" i="4"/>
  <c r="D59" i="4"/>
  <c r="B59" i="4"/>
  <c r="J58" i="4"/>
  <c r="H58" i="4"/>
  <c r="F58" i="4"/>
  <c r="D58" i="4"/>
  <c r="B58" i="4"/>
  <c r="J57" i="4"/>
  <c r="H57" i="4"/>
  <c r="F57" i="4"/>
  <c r="D57" i="4"/>
  <c r="B57" i="4"/>
  <c r="J56" i="4"/>
  <c r="H56" i="4"/>
  <c r="F56" i="4"/>
  <c r="D56" i="4"/>
  <c r="B56" i="4"/>
  <c r="J55" i="4"/>
  <c r="H55" i="4"/>
  <c r="F55" i="4"/>
  <c r="D55" i="4"/>
  <c r="B55" i="4"/>
  <c r="J54" i="4"/>
  <c r="H54" i="4"/>
  <c r="F54" i="4"/>
  <c r="D54" i="4"/>
  <c r="B54" i="4"/>
  <c r="J53" i="4"/>
  <c r="H53" i="4"/>
  <c r="F53" i="4"/>
  <c r="D53" i="4"/>
  <c r="B53" i="4"/>
  <c r="J52" i="4"/>
  <c r="H52" i="4"/>
  <c r="F52" i="4"/>
  <c r="D52" i="4"/>
  <c r="B52" i="4"/>
  <c r="J51" i="4"/>
  <c r="H51" i="4"/>
  <c r="F51" i="4"/>
  <c r="D51" i="4"/>
  <c r="B51" i="4"/>
  <c r="J50" i="4"/>
  <c r="H50" i="4"/>
  <c r="F50" i="4"/>
  <c r="D50" i="4"/>
  <c r="B50" i="4"/>
  <c r="J49" i="4"/>
  <c r="H49" i="4"/>
  <c r="F49" i="4"/>
  <c r="D49" i="4"/>
  <c r="B49" i="4"/>
  <c r="J48" i="4"/>
  <c r="H48" i="4"/>
  <c r="F48" i="4"/>
  <c r="D48" i="4"/>
  <c r="B48" i="4"/>
  <c r="J47" i="4"/>
  <c r="H47" i="4"/>
  <c r="F47" i="4"/>
  <c r="D47" i="4"/>
  <c r="B47" i="4"/>
  <c r="J46" i="4"/>
  <c r="H46" i="4"/>
  <c r="F46" i="4"/>
  <c r="D46" i="4"/>
  <c r="B46" i="4"/>
  <c r="J45" i="4"/>
  <c r="H45" i="4"/>
  <c r="F45" i="4"/>
  <c r="D45" i="4"/>
  <c r="B45" i="4"/>
  <c r="J44" i="4"/>
  <c r="H44" i="4"/>
  <c r="F44" i="4"/>
  <c r="D44" i="4"/>
  <c r="B44" i="4"/>
  <c r="J43" i="4"/>
  <c r="H43" i="4"/>
  <c r="F43" i="4"/>
  <c r="D43" i="4"/>
  <c r="B43" i="4"/>
  <c r="J42" i="4"/>
  <c r="H42" i="4"/>
  <c r="F42" i="4"/>
  <c r="D42" i="4"/>
  <c r="B42" i="4"/>
  <c r="J41" i="4"/>
  <c r="H41" i="4"/>
  <c r="F41" i="4"/>
  <c r="D41" i="4"/>
  <c r="B41" i="4"/>
  <c r="J40" i="4"/>
  <c r="H40" i="4"/>
  <c r="F40" i="4"/>
  <c r="D40" i="4"/>
  <c r="B40" i="4"/>
  <c r="J39" i="4"/>
  <c r="H39" i="4"/>
  <c r="F39" i="4"/>
  <c r="D39" i="4"/>
  <c r="B39" i="4"/>
  <c r="J38" i="4"/>
  <c r="H38" i="4"/>
  <c r="F38" i="4"/>
  <c r="D38" i="4"/>
  <c r="B38" i="4"/>
  <c r="J37" i="4"/>
  <c r="H37" i="4"/>
  <c r="F37" i="4"/>
  <c r="D37" i="4"/>
  <c r="B37" i="4"/>
  <c r="J36" i="4"/>
  <c r="H36" i="4"/>
  <c r="F36" i="4"/>
  <c r="D36" i="4"/>
  <c r="B36" i="4"/>
  <c r="J35" i="4"/>
  <c r="H35" i="4"/>
  <c r="F35" i="4"/>
  <c r="D35" i="4"/>
  <c r="B35" i="4"/>
  <c r="J34" i="4"/>
  <c r="H34" i="4"/>
  <c r="F34" i="4"/>
  <c r="D34" i="4"/>
  <c r="B34" i="4"/>
  <c r="J33" i="4"/>
  <c r="H33" i="4"/>
  <c r="F33" i="4"/>
  <c r="D33" i="4"/>
  <c r="B33" i="4"/>
  <c r="J32" i="4"/>
  <c r="H32" i="4"/>
  <c r="F32" i="4"/>
  <c r="D32" i="4"/>
  <c r="B32" i="4"/>
  <c r="J31" i="4"/>
  <c r="H31" i="4"/>
  <c r="F31" i="4"/>
  <c r="D31" i="4"/>
  <c r="B31" i="4"/>
  <c r="J30" i="4"/>
  <c r="H30" i="4"/>
  <c r="F30" i="4"/>
  <c r="D30" i="4"/>
  <c r="B30" i="4"/>
  <c r="J29" i="4"/>
  <c r="H29" i="4"/>
  <c r="F29" i="4"/>
  <c r="D29" i="4"/>
  <c r="B29" i="4"/>
  <c r="J28" i="4"/>
  <c r="H28" i="4"/>
  <c r="F28" i="4"/>
  <c r="D28" i="4"/>
  <c r="B28" i="4"/>
  <c r="J27" i="4"/>
  <c r="H27" i="4"/>
  <c r="F27" i="4"/>
  <c r="D27" i="4"/>
  <c r="B27" i="4"/>
  <c r="J26" i="4"/>
  <c r="H26" i="4"/>
  <c r="F26" i="4"/>
  <c r="D26" i="4"/>
  <c r="B26" i="4"/>
  <c r="J25" i="4"/>
  <c r="H25" i="4"/>
  <c r="F25" i="4"/>
  <c r="D25" i="4"/>
  <c r="B25" i="4"/>
  <c r="J24" i="4"/>
  <c r="H24" i="4"/>
  <c r="F24" i="4"/>
  <c r="D24" i="4"/>
  <c r="B24" i="4"/>
  <c r="J23" i="4"/>
  <c r="H23" i="4"/>
  <c r="F23" i="4"/>
  <c r="D23" i="4"/>
  <c r="B23" i="4"/>
  <c r="J22" i="4"/>
  <c r="H22" i="4"/>
  <c r="F22" i="4"/>
  <c r="D22" i="4"/>
  <c r="B22" i="4"/>
  <c r="J21" i="4"/>
  <c r="H21" i="4"/>
  <c r="F21" i="4"/>
  <c r="D21" i="4"/>
  <c r="B21" i="4"/>
  <c r="J20" i="4"/>
  <c r="H20" i="4"/>
  <c r="F20" i="4"/>
  <c r="D20" i="4"/>
  <c r="B20" i="4"/>
  <c r="J19" i="4"/>
  <c r="H19" i="4"/>
  <c r="F19" i="4"/>
  <c r="D19" i="4"/>
  <c r="B19" i="4"/>
  <c r="J18" i="4"/>
  <c r="H18" i="4"/>
  <c r="F18" i="4"/>
  <c r="D18" i="4"/>
  <c r="B18" i="4"/>
  <c r="J17" i="4"/>
  <c r="H17" i="4"/>
  <c r="F17" i="4"/>
  <c r="D17" i="4"/>
  <c r="B17" i="4"/>
  <c r="J16" i="4"/>
  <c r="H16" i="4"/>
  <c r="F16" i="4"/>
  <c r="D16" i="4"/>
  <c r="B16" i="4"/>
  <c r="J15" i="4"/>
  <c r="H15" i="4"/>
  <c r="F15" i="4"/>
  <c r="D15" i="4"/>
  <c r="B15" i="4"/>
  <c r="J14" i="4"/>
  <c r="H14" i="4"/>
  <c r="F14" i="4"/>
  <c r="D14" i="4"/>
  <c r="B14" i="4"/>
  <c r="J13" i="4"/>
  <c r="H13" i="4"/>
  <c r="F13" i="4"/>
  <c r="D13" i="4"/>
  <c r="B13" i="4"/>
  <c r="J12" i="4"/>
  <c r="H12" i="4"/>
  <c r="F12" i="4"/>
  <c r="D12" i="4"/>
  <c r="B12" i="4"/>
  <c r="J11" i="4"/>
  <c r="H11" i="4"/>
  <c r="F11" i="4"/>
  <c r="D11" i="4"/>
  <c r="B11" i="4"/>
  <c r="J10" i="4"/>
  <c r="H10" i="4"/>
  <c r="F10" i="4"/>
  <c r="D10" i="4"/>
  <c r="B10" i="4"/>
  <c r="J9" i="4"/>
  <c r="H9" i="4"/>
  <c r="F9" i="4"/>
  <c r="D9" i="4"/>
  <c r="B9" i="4"/>
  <c r="J8" i="4"/>
  <c r="H8" i="4"/>
  <c r="F8" i="4"/>
  <c r="D8" i="4"/>
  <c r="B8" i="4"/>
  <c r="J7" i="4"/>
  <c r="H7" i="4"/>
  <c r="F7" i="4"/>
  <c r="D7" i="4"/>
  <c r="B7" i="4"/>
  <c r="J6" i="4"/>
  <c r="H6" i="4"/>
  <c r="F6" i="4"/>
  <c r="D6" i="4"/>
  <c r="B6" i="4"/>
  <c r="J5" i="4"/>
  <c r="H5" i="4"/>
  <c r="F5" i="4"/>
  <c r="D5" i="4"/>
  <c r="B5" i="4"/>
  <c r="R204" i="8"/>
  <c r="R203" i="8"/>
  <c r="R202" i="8"/>
  <c r="R201" i="8"/>
  <c r="R200" i="8"/>
  <c r="R199" i="8"/>
  <c r="R198" i="8"/>
  <c r="R197" i="8"/>
  <c r="R196" i="8"/>
  <c r="R195" i="8"/>
  <c r="R194" i="8"/>
  <c r="R193" i="8"/>
  <c r="R192" i="8"/>
  <c r="R191" i="8"/>
  <c r="R190" i="8"/>
  <c r="R189" i="8"/>
  <c r="R188" i="8"/>
  <c r="R187" i="8"/>
  <c r="R186" i="8"/>
  <c r="R185" i="8"/>
  <c r="R184" i="8"/>
  <c r="R183" i="8"/>
  <c r="R182" i="8"/>
  <c r="R181" i="8"/>
  <c r="R180" i="8"/>
  <c r="R179" i="8"/>
  <c r="R178" i="8"/>
  <c r="R177" i="8"/>
  <c r="R176" i="8"/>
  <c r="R175" i="8"/>
  <c r="R174" i="8"/>
  <c r="R173" i="8"/>
  <c r="R172" i="8"/>
  <c r="R171" i="8"/>
  <c r="R170" i="8"/>
  <c r="R169" i="8"/>
  <c r="R168" i="8"/>
  <c r="R167" i="8"/>
  <c r="R166" i="8"/>
  <c r="R165" i="8"/>
  <c r="R164" i="8"/>
  <c r="R163" i="8"/>
  <c r="R162" i="8"/>
  <c r="R161" i="8"/>
  <c r="R160" i="8"/>
  <c r="R159" i="8"/>
  <c r="R158" i="8"/>
  <c r="R157" i="8"/>
  <c r="R156" i="8"/>
  <c r="R155" i="8"/>
  <c r="R154" i="8"/>
  <c r="R153" i="8"/>
  <c r="R152" i="8"/>
  <c r="R151" i="8"/>
  <c r="R150" i="8"/>
  <c r="R149" i="8"/>
  <c r="R148" i="8"/>
  <c r="R147" i="8"/>
  <c r="R146" i="8"/>
  <c r="R145" i="8"/>
  <c r="R144" i="8"/>
  <c r="R143" i="8"/>
  <c r="R142" i="8"/>
  <c r="R141" i="8"/>
  <c r="R140" i="8"/>
  <c r="R139" i="8"/>
  <c r="R138" i="8"/>
  <c r="R137" i="8"/>
  <c r="R136" i="8"/>
  <c r="R135" i="8"/>
  <c r="R134" i="8"/>
  <c r="R133" i="8"/>
  <c r="R132" i="8"/>
  <c r="R131" i="8"/>
  <c r="R130" i="8"/>
  <c r="R129" i="8"/>
  <c r="R128" i="8"/>
  <c r="R127" i="8"/>
  <c r="R126" i="8"/>
  <c r="R125" i="8"/>
  <c r="R124" i="8"/>
  <c r="R123" i="8"/>
  <c r="R122" i="8"/>
  <c r="R121" i="8"/>
  <c r="R120" i="8"/>
  <c r="R119" i="8"/>
  <c r="R118" i="8"/>
  <c r="R117" i="8"/>
  <c r="R116" i="8"/>
  <c r="R115" i="8"/>
  <c r="R114" i="8"/>
  <c r="R113" i="8"/>
  <c r="R112" i="8"/>
  <c r="R111" i="8"/>
  <c r="R110" i="8"/>
  <c r="R109" i="8"/>
  <c r="R108" i="8"/>
  <c r="R107" i="8"/>
  <c r="R106" i="8"/>
  <c r="R105" i="8"/>
  <c r="R104" i="8"/>
  <c r="R103" i="8"/>
  <c r="R102" i="8"/>
  <c r="R101" i="8"/>
  <c r="R100" i="8"/>
  <c r="R99" i="8"/>
  <c r="R98" i="8"/>
  <c r="R97" i="8"/>
  <c r="R96" i="8"/>
  <c r="R95" i="8"/>
  <c r="R94" i="8"/>
  <c r="R93" i="8"/>
  <c r="R92" i="8"/>
  <c r="R91" i="8"/>
  <c r="R90" i="8"/>
  <c r="R89" i="8"/>
  <c r="R88" i="8"/>
  <c r="R87" i="8"/>
  <c r="R86" i="8"/>
  <c r="R85" i="8"/>
  <c r="R84" i="8"/>
  <c r="R83" i="8"/>
  <c r="R82" i="8"/>
  <c r="R81" i="8"/>
  <c r="R80" i="8"/>
  <c r="R79" i="8"/>
  <c r="R78" i="8"/>
  <c r="R77" i="8"/>
  <c r="R76" i="8"/>
  <c r="R75" i="8"/>
  <c r="R74" i="8"/>
  <c r="R73" i="8"/>
  <c r="R72" i="8"/>
  <c r="R71" i="8"/>
  <c r="R70" i="8"/>
  <c r="R69" i="8"/>
  <c r="R68" i="8"/>
  <c r="R67" i="8"/>
  <c r="R66" i="8"/>
  <c r="R65" i="8"/>
  <c r="R64" i="8"/>
  <c r="R63" i="8"/>
  <c r="R62" i="8"/>
  <c r="R61" i="8"/>
  <c r="R60" i="8"/>
  <c r="R59" i="8"/>
  <c r="R58" i="8"/>
  <c r="R57" i="8"/>
  <c r="R56" i="8"/>
  <c r="R55" i="8"/>
  <c r="R54" i="8"/>
  <c r="R53" i="8"/>
  <c r="R52" i="8"/>
  <c r="R51" i="8"/>
  <c r="R50" i="8"/>
  <c r="R49" i="8"/>
  <c r="R48" i="8"/>
  <c r="R47" i="8"/>
  <c r="R46" i="8"/>
  <c r="R45" i="8"/>
  <c r="R44" i="8"/>
  <c r="R43" i="8"/>
  <c r="R42" i="8"/>
  <c r="R41" i="8"/>
  <c r="R40" i="8"/>
  <c r="R39" i="8"/>
  <c r="R38" i="8"/>
  <c r="R37" i="8"/>
  <c r="R36" i="8"/>
  <c r="R35" i="8"/>
  <c r="R34" i="8"/>
  <c r="R33" i="8"/>
  <c r="R32" i="8"/>
  <c r="R31" i="8"/>
  <c r="R30" i="8"/>
  <c r="R29" i="8"/>
  <c r="R28" i="8"/>
  <c r="R27" i="8"/>
  <c r="R26" i="8"/>
  <c r="R25" i="8"/>
  <c r="R24" i="8"/>
  <c r="R23" i="8"/>
  <c r="R22" i="8"/>
  <c r="R21" i="8"/>
  <c r="R20" i="8"/>
  <c r="R19" i="8"/>
  <c r="R18" i="8"/>
  <c r="R17" i="8"/>
  <c r="R16" i="8"/>
  <c r="R15" i="8"/>
  <c r="R14" i="8"/>
  <c r="R13" i="8"/>
  <c r="R12" i="8"/>
  <c r="R11" i="8"/>
  <c r="R10" i="8"/>
  <c r="R9" i="8"/>
  <c r="R8" i="8"/>
  <c r="R7" i="8"/>
  <c r="R6" i="8"/>
  <c r="R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R4" i="8"/>
  <c r="AB2" i="14" l="1"/>
  <c r="Z2" i="17"/>
  <c r="H199" i="23"/>
  <c r="Y2" i="17"/>
  <c r="N3" i="4"/>
  <c r="AA5" i="17"/>
  <c r="AB2" i="17"/>
  <c r="AC2" i="14"/>
  <c r="AB5" i="14"/>
  <c r="Z5" i="14"/>
  <c r="Y2" i="14"/>
  <c r="Z5" i="17"/>
  <c r="AC5" i="17"/>
  <c r="H31" i="22"/>
  <c r="H103" i="22"/>
  <c r="AA5" i="14"/>
  <c r="AC2" i="17"/>
  <c r="Z2" i="14"/>
  <c r="F3" i="4"/>
  <c r="Y5" i="17"/>
  <c r="AC5" i="14"/>
  <c r="AA2" i="14"/>
  <c r="AA2" i="17"/>
  <c r="P31" i="22"/>
  <c r="P31" i="21"/>
  <c r="P127" i="21"/>
  <c r="P223" i="21"/>
  <c r="P367" i="21"/>
  <c r="P463" i="21"/>
  <c r="AH172" i="18" s="1"/>
  <c r="P559" i="21"/>
  <c r="AL172" i="18" s="1"/>
  <c r="H79" i="23"/>
  <c r="AD178" i="18" s="1"/>
  <c r="H175" i="23"/>
  <c r="H271" i="23"/>
  <c r="H367" i="23"/>
  <c r="H463" i="23"/>
  <c r="Z182" i="18" s="1"/>
  <c r="H559" i="23"/>
  <c r="AD182" i="18" s="1"/>
  <c r="J3" i="4"/>
  <c r="R3" i="4"/>
  <c r="P31" i="20"/>
  <c r="P79" i="20"/>
  <c r="P7" i="21"/>
  <c r="P103" i="21"/>
  <c r="AH169" i="18" s="1"/>
  <c r="P199" i="21"/>
  <c r="AL169" i="18" s="1"/>
  <c r="P295" i="21"/>
  <c r="P343" i="21"/>
  <c r="P439" i="21"/>
  <c r="P535" i="21"/>
  <c r="AK172" i="18" s="1"/>
  <c r="H55" i="23"/>
  <c r="AC178" i="18" s="1"/>
  <c r="H151" i="23"/>
  <c r="H247" i="23"/>
  <c r="H343" i="23"/>
  <c r="H439" i="23"/>
  <c r="AD181" i="18" s="1"/>
  <c r="H535" i="23"/>
  <c r="AC182" i="18" s="1"/>
  <c r="D3" i="4"/>
  <c r="T3" i="4"/>
  <c r="P79" i="21"/>
  <c r="P175" i="21"/>
  <c r="P271" i="21"/>
  <c r="P415" i="21"/>
  <c r="AK171" i="18" s="1"/>
  <c r="P511" i="21"/>
  <c r="AJ172" i="18" s="1"/>
  <c r="H31" i="23"/>
  <c r="H127" i="23"/>
  <c r="H223" i="23"/>
  <c r="H319" i="23"/>
  <c r="H415" i="23"/>
  <c r="AC181" i="18" s="1"/>
  <c r="H511" i="23"/>
  <c r="AB182" i="18" s="1"/>
  <c r="H3" i="4"/>
  <c r="P3" i="4"/>
  <c r="H7" i="21"/>
  <c r="H223" i="21"/>
  <c r="H247" i="21"/>
  <c r="AA170" i="18" s="1"/>
  <c r="H271" i="21"/>
  <c r="AB170" i="18" s="1"/>
  <c r="H295" i="21"/>
  <c r="AC170" i="18" s="1"/>
  <c r="H319" i="21"/>
  <c r="P7" i="22"/>
  <c r="P103" i="22"/>
  <c r="P79" i="22"/>
  <c r="AG181" i="18" s="1"/>
  <c r="H7" i="22"/>
  <c r="Y178" i="18" s="1"/>
  <c r="H79" i="22"/>
  <c r="Y181" i="18" s="1"/>
  <c r="AH171" i="18"/>
  <c r="AK169" i="18"/>
  <c r="AI172" i="18"/>
  <c r="AJ168" i="18"/>
  <c r="AH170" i="18"/>
  <c r="H559" i="21"/>
  <c r="AD172" i="18" s="1"/>
  <c r="H415" i="21"/>
  <c r="H367" i="21"/>
  <c r="AA171" i="18" s="1"/>
  <c r="H463" i="21"/>
  <c r="Z172" i="18" s="1"/>
  <c r="H511" i="21"/>
  <c r="H343" i="21"/>
  <c r="H391" i="21"/>
  <c r="H439" i="21"/>
  <c r="AD171" i="18" s="1"/>
  <c r="H487" i="21"/>
  <c r="AA172" i="18" s="1"/>
  <c r="H535" i="21"/>
  <c r="P7" i="20"/>
  <c r="AG168" i="18" s="1"/>
  <c r="P103" i="20"/>
  <c r="H103" i="20"/>
  <c r="H79" i="20"/>
  <c r="AC180" i="18"/>
  <c r="AA182" i="18"/>
  <c r="AB180" i="18"/>
  <c r="AA180" i="18"/>
  <c r="AA178" i="18"/>
  <c r="AB181" i="18"/>
  <c r="AC179" i="18"/>
  <c r="AG178" i="18"/>
  <c r="AK170" i="18"/>
  <c r="AL171" i="18"/>
  <c r="AJ170" i="18"/>
  <c r="AI170" i="18"/>
  <c r="AJ171" i="18"/>
  <c r="AC171" i="18"/>
  <c r="AD170" i="18"/>
  <c r="AC172" i="18"/>
  <c r="AG179" i="18"/>
  <c r="AJ169" i="18"/>
  <c r="AL168" i="18"/>
  <c r="AI171" i="18"/>
  <c r="AA179" i="18"/>
  <c r="AD180" i="18"/>
  <c r="Z180" i="18"/>
  <c r="AD179" i="18"/>
  <c r="AB178" i="18"/>
  <c r="Z170" i="18"/>
  <c r="AJ3" i="7"/>
  <c r="J3" i="7"/>
  <c r="AA181" i="18"/>
  <c r="AI168" i="18"/>
  <c r="AK168" i="18"/>
  <c r="H127" i="21"/>
  <c r="H175" i="21"/>
  <c r="AC169" i="18" s="1"/>
  <c r="H103" i="21"/>
  <c r="Z169" i="18" s="1"/>
  <c r="H151" i="21"/>
  <c r="AB169" i="18" s="1"/>
  <c r="H199" i="21"/>
  <c r="AD169" i="18" s="1"/>
  <c r="AG182" i="18"/>
  <c r="Y172" i="18"/>
  <c r="Y171" i="18"/>
  <c r="H31" i="20"/>
  <c r="Y169" i="18" s="1"/>
  <c r="AB179" i="18"/>
  <c r="AB172" i="18"/>
  <c r="AB171" i="18"/>
  <c r="AG171" i="18"/>
  <c r="AG172" i="18"/>
  <c r="AL181" i="18"/>
  <c r="AK182" i="18"/>
  <c r="AG170" i="18"/>
  <c r="AK180" i="18"/>
  <c r="AH182" i="18"/>
  <c r="AL182" i="18"/>
  <c r="AH180" i="18"/>
  <c r="AK181" i="18"/>
  <c r="AJ182" i="18"/>
  <c r="AG180" i="18"/>
  <c r="Y180" i="18"/>
  <c r="Y170" i="18"/>
  <c r="J105" i="7"/>
  <c r="AK178" i="18"/>
  <c r="AJ179" i="18"/>
  <c r="AI180" i="18"/>
  <c r="AH181" i="18"/>
  <c r="Y179" i="18"/>
  <c r="AK179" i="18"/>
  <c r="AI181" i="18"/>
  <c r="AL178" i="18"/>
  <c r="AJ180" i="18"/>
  <c r="Z181" i="18"/>
  <c r="AI178" i="18"/>
  <c r="AL179" i="18"/>
  <c r="AJ181" i="18"/>
  <c r="AI182" i="18"/>
  <c r="AJ178" i="18"/>
  <c r="AI179" i="18"/>
  <c r="AL180" i="18"/>
  <c r="AA168" i="18"/>
  <c r="H55" i="21"/>
  <c r="AC168" i="18" s="1"/>
  <c r="Z171" i="18"/>
  <c r="H31" i="21"/>
  <c r="AB168" i="18" s="1"/>
  <c r="H79" i="21"/>
  <c r="AD168" i="18" s="1"/>
  <c r="AL170" i="18"/>
  <c r="Y182" i="18"/>
  <c r="H7" i="20"/>
  <c r="Y168" i="18" s="1"/>
  <c r="AG169" i="18"/>
  <c r="O3" i="16"/>
  <c r="AH179" i="18" s="1"/>
  <c r="G3" i="16"/>
  <c r="Z179" i="18" s="1"/>
  <c r="O3" i="15"/>
  <c r="AI169" i="18" s="1"/>
  <c r="T103" i="6"/>
  <c r="T102" i="6"/>
  <c r="T101" i="6"/>
  <c r="T100" i="6"/>
  <c r="T99" i="6"/>
  <c r="T98" i="6"/>
  <c r="T97" i="6"/>
  <c r="T96" i="6"/>
  <c r="T95" i="6"/>
  <c r="T94" i="6"/>
  <c r="T93" i="6"/>
  <c r="T92" i="6"/>
  <c r="T91" i="6"/>
  <c r="T90" i="6"/>
  <c r="T89" i="6"/>
  <c r="T88" i="6"/>
  <c r="T87" i="6"/>
  <c r="T86" i="6"/>
  <c r="T85" i="6"/>
  <c r="T84" i="6"/>
  <c r="T83" i="6"/>
  <c r="T82" i="6"/>
  <c r="T81" i="6"/>
  <c r="T80" i="6"/>
  <c r="T79" i="6"/>
  <c r="T78" i="6"/>
  <c r="T77" i="6"/>
  <c r="T76" i="6"/>
  <c r="T75" i="6"/>
  <c r="T74" i="6"/>
  <c r="T73" i="6"/>
  <c r="T72" i="6"/>
  <c r="T71" i="6"/>
  <c r="T70" i="6"/>
  <c r="T69" i="6"/>
  <c r="T68" i="6"/>
  <c r="T67" i="6"/>
  <c r="T66" i="6"/>
  <c r="T65" i="6"/>
  <c r="T64" i="6"/>
  <c r="T63" i="6"/>
  <c r="T62" i="6"/>
  <c r="T61" i="6"/>
  <c r="T60" i="6"/>
  <c r="T59" i="6"/>
  <c r="T58" i="6"/>
  <c r="T57" i="6"/>
  <c r="T56" i="6"/>
  <c r="T55" i="6"/>
  <c r="T54" i="6"/>
  <c r="T53" i="6"/>
  <c r="T52" i="6"/>
  <c r="T51" i="6"/>
  <c r="T50" i="6"/>
  <c r="T49" i="6"/>
  <c r="T48" i="6"/>
  <c r="T47" i="6"/>
  <c r="T46" i="6"/>
  <c r="T45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T16" i="6"/>
  <c r="T15" i="6"/>
  <c r="T14" i="6"/>
  <c r="T13" i="6"/>
  <c r="T12" i="6"/>
  <c r="T11" i="6"/>
  <c r="T10" i="6"/>
  <c r="T9" i="6"/>
  <c r="T8" i="6"/>
  <c r="T7" i="6"/>
  <c r="T6" i="6"/>
  <c r="T5" i="6"/>
  <c r="T4" i="6"/>
  <c r="R103" i="6"/>
  <c r="R102" i="6"/>
  <c r="R101" i="6"/>
  <c r="R100" i="6"/>
  <c r="R99" i="6"/>
  <c r="R98" i="6"/>
  <c r="R97" i="6"/>
  <c r="R96" i="6"/>
  <c r="R95" i="6"/>
  <c r="R94" i="6"/>
  <c r="R93" i="6"/>
  <c r="R92" i="6"/>
  <c r="R91" i="6"/>
  <c r="R90" i="6"/>
  <c r="R89" i="6"/>
  <c r="R88" i="6"/>
  <c r="R87" i="6"/>
  <c r="R86" i="6"/>
  <c r="R85" i="6"/>
  <c r="R84" i="6"/>
  <c r="R83" i="6"/>
  <c r="R82" i="6"/>
  <c r="R81" i="6"/>
  <c r="R80" i="6"/>
  <c r="R79" i="6"/>
  <c r="R78" i="6"/>
  <c r="R77" i="6"/>
  <c r="R76" i="6"/>
  <c r="R75" i="6"/>
  <c r="R74" i="6"/>
  <c r="R73" i="6"/>
  <c r="R72" i="6"/>
  <c r="R71" i="6"/>
  <c r="R70" i="6"/>
  <c r="R69" i="6"/>
  <c r="R68" i="6"/>
  <c r="R67" i="6"/>
  <c r="R66" i="6"/>
  <c r="R65" i="6"/>
  <c r="R64" i="6"/>
  <c r="R63" i="6"/>
  <c r="R62" i="6"/>
  <c r="R61" i="6"/>
  <c r="R60" i="6"/>
  <c r="R59" i="6"/>
  <c r="R58" i="6"/>
  <c r="R57" i="6"/>
  <c r="R56" i="6"/>
  <c r="R55" i="6"/>
  <c r="R54" i="6"/>
  <c r="R53" i="6"/>
  <c r="R52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R29" i="6"/>
  <c r="R28" i="6"/>
  <c r="R27" i="6"/>
  <c r="R26" i="6"/>
  <c r="R25" i="6"/>
  <c r="R24" i="6"/>
  <c r="R23" i="6"/>
  <c r="R22" i="6"/>
  <c r="R21" i="6"/>
  <c r="R20" i="6"/>
  <c r="R19" i="6"/>
  <c r="R18" i="6"/>
  <c r="R17" i="6"/>
  <c r="R16" i="6"/>
  <c r="R15" i="6"/>
  <c r="R14" i="6"/>
  <c r="R13" i="6"/>
  <c r="R12" i="6"/>
  <c r="R11" i="6"/>
  <c r="R10" i="6"/>
  <c r="R9" i="6"/>
  <c r="R8" i="6"/>
  <c r="R7" i="6"/>
  <c r="R6" i="6"/>
  <c r="R5" i="6"/>
  <c r="R4" i="6"/>
  <c r="P103" i="6"/>
  <c r="P102" i="6"/>
  <c r="P101" i="6"/>
  <c r="P100" i="6"/>
  <c r="P99" i="6"/>
  <c r="P98" i="6"/>
  <c r="P97" i="6"/>
  <c r="P96" i="6"/>
  <c r="P95" i="6"/>
  <c r="P94" i="6"/>
  <c r="P93" i="6"/>
  <c r="P92" i="6"/>
  <c r="P91" i="6"/>
  <c r="P90" i="6"/>
  <c r="P89" i="6"/>
  <c r="P88" i="6"/>
  <c r="P87" i="6"/>
  <c r="P86" i="6"/>
  <c r="P85" i="6"/>
  <c r="P84" i="6"/>
  <c r="P83" i="6"/>
  <c r="P82" i="6"/>
  <c r="P81" i="6"/>
  <c r="P80" i="6"/>
  <c r="P79" i="6"/>
  <c r="P78" i="6"/>
  <c r="P77" i="6"/>
  <c r="P76" i="6"/>
  <c r="P75" i="6"/>
  <c r="P74" i="6"/>
  <c r="P73" i="6"/>
  <c r="P72" i="6"/>
  <c r="P71" i="6"/>
  <c r="P70" i="6"/>
  <c r="P69" i="6"/>
  <c r="P68" i="6"/>
  <c r="P67" i="6"/>
  <c r="P66" i="6"/>
  <c r="P65" i="6"/>
  <c r="P64" i="6"/>
  <c r="P63" i="6"/>
  <c r="P62" i="6"/>
  <c r="P61" i="6"/>
  <c r="P60" i="6"/>
  <c r="P59" i="6"/>
  <c r="P58" i="6"/>
  <c r="P57" i="6"/>
  <c r="P56" i="6"/>
  <c r="P55" i="6"/>
  <c r="P54" i="6"/>
  <c r="P53" i="6"/>
  <c r="P52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P29" i="6"/>
  <c r="P28" i="6"/>
  <c r="P27" i="6"/>
  <c r="P26" i="6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  <c r="P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N61" i="6"/>
  <c r="N60" i="6"/>
  <c r="N59" i="6"/>
  <c r="N58" i="6"/>
  <c r="N57" i="6"/>
  <c r="N56" i="6"/>
  <c r="N55" i="6"/>
  <c r="N54" i="6"/>
  <c r="N53" i="6"/>
  <c r="N52" i="6"/>
  <c r="N51" i="6"/>
  <c r="N50" i="6"/>
  <c r="N49" i="6"/>
  <c r="N48" i="6"/>
  <c r="N47" i="6"/>
  <c r="N46" i="6"/>
  <c r="N45" i="6"/>
  <c r="N44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O10" i="6" s="1"/>
  <c r="N9" i="6"/>
  <c r="N8" i="6"/>
  <c r="N7" i="6"/>
  <c r="N6" i="6"/>
  <c r="N5" i="6"/>
  <c r="N4" i="6"/>
  <c r="O4" i="6" s="1"/>
  <c r="T3" i="6"/>
  <c r="R3" i="6"/>
  <c r="S3" i="6" s="1"/>
  <c r="P3" i="6"/>
  <c r="N3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I18" i="6" s="1"/>
  <c r="H17" i="6"/>
  <c r="H16" i="6"/>
  <c r="H15" i="6"/>
  <c r="H14" i="6"/>
  <c r="H13" i="6"/>
  <c r="H12" i="6"/>
  <c r="H11" i="6"/>
  <c r="H10" i="6"/>
  <c r="I10" i="6" s="1"/>
  <c r="H9" i="6"/>
  <c r="H8" i="6"/>
  <c r="H7" i="6"/>
  <c r="H6" i="6"/>
  <c r="H5" i="6"/>
  <c r="H4" i="6"/>
  <c r="H3" i="6"/>
  <c r="I3" i="6" s="1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E9" i="6" s="1"/>
  <c r="D8" i="6"/>
  <c r="D7" i="6"/>
  <c r="D6" i="6"/>
  <c r="D5" i="6"/>
  <c r="D4" i="6"/>
  <c r="D3" i="6"/>
  <c r="E3" i="6" s="1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T204" i="8"/>
  <c r="S204" i="8"/>
  <c r="T203" i="8"/>
  <c r="S203" i="8"/>
  <c r="T202" i="8"/>
  <c r="S202" i="8"/>
  <c r="T201" i="8"/>
  <c r="S201" i="8"/>
  <c r="T200" i="8"/>
  <c r="S200" i="8"/>
  <c r="T199" i="8"/>
  <c r="S199" i="8"/>
  <c r="T198" i="8"/>
  <c r="S198" i="8"/>
  <c r="T197" i="8"/>
  <c r="S197" i="8"/>
  <c r="T196" i="8"/>
  <c r="S196" i="8"/>
  <c r="T195" i="8"/>
  <c r="S195" i="8"/>
  <c r="T194" i="8"/>
  <c r="S194" i="8"/>
  <c r="T193" i="8"/>
  <c r="S193" i="8"/>
  <c r="T192" i="8"/>
  <c r="S192" i="8"/>
  <c r="T191" i="8"/>
  <c r="S191" i="8"/>
  <c r="T190" i="8"/>
  <c r="S190" i="8"/>
  <c r="T189" i="8"/>
  <c r="S189" i="8"/>
  <c r="T188" i="8"/>
  <c r="S188" i="8"/>
  <c r="T187" i="8"/>
  <c r="S187" i="8"/>
  <c r="T186" i="8"/>
  <c r="S186" i="8"/>
  <c r="T185" i="8"/>
  <c r="S185" i="8"/>
  <c r="T184" i="8"/>
  <c r="S184" i="8"/>
  <c r="T183" i="8"/>
  <c r="S183" i="8"/>
  <c r="T182" i="8"/>
  <c r="S182" i="8"/>
  <c r="T181" i="8"/>
  <c r="S181" i="8"/>
  <c r="T180" i="8"/>
  <c r="S180" i="8"/>
  <c r="T179" i="8"/>
  <c r="S179" i="8"/>
  <c r="T178" i="8"/>
  <c r="S178" i="8"/>
  <c r="T177" i="8"/>
  <c r="S177" i="8"/>
  <c r="T176" i="8"/>
  <c r="S176" i="8"/>
  <c r="T175" i="8"/>
  <c r="S175" i="8"/>
  <c r="T174" i="8"/>
  <c r="S174" i="8"/>
  <c r="T173" i="8"/>
  <c r="S173" i="8"/>
  <c r="T172" i="8"/>
  <c r="S172" i="8"/>
  <c r="T171" i="8"/>
  <c r="S171" i="8"/>
  <c r="T170" i="8"/>
  <c r="S170" i="8"/>
  <c r="T169" i="8"/>
  <c r="S169" i="8"/>
  <c r="T168" i="8"/>
  <c r="S168" i="8"/>
  <c r="T167" i="8"/>
  <c r="S167" i="8"/>
  <c r="T166" i="8"/>
  <c r="S166" i="8"/>
  <c r="T165" i="8"/>
  <c r="S165" i="8"/>
  <c r="T164" i="8"/>
  <c r="S164" i="8"/>
  <c r="T163" i="8"/>
  <c r="S163" i="8"/>
  <c r="T162" i="8"/>
  <c r="S162" i="8"/>
  <c r="T161" i="8"/>
  <c r="S161" i="8"/>
  <c r="T160" i="8"/>
  <c r="S160" i="8"/>
  <c r="T159" i="8"/>
  <c r="S159" i="8"/>
  <c r="T158" i="8"/>
  <c r="S158" i="8"/>
  <c r="T157" i="8"/>
  <c r="S157" i="8"/>
  <c r="T156" i="8"/>
  <c r="S156" i="8"/>
  <c r="T155" i="8"/>
  <c r="S155" i="8"/>
  <c r="T154" i="8"/>
  <c r="S154" i="8"/>
  <c r="T153" i="8"/>
  <c r="S153" i="8"/>
  <c r="T152" i="8"/>
  <c r="S152" i="8"/>
  <c r="T151" i="8"/>
  <c r="S151" i="8"/>
  <c r="T150" i="8"/>
  <c r="S150" i="8"/>
  <c r="T149" i="8"/>
  <c r="S149" i="8"/>
  <c r="T148" i="8"/>
  <c r="S148" i="8"/>
  <c r="T147" i="8"/>
  <c r="S147" i="8"/>
  <c r="T146" i="8"/>
  <c r="S146" i="8"/>
  <c r="T145" i="8"/>
  <c r="S145" i="8"/>
  <c r="T144" i="8"/>
  <c r="S144" i="8"/>
  <c r="T143" i="8"/>
  <c r="S143" i="8"/>
  <c r="T142" i="8"/>
  <c r="S142" i="8"/>
  <c r="T141" i="8"/>
  <c r="S141" i="8"/>
  <c r="T140" i="8"/>
  <c r="S140" i="8"/>
  <c r="T139" i="8"/>
  <c r="S139" i="8"/>
  <c r="T138" i="8"/>
  <c r="S138" i="8"/>
  <c r="T137" i="8"/>
  <c r="S137" i="8"/>
  <c r="T136" i="8"/>
  <c r="S136" i="8"/>
  <c r="T135" i="8"/>
  <c r="S135" i="8"/>
  <c r="T134" i="8"/>
  <c r="S134" i="8"/>
  <c r="T133" i="8"/>
  <c r="S133" i="8"/>
  <c r="T132" i="8"/>
  <c r="S132" i="8"/>
  <c r="T131" i="8"/>
  <c r="S131" i="8"/>
  <c r="T130" i="8"/>
  <c r="S130" i="8"/>
  <c r="T129" i="8"/>
  <c r="S129" i="8"/>
  <c r="T128" i="8"/>
  <c r="S128" i="8"/>
  <c r="T127" i="8"/>
  <c r="S127" i="8"/>
  <c r="T126" i="8"/>
  <c r="S126" i="8"/>
  <c r="T125" i="8"/>
  <c r="S125" i="8"/>
  <c r="T124" i="8"/>
  <c r="S124" i="8"/>
  <c r="T123" i="8"/>
  <c r="S123" i="8"/>
  <c r="T122" i="8"/>
  <c r="S122" i="8"/>
  <c r="T121" i="8"/>
  <c r="S121" i="8"/>
  <c r="T120" i="8"/>
  <c r="S120" i="8"/>
  <c r="T119" i="8"/>
  <c r="S119" i="8"/>
  <c r="T118" i="8"/>
  <c r="S118" i="8"/>
  <c r="T117" i="8"/>
  <c r="S117" i="8"/>
  <c r="T116" i="8"/>
  <c r="S116" i="8"/>
  <c r="T115" i="8"/>
  <c r="S115" i="8"/>
  <c r="T114" i="8"/>
  <c r="S114" i="8"/>
  <c r="T113" i="8"/>
  <c r="S113" i="8"/>
  <c r="T112" i="8"/>
  <c r="S112" i="8"/>
  <c r="T111" i="8"/>
  <c r="S111" i="8"/>
  <c r="T110" i="8"/>
  <c r="S110" i="8"/>
  <c r="T109" i="8"/>
  <c r="S109" i="8"/>
  <c r="T108" i="8"/>
  <c r="S108" i="8"/>
  <c r="T107" i="8"/>
  <c r="S107" i="8"/>
  <c r="T106" i="8"/>
  <c r="S106" i="8"/>
  <c r="T105" i="8"/>
  <c r="S105" i="8"/>
  <c r="T104" i="8"/>
  <c r="S104" i="8"/>
  <c r="T103" i="8"/>
  <c r="S103" i="8"/>
  <c r="T102" i="8"/>
  <c r="S102" i="8"/>
  <c r="T101" i="8"/>
  <c r="S101" i="8"/>
  <c r="T100" i="8"/>
  <c r="S100" i="8"/>
  <c r="T99" i="8"/>
  <c r="S99" i="8"/>
  <c r="T98" i="8"/>
  <c r="S98" i="8"/>
  <c r="T97" i="8"/>
  <c r="S97" i="8"/>
  <c r="T96" i="8"/>
  <c r="S96" i="8"/>
  <c r="T95" i="8"/>
  <c r="S95" i="8"/>
  <c r="T94" i="8"/>
  <c r="S94" i="8"/>
  <c r="T93" i="8"/>
  <c r="S93" i="8"/>
  <c r="T92" i="8"/>
  <c r="S92" i="8"/>
  <c r="T91" i="8"/>
  <c r="S91" i="8"/>
  <c r="T90" i="8"/>
  <c r="S90" i="8"/>
  <c r="T89" i="8"/>
  <c r="S89" i="8"/>
  <c r="T88" i="8"/>
  <c r="S88" i="8"/>
  <c r="T87" i="8"/>
  <c r="S87" i="8"/>
  <c r="T86" i="8"/>
  <c r="S86" i="8"/>
  <c r="T85" i="8"/>
  <c r="S85" i="8"/>
  <c r="T84" i="8"/>
  <c r="S84" i="8"/>
  <c r="T83" i="8"/>
  <c r="S83" i="8"/>
  <c r="T82" i="8"/>
  <c r="S82" i="8"/>
  <c r="T81" i="8"/>
  <c r="S81" i="8"/>
  <c r="T80" i="8"/>
  <c r="S80" i="8"/>
  <c r="T79" i="8"/>
  <c r="S79" i="8"/>
  <c r="T78" i="8"/>
  <c r="S78" i="8"/>
  <c r="T77" i="8"/>
  <c r="S77" i="8"/>
  <c r="T76" i="8"/>
  <c r="S76" i="8"/>
  <c r="T75" i="8"/>
  <c r="S75" i="8"/>
  <c r="T74" i="8"/>
  <c r="S74" i="8"/>
  <c r="T73" i="8"/>
  <c r="S73" i="8"/>
  <c r="T72" i="8"/>
  <c r="S72" i="8"/>
  <c r="T71" i="8"/>
  <c r="S71" i="8"/>
  <c r="T70" i="8"/>
  <c r="S70" i="8"/>
  <c r="T69" i="8"/>
  <c r="S69" i="8"/>
  <c r="T68" i="8"/>
  <c r="S68" i="8"/>
  <c r="T67" i="8"/>
  <c r="S67" i="8"/>
  <c r="T66" i="8"/>
  <c r="S66" i="8"/>
  <c r="T65" i="8"/>
  <c r="S65" i="8"/>
  <c r="T64" i="8"/>
  <c r="S64" i="8"/>
  <c r="T63" i="8"/>
  <c r="S63" i="8"/>
  <c r="T62" i="8"/>
  <c r="S62" i="8"/>
  <c r="T61" i="8"/>
  <c r="S61" i="8"/>
  <c r="T60" i="8"/>
  <c r="S60" i="8"/>
  <c r="T59" i="8"/>
  <c r="S59" i="8"/>
  <c r="T58" i="8"/>
  <c r="S58" i="8"/>
  <c r="T57" i="8"/>
  <c r="S57" i="8"/>
  <c r="T56" i="8"/>
  <c r="S56" i="8"/>
  <c r="T55" i="8"/>
  <c r="S55" i="8"/>
  <c r="T54" i="8"/>
  <c r="S54" i="8"/>
  <c r="T53" i="8"/>
  <c r="S53" i="8"/>
  <c r="T52" i="8"/>
  <c r="S52" i="8"/>
  <c r="T51" i="8"/>
  <c r="S51" i="8"/>
  <c r="T50" i="8"/>
  <c r="S50" i="8"/>
  <c r="T49" i="8"/>
  <c r="S49" i="8"/>
  <c r="T48" i="8"/>
  <c r="S48" i="8"/>
  <c r="T47" i="8"/>
  <c r="S47" i="8"/>
  <c r="T46" i="8"/>
  <c r="S46" i="8"/>
  <c r="T45" i="8"/>
  <c r="S45" i="8"/>
  <c r="T44" i="8"/>
  <c r="S44" i="8"/>
  <c r="T43" i="8"/>
  <c r="S43" i="8"/>
  <c r="T42" i="8"/>
  <c r="S42" i="8"/>
  <c r="T41" i="8"/>
  <c r="S41" i="8"/>
  <c r="T40" i="8"/>
  <c r="S40" i="8"/>
  <c r="T39" i="8"/>
  <c r="S39" i="8"/>
  <c r="T38" i="8"/>
  <c r="S38" i="8"/>
  <c r="T37" i="8"/>
  <c r="S37" i="8"/>
  <c r="T36" i="8"/>
  <c r="S36" i="8"/>
  <c r="T35" i="8"/>
  <c r="S35" i="8"/>
  <c r="T34" i="8"/>
  <c r="S34" i="8"/>
  <c r="T33" i="8"/>
  <c r="S33" i="8"/>
  <c r="T32" i="8"/>
  <c r="S32" i="8"/>
  <c r="T31" i="8"/>
  <c r="S31" i="8"/>
  <c r="T30" i="8"/>
  <c r="S30" i="8"/>
  <c r="T29" i="8"/>
  <c r="S29" i="8"/>
  <c r="T28" i="8"/>
  <c r="S28" i="8"/>
  <c r="T27" i="8"/>
  <c r="S27" i="8"/>
  <c r="T26" i="8"/>
  <c r="S26" i="8"/>
  <c r="T25" i="8"/>
  <c r="S25" i="8"/>
  <c r="T24" i="8"/>
  <c r="S24" i="8"/>
  <c r="T23" i="8"/>
  <c r="S23" i="8"/>
  <c r="T22" i="8"/>
  <c r="S22" i="8"/>
  <c r="T21" i="8"/>
  <c r="S21" i="8"/>
  <c r="T20" i="8"/>
  <c r="S20" i="8"/>
  <c r="T19" i="8"/>
  <c r="S19" i="8"/>
  <c r="T18" i="8"/>
  <c r="S18" i="8"/>
  <c r="T17" i="8"/>
  <c r="S17" i="8"/>
  <c r="T16" i="8"/>
  <c r="S16" i="8"/>
  <c r="T15" i="8"/>
  <c r="S15" i="8"/>
  <c r="T14" i="8"/>
  <c r="S14" i="8"/>
  <c r="T13" i="8"/>
  <c r="S13" i="8"/>
  <c r="T12" i="8"/>
  <c r="S12" i="8"/>
  <c r="T11" i="8"/>
  <c r="S11" i="8"/>
  <c r="T10" i="8"/>
  <c r="S10" i="8"/>
  <c r="T9" i="8"/>
  <c r="S9" i="8"/>
  <c r="T8" i="8"/>
  <c r="S8" i="8"/>
  <c r="T7" i="8"/>
  <c r="S7" i="8"/>
  <c r="T6" i="8"/>
  <c r="S6" i="8"/>
  <c r="T5" i="8"/>
  <c r="S5" i="8"/>
  <c r="T4" i="8"/>
  <c r="S4" i="8"/>
  <c r="J204" i="8"/>
  <c r="J203" i="8"/>
  <c r="J202" i="8"/>
  <c r="J201" i="8"/>
  <c r="J200" i="8"/>
  <c r="J199" i="8"/>
  <c r="J198" i="8"/>
  <c r="J197" i="8"/>
  <c r="J196" i="8"/>
  <c r="J195" i="8"/>
  <c r="J194" i="8"/>
  <c r="J193" i="8"/>
  <c r="J192" i="8"/>
  <c r="J191" i="8"/>
  <c r="J190" i="8"/>
  <c r="J189" i="8"/>
  <c r="J188" i="8"/>
  <c r="J187" i="8"/>
  <c r="J186" i="8"/>
  <c r="J185" i="8"/>
  <c r="J184" i="8"/>
  <c r="J183" i="8"/>
  <c r="J182" i="8"/>
  <c r="J181" i="8"/>
  <c r="J180" i="8"/>
  <c r="J179" i="8"/>
  <c r="J178" i="8"/>
  <c r="J177" i="8"/>
  <c r="J176" i="8"/>
  <c r="J175" i="8"/>
  <c r="J174" i="8"/>
  <c r="J173" i="8"/>
  <c r="J172" i="8"/>
  <c r="J171" i="8"/>
  <c r="J170" i="8"/>
  <c r="J169" i="8"/>
  <c r="J168" i="8"/>
  <c r="J167" i="8"/>
  <c r="J166" i="8"/>
  <c r="J165" i="8"/>
  <c r="J164" i="8"/>
  <c r="J163" i="8"/>
  <c r="J162" i="8"/>
  <c r="J161" i="8"/>
  <c r="J160" i="8"/>
  <c r="J159" i="8"/>
  <c r="J158" i="8"/>
  <c r="J157" i="8"/>
  <c r="J156" i="8"/>
  <c r="J155" i="8"/>
  <c r="J154" i="8"/>
  <c r="J153" i="8"/>
  <c r="J152" i="8"/>
  <c r="J151" i="8"/>
  <c r="J150" i="8"/>
  <c r="J149" i="8"/>
  <c r="J148" i="8"/>
  <c r="J147" i="8"/>
  <c r="J146" i="8"/>
  <c r="J145" i="8"/>
  <c r="J144" i="8"/>
  <c r="J143" i="8"/>
  <c r="J142" i="8"/>
  <c r="J141" i="8"/>
  <c r="J140" i="8"/>
  <c r="J139" i="8"/>
  <c r="J138" i="8"/>
  <c r="J137" i="8"/>
  <c r="J136" i="8"/>
  <c r="J135" i="8"/>
  <c r="J134" i="8"/>
  <c r="J133" i="8"/>
  <c r="J132" i="8"/>
  <c r="J131" i="8"/>
  <c r="J130" i="8"/>
  <c r="J129" i="8"/>
  <c r="J128" i="8"/>
  <c r="J127" i="8"/>
  <c r="J126" i="8"/>
  <c r="J125" i="8"/>
  <c r="J124" i="8"/>
  <c r="J123" i="8"/>
  <c r="J122" i="8"/>
  <c r="J121" i="8"/>
  <c r="J120" i="8"/>
  <c r="J119" i="8"/>
  <c r="J118" i="8"/>
  <c r="J117" i="8"/>
  <c r="J116" i="8"/>
  <c r="J115" i="8"/>
  <c r="J114" i="8"/>
  <c r="J113" i="8"/>
  <c r="J112" i="8"/>
  <c r="J111" i="8"/>
  <c r="J110" i="8"/>
  <c r="J109" i="8"/>
  <c r="J108" i="8"/>
  <c r="J107" i="8"/>
  <c r="J106" i="8"/>
  <c r="J105" i="8"/>
  <c r="J104" i="8"/>
  <c r="J103" i="8"/>
  <c r="J102" i="8"/>
  <c r="J101" i="8"/>
  <c r="J100" i="8"/>
  <c r="J99" i="8"/>
  <c r="J98" i="8"/>
  <c r="J97" i="8"/>
  <c r="J96" i="8"/>
  <c r="J95" i="8"/>
  <c r="J94" i="8"/>
  <c r="J93" i="8"/>
  <c r="J92" i="8"/>
  <c r="J91" i="8"/>
  <c r="J90" i="8"/>
  <c r="J89" i="8"/>
  <c r="J88" i="8"/>
  <c r="J87" i="8"/>
  <c r="J86" i="8"/>
  <c r="J85" i="8"/>
  <c r="J8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I204" i="8"/>
  <c r="I203" i="8"/>
  <c r="I202" i="8"/>
  <c r="I201" i="8"/>
  <c r="I200" i="8"/>
  <c r="I199" i="8"/>
  <c r="I198" i="8"/>
  <c r="I197" i="8"/>
  <c r="I196" i="8"/>
  <c r="I195" i="8"/>
  <c r="I194" i="8"/>
  <c r="I193" i="8"/>
  <c r="I192" i="8"/>
  <c r="I191" i="8"/>
  <c r="I190" i="8"/>
  <c r="I189" i="8"/>
  <c r="I188" i="8"/>
  <c r="I187" i="8"/>
  <c r="I186" i="8"/>
  <c r="I185" i="8"/>
  <c r="I184" i="8"/>
  <c r="I183" i="8"/>
  <c r="I182" i="8"/>
  <c r="I181" i="8"/>
  <c r="I180" i="8"/>
  <c r="I179" i="8"/>
  <c r="I178" i="8"/>
  <c r="I177" i="8"/>
  <c r="I176" i="8"/>
  <c r="I175" i="8"/>
  <c r="I174" i="8"/>
  <c r="I173" i="8"/>
  <c r="I172" i="8"/>
  <c r="I171" i="8"/>
  <c r="I170" i="8"/>
  <c r="I169" i="8"/>
  <c r="I168" i="8"/>
  <c r="I167" i="8"/>
  <c r="I166" i="8"/>
  <c r="I165" i="8"/>
  <c r="I164" i="8"/>
  <c r="I163" i="8"/>
  <c r="I162" i="8"/>
  <c r="I161" i="8"/>
  <c r="I160" i="8"/>
  <c r="I159" i="8"/>
  <c r="I158" i="8"/>
  <c r="I157" i="8"/>
  <c r="I156" i="8"/>
  <c r="I155" i="8"/>
  <c r="I154" i="8"/>
  <c r="I153" i="8"/>
  <c r="I152" i="8"/>
  <c r="I151" i="8"/>
  <c r="I150" i="8"/>
  <c r="I149" i="8"/>
  <c r="I148" i="8"/>
  <c r="I147" i="8"/>
  <c r="I146" i="8"/>
  <c r="I145" i="8"/>
  <c r="I144" i="8"/>
  <c r="I143" i="8"/>
  <c r="I142" i="8"/>
  <c r="I141" i="8"/>
  <c r="I140" i="8"/>
  <c r="I139" i="8"/>
  <c r="I138" i="8"/>
  <c r="I137" i="8"/>
  <c r="I136" i="8"/>
  <c r="I135" i="8"/>
  <c r="I134" i="8"/>
  <c r="I133" i="8"/>
  <c r="I132" i="8"/>
  <c r="I131" i="8"/>
  <c r="I130" i="8"/>
  <c r="I129" i="8"/>
  <c r="I128" i="8"/>
  <c r="I127" i="8"/>
  <c r="I126" i="8"/>
  <c r="I125" i="8"/>
  <c r="I124" i="8"/>
  <c r="I123" i="8"/>
  <c r="I122" i="8"/>
  <c r="I121" i="8"/>
  <c r="I120" i="8"/>
  <c r="I119" i="8"/>
  <c r="I118" i="8"/>
  <c r="I117" i="8"/>
  <c r="I116" i="8"/>
  <c r="I115" i="8"/>
  <c r="I11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H4" i="8"/>
  <c r="E40" i="6" l="1"/>
  <c r="O18" i="6"/>
  <c r="E16" i="6"/>
  <c r="E24" i="6"/>
  <c r="E48" i="6"/>
  <c r="O26" i="6"/>
  <c r="E8" i="6"/>
  <c r="E32" i="6"/>
  <c r="E17" i="6"/>
  <c r="E25" i="6"/>
  <c r="E33" i="6"/>
  <c r="E41" i="6"/>
  <c r="E49" i="6"/>
  <c r="E57" i="6"/>
  <c r="E65" i="6"/>
  <c r="E73" i="6"/>
  <c r="E81" i="6"/>
  <c r="E89" i="6"/>
  <c r="E97" i="6"/>
  <c r="O34" i="6"/>
  <c r="O42" i="6"/>
  <c r="O50" i="6"/>
  <c r="O58" i="6"/>
  <c r="O66" i="6"/>
  <c r="O74" i="6"/>
  <c r="O82" i="6"/>
  <c r="O90" i="6"/>
  <c r="O98" i="6"/>
  <c r="E6" i="6"/>
  <c r="E10" i="6"/>
  <c r="E14" i="6"/>
  <c r="E18" i="6"/>
  <c r="E22" i="6"/>
  <c r="E26" i="6"/>
  <c r="E30" i="6"/>
  <c r="E34" i="6"/>
  <c r="E38" i="6"/>
  <c r="E42" i="6"/>
  <c r="E46" i="6"/>
  <c r="E50" i="6"/>
  <c r="E54" i="6"/>
  <c r="E58" i="6"/>
  <c r="E62" i="6"/>
  <c r="E66" i="6"/>
  <c r="E70" i="6"/>
  <c r="E74" i="6"/>
  <c r="E78" i="6"/>
  <c r="E82" i="6"/>
  <c r="E86" i="6"/>
  <c r="E90" i="6"/>
  <c r="E94" i="6"/>
  <c r="E98" i="6"/>
  <c r="E102" i="6"/>
  <c r="O7" i="6"/>
  <c r="O11" i="6"/>
  <c r="O15" i="6"/>
  <c r="O19" i="6"/>
  <c r="O23" i="6"/>
  <c r="O27" i="6"/>
  <c r="O31" i="6"/>
  <c r="O35" i="6"/>
  <c r="O39" i="6"/>
  <c r="O43" i="6"/>
  <c r="O47" i="6"/>
  <c r="O51" i="6"/>
  <c r="O55" i="6"/>
  <c r="O59" i="6"/>
  <c r="O63" i="6"/>
  <c r="O67" i="6"/>
  <c r="O71" i="6"/>
  <c r="O75" i="6"/>
  <c r="O79" i="6"/>
  <c r="O83" i="6"/>
  <c r="O87" i="6"/>
  <c r="O91" i="6"/>
  <c r="O95" i="6"/>
  <c r="O99" i="6"/>
  <c r="O103" i="6"/>
  <c r="E7" i="6"/>
  <c r="E15" i="6"/>
  <c r="E23" i="6"/>
  <c r="E31" i="6"/>
  <c r="E39" i="6"/>
  <c r="E47" i="6"/>
  <c r="E55" i="6"/>
  <c r="E63" i="6"/>
  <c r="E71" i="6"/>
  <c r="E79" i="6"/>
  <c r="E87" i="6"/>
  <c r="E95" i="6"/>
  <c r="E103" i="6"/>
  <c r="E56" i="6"/>
  <c r="E64" i="6"/>
  <c r="E72" i="6"/>
  <c r="E80" i="6"/>
  <c r="E88" i="6"/>
  <c r="E96" i="6"/>
  <c r="I26" i="6"/>
  <c r="I34" i="6"/>
  <c r="I42" i="6"/>
  <c r="I50" i="6"/>
  <c r="I58" i="6"/>
  <c r="I66" i="6"/>
  <c r="I74" i="6"/>
  <c r="I82" i="6"/>
  <c r="I90" i="6"/>
  <c r="I98" i="6"/>
  <c r="S18" i="6"/>
  <c r="S42" i="6"/>
  <c r="S66" i="6"/>
  <c r="S90" i="6"/>
  <c r="S7" i="6"/>
  <c r="S15" i="6"/>
  <c r="S23" i="6"/>
  <c r="S31" i="6"/>
  <c r="S39" i="6"/>
  <c r="S47" i="6"/>
  <c r="S55" i="6"/>
  <c r="S63" i="6"/>
  <c r="S71" i="6"/>
  <c r="S79" i="6"/>
  <c r="S87" i="6"/>
  <c r="S95" i="6"/>
  <c r="S103" i="6"/>
  <c r="O3" i="6"/>
  <c r="O8" i="6"/>
  <c r="O16" i="6"/>
  <c r="O24" i="6"/>
  <c r="O32" i="6"/>
  <c r="O40" i="6"/>
  <c r="O48" i="6"/>
  <c r="O56" i="6"/>
  <c r="O64" i="6"/>
  <c r="O72" i="6"/>
  <c r="O80" i="6"/>
  <c r="O88" i="6"/>
  <c r="O96" i="6"/>
  <c r="S8" i="6"/>
  <c r="S16" i="6"/>
  <c r="S24" i="6"/>
  <c r="S32" i="6"/>
  <c r="S40" i="6"/>
  <c r="S48" i="6"/>
  <c r="S56" i="6"/>
  <c r="S64" i="6"/>
  <c r="S72" i="6"/>
  <c r="S80" i="6"/>
  <c r="S88" i="6"/>
  <c r="S96" i="6"/>
  <c r="O9" i="6"/>
  <c r="O17" i="6"/>
  <c r="O25" i="6"/>
  <c r="O33" i="6"/>
  <c r="O41" i="6"/>
  <c r="O49" i="6"/>
  <c r="O57" i="6"/>
  <c r="O65" i="6"/>
  <c r="O73" i="6"/>
  <c r="O81" i="6"/>
  <c r="O89" i="6"/>
  <c r="O97" i="6"/>
  <c r="S9" i="6"/>
  <c r="S17" i="6"/>
  <c r="S25" i="6"/>
  <c r="S33" i="6"/>
  <c r="S41" i="6"/>
  <c r="S49" i="6"/>
  <c r="S57" i="6"/>
  <c r="S65" i="6"/>
  <c r="S73" i="6"/>
  <c r="S81" i="6"/>
  <c r="S89" i="6"/>
  <c r="S97" i="6"/>
  <c r="S10" i="6"/>
  <c r="S34" i="6"/>
  <c r="S58" i="6"/>
  <c r="S82" i="6"/>
  <c r="S19" i="6"/>
  <c r="S35" i="6"/>
  <c r="S43" i="6"/>
  <c r="S59" i="6"/>
  <c r="S75" i="6"/>
  <c r="S91" i="6"/>
  <c r="O12" i="6"/>
  <c r="O28" i="6"/>
  <c r="O36" i="6"/>
  <c r="O52" i="6"/>
  <c r="O68" i="6"/>
  <c r="O84" i="6"/>
  <c r="O100" i="6"/>
  <c r="S4" i="6"/>
  <c r="S20" i="6"/>
  <c r="S36" i="6"/>
  <c r="S52" i="6"/>
  <c r="S68" i="6"/>
  <c r="S84" i="6"/>
  <c r="S100" i="6"/>
  <c r="O5" i="6"/>
  <c r="O13" i="6"/>
  <c r="O21" i="6"/>
  <c r="O29" i="6"/>
  <c r="O37" i="6"/>
  <c r="O45" i="6"/>
  <c r="O53" i="6"/>
  <c r="O61" i="6"/>
  <c r="O69" i="6"/>
  <c r="O77" i="6"/>
  <c r="O85" i="6"/>
  <c r="O93" i="6"/>
  <c r="O101" i="6"/>
  <c r="S5" i="6"/>
  <c r="S13" i="6"/>
  <c r="S21" i="6"/>
  <c r="S29" i="6"/>
  <c r="S37" i="6"/>
  <c r="S45" i="6"/>
  <c r="S53" i="6"/>
  <c r="S61" i="6"/>
  <c r="S69" i="6"/>
  <c r="S77" i="6"/>
  <c r="S85" i="6"/>
  <c r="S93" i="6"/>
  <c r="S101" i="6"/>
  <c r="S26" i="6"/>
  <c r="S50" i="6"/>
  <c r="S74" i="6"/>
  <c r="S98" i="6"/>
  <c r="S11" i="6"/>
  <c r="S27" i="6"/>
  <c r="S51" i="6"/>
  <c r="S67" i="6"/>
  <c r="S83" i="6"/>
  <c r="S99" i="6"/>
  <c r="O20" i="6"/>
  <c r="O44" i="6"/>
  <c r="O60" i="6"/>
  <c r="O76" i="6"/>
  <c r="O92" i="6"/>
  <c r="S12" i="6"/>
  <c r="S28" i="6"/>
  <c r="S44" i="6"/>
  <c r="S60" i="6"/>
  <c r="S76" i="6"/>
  <c r="S92" i="6"/>
  <c r="O6" i="6"/>
  <c r="O14" i="6"/>
  <c r="O22" i="6"/>
  <c r="O30" i="6"/>
  <c r="O38" i="6"/>
  <c r="O46" i="6"/>
  <c r="O54" i="6"/>
  <c r="O62" i="6"/>
  <c r="O70" i="6"/>
  <c r="O78" i="6"/>
  <c r="O86" i="6"/>
  <c r="O94" i="6"/>
  <c r="O102" i="6"/>
  <c r="S6" i="6"/>
  <c r="S14" i="6"/>
  <c r="S22" i="6"/>
  <c r="S30" i="6"/>
  <c r="S38" i="6"/>
  <c r="S46" i="6"/>
  <c r="S54" i="6"/>
  <c r="S62" i="6"/>
  <c r="S70" i="6"/>
  <c r="S78" i="6"/>
  <c r="S86" i="6"/>
  <c r="S94" i="6"/>
  <c r="S102" i="6"/>
  <c r="E11" i="6"/>
  <c r="E19" i="6"/>
  <c r="E27" i="6"/>
  <c r="E35" i="6"/>
  <c r="E43" i="6"/>
  <c r="E51" i="6"/>
  <c r="E59" i="6"/>
  <c r="E67" i="6"/>
  <c r="E75" i="6"/>
  <c r="E83" i="6"/>
  <c r="E91" i="6"/>
  <c r="E99" i="6"/>
  <c r="E4" i="6"/>
  <c r="E12" i="6"/>
  <c r="E20" i="6"/>
  <c r="E28" i="6"/>
  <c r="E36" i="6"/>
  <c r="E44" i="6"/>
  <c r="E52" i="6"/>
  <c r="E60" i="6"/>
  <c r="E68" i="6"/>
  <c r="E76" i="6"/>
  <c r="E84" i="6"/>
  <c r="E92" i="6"/>
  <c r="E100" i="6"/>
  <c r="E5" i="6"/>
  <c r="E13" i="6"/>
  <c r="E21" i="6"/>
  <c r="E29" i="6"/>
  <c r="E37" i="6"/>
  <c r="E45" i="6"/>
  <c r="E53" i="6"/>
  <c r="E61" i="6"/>
  <c r="E69" i="6"/>
  <c r="E77" i="6"/>
  <c r="E85" i="6"/>
  <c r="E93" i="6"/>
  <c r="E101" i="6"/>
  <c r="I5" i="6"/>
  <c r="I13" i="6"/>
  <c r="I21" i="6"/>
  <c r="I29" i="6"/>
  <c r="I37" i="6"/>
  <c r="I45" i="6"/>
  <c r="I53" i="6"/>
  <c r="I61" i="6"/>
  <c r="I69" i="6"/>
  <c r="I77" i="6"/>
  <c r="I85" i="6"/>
  <c r="I93" i="6"/>
  <c r="I101" i="6"/>
  <c r="I7" i="6"/>
  <c r="I15" i="6"/>
  <c r="I23" i="6"/>
  <c r="I31" i="6"/>
  <c r="I39" i="6"/>
  <c r="I47" i="6"/>
  <c r="I55" i="6"/>
  <c r="I63" i="6"/>
  <c r="I71" i="6"/>
  <c r="I79" i="6"/>
  <c r="I87" i="6"/>
  <c r="I95" i="6"/>
  <c r="D182" i="18"/>
  <c r="G168" i="18"/>
  <c r="B171" i="18"/>
  <c r="I8" i="6"/>
  <c r="I16" i="6"/>
  <c r="I24" i="6"/>
  <c r="I32" i="6"/>
  <c r="I40" i="6"/>
  <c r="I48" i="6"/>
  <c r="I56" i="6"/>
  <c r="I64" i="6"/>
  <c r="I72" i="6"/>
  <c r="I80" i="6"/>
  <c r="I88" i="6"/>
  <c r="I96" i="6"/>
  <c r="I9" i="6"/>
  <c r="I17" i="6"/>
  <c r="I25" i="6"/>
  <c r="I33" i="6"/>
  <c r="I41" i="6"/>
  <c r="I49" i="6"/>
  <c r="I57" i="6"/>
  <c r="I65" i="6"/>
  <c r="I73" i="6"/>
  <c r="I81" i="6"/>
  <c r="I89" i="6"/>
  <c r="I97" i="6"/>
  <c r="I11" i="6"/>
  <c r="I19" i="6"/>
  <c r="I27" i="6"/>
  <c r="I35" i="6"/>
  <c r="I43" i="6"/>
  <c r="I51" i="6"/>
  <c r="I59" i="6"/>
  <c r="I67" i="6"/>
  <c r="I75" i="6"/>
  <c r="I83" i="6"/>
  <c r="I91" i="6"/>
  <c r="I99" i="6"/>
  <c r="I4" i="6"/>
  <c r="I12" i="6"/>
  <c r="I20" i="6"/>
  <c r="I28" i="6"/>
  <c r="I36" i="6"/>
  <c r="I44" i="6"/>
  <c r="I52" i="6"/>
  <c r="I60" i="6"/>
  <c r="I68" i="6"/>
  <c r="I76" i="6"/>
  <c r="I84" i="6"/>
  <c r="I92" i="6"/>
  <c r="I100" i="6"/>
  <c r="I6" i="6"/>
  <c r="I14" i="6"/>
  <c r="I22" i="6"/>
  <c r="I30" i="6"/>
  <c r="I38" i="6"/>
  <c r="I46" i="6"/>
  <c r="I54" i="6"/>
  <c r="I62" i="6"/>
  <c r="I70" i="6"/>
  <c r="I78" i="6"/>
  <c r="I86" i="6"/>
  <c r="I94" i="6"/>
  <c r="S3" i="8"/>
  <c r="I3" i="8"/>
  <c r="C181" i="18"/>
  <c r="G181" i="18"/>
  <c r="F182" i="18"/>
  <c r="C172" i="18"/>
  <c r="B170" i="18"/>
  <c r="C182" i="18"/>
  <c r="G182" i="18"/>
  <c r="G180" i="18"/>
  <c r="F178" i="18"/>
  <c r="B180" i="18"/>
  <c r="R105" i="6"/>
  <c r="N105" i="6"/>
  <c r="H105" i="6"/>
  <c r="H106" i="6"/>
  <c r="D106" i="6"/>
  <c r="D105" i="6"/>
  <c r="N106" i="6"/>
  <c r="R106" i="6"/>
  <c r="G178" i="18"/>
  <c r="D181" i="18"/>
  <c r="E178" i="18"/>
  <c r="F181" i="18"/>
  <c r="E170" i="18"/>
  <c r="C180" i="18"/>
  <c r="B179" i="18"/>
  <c r="D179" i="18"/>
  <c r="E182" i="18"/>
  <c r="D180" i="18"/>
  <c r="E179" i="18"/>
  <c r="G170" i="18"/>
  <c r="C169" i="18"/>
  <c r="F168" i="18"/>
  <c r="D170" i="18"/>
  <c r="G179" i="18"/>
  <c r="F179" i="18"/>
  <c r="F170" i="18"/>
  <c r="E180" i="18"/>
  <c r="E181" i="18"/>
  <c r="D178" i="18"/>
  <c r="F180" i="18"/>
  <c r="C179" i="18"/>
  <c r="E172" i="18"/>
  <c r="F172" i="18"/>
  <c r="E171" i="18"/>
  <c r="D172" i="18"/>
  <c r="C171" i="18"/>
  <c r="D171" i="18"/>
  <c r="C170" i="18"/>
  <c r="G172" i="18"/>
  <c r="F169" i="18"/>
  <c r="G169" i="18"/>
  <c r="E169" i="18"/>
  <c r="G171" i="18"/>
  <c r="F171" i="18"/>
  <c r="E168" i="18"/>
  <c r="D168" i="18"/>
  <c r="B182" i="18"/>
  <c r="B178" i="18"/>
  <c r="B181" i="18"/>
  <c r="B168" i="18"/>
  <c r="B169" i="18"/>
  <c r="G3" i="15" l="1"/>
  <c r="AA169" i="18" s="1"/>
  <c r="D169" i="18" s="1"/>
  <c r="D7" i="26"/>
  <c r="D6" i="26" s="1"/>
  <c r="F7" i="26"/>
  <c r="F6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mp Diff_2-3_21" type="6" refreshedVersion="3" background="1" saveData="1">
    <textPr codePage="437" sourceFile="S:\Agilent Network Analyzer\Measured Parameters\Power Divider\Tapered PDs\3-Way\6.58 inch\Compensated\20 R\Amp Diff_2-3_2.prn" space="1" comma="1" consecutive="1">
      <textFields count="2">
        <textField/>
        <textField/>
      </textFields>
    </textPr>
  </connection>
  <connection id="2" xr16:uid="{00000000-0015-0000-FFFF-FFFF01000000}" name="Amp Diff_2-31" type="6" refreshedVersion="3" background="1" saveData="1">
    <textPr codePage="437" sourceFile="S:\Agilent Network Analyzer\Measured Parameters\Power Divider\Tapered PDs\3-Way\6.58 inch\Compensated\20 R\Amp Diff_2-3.prn" space="1" comma="1" consecutive="1">
      <textFields count="2">
        <textField/>
        <textField/>
      </textFields>
    </textPr>
  </connection>
  <connection id="3" xr16:uid="{00000000-0015-0000-FFFF-FFFF02000000}" name="Amp Diff_2-41" type="6" refreshedVersion="3" background="1" saveData="1">
    <textPr codePage="437" sourceFile="S:\Agilent Network Analyzer\Measured Parameters\Power Divider\Tapered PDs\3-Way\6.58 inch\Compensated\20 R\Amp Diff_2-4.prn" space="1" comma="1" consecutive="1">
      <textFields count="2">
        <textField/>
        <textField/>
      </textFields>
    </textPr>
  </connection>
  <connection id="4" xr16:uid="{00000000-0015-0000-FFFF-FFFF03000000}" name="Common RL1" type="6" refreshedVersion="3" background="1" saveData="1">
    <textPr codePage="437" sourceFile="S:\Agilent Network Analyzer\Measured Parameters\Power Divider\Tapered PDs\3-Way\6.58 inch\Compensated\20 R\Common RL.prn" space="1" comma="1" consecutive="1">
      <textFields count="2">
        <textField/>
        <textField/>
      </textFields>
    </textPr>
  </connection>
  <connection id="5" xr16:uid="{00000000-0015-0000-FFFF-FFFF04000000}" name="IL_1-4_21" type="6" refreshedVersion="3" background="1" saveData="1">
    <textPr codePage="437" sourceFile="S:\Agilent Network Analyzer\Measured Parameters\Power Divider\Tapered PDs\3-Way\6.58 inch\Compensated\20 R\IL_1-4_2.prn" space="1" comma="1" consecutive="1">
      <textFields count="2">
        <textField/>
        <textField/>
      </textFields>
    </textPr>
  </connection>
  <connection id="6" xr16:uid="{00000000-0015-0000-FFFF-FFFF05000000}" name="IL_1-41" type="6" refreshedVersion="3" background="1" saveData="1">
    <textPr codePage="437" sourceFile="S:\Agilent Network Analyzer\Measured Parameters\Power Divider\Tapered PDs\3-Way\6.58 inch\Compensated\20 R\IL_1-4.prn" space="1" comma="1" consecutive="1">
      <textFields count="2">
        <textField/>
        <textField/>
      </textFields>
    </textPr>
  </connection>
  <connection id="7" xr16:uid="{00000000-0015-0000-FFFF-FFFF06000000}" name="Iso_2-3_21" type="6" refreshedVersion="3" background="1" saveData="1">
    <textPr codePage="437" sourceFile="S:\Agilent Network Analyzer\Measured Parameters\Power Divider\Tapered PDs\3-Way\6.58 inch\Compensated\20 R\Iso_2-3_2.prn" space="1" comma="1" consecutive="1">
      <textFields count="2">
        <textField/>
        <textField/>
      </textFields>
    </textPr>
  </connection>
  <connection id="8" xr16:uid="{00000000-0015-0000-FFFF-FFFF07000000}" name="Iso_2-31" type="6" refreshedVersion="3" background="1" saveData="1">
    <textPr codePage="437" sourceFile="S:\Agilent Network Analyzer\Measured Parameters\Power Divider\Tapered PDs\3-Way\6.58 inch\Compensated\20 R\Iso_2-3.prn" space="1" comma="1" consecutive="1">
      <textFields count="2">
        <textField/>
        <textField/>
      </textFields>
    </textPr>
  </connection>
  <connection id="9" xr16:uid="{00000000-0015-0000-FFFF-FFFF08000000}" name="Iso_2-4_21" type="6" refreshedVersion="3" background="1" saveData="1">
    <textPr codePage="437" sourceFile="S:\Agilent Network Analyzer\Measured Parameters\Power Divider\Tapered PDs\3-Way\6.58 inch\Compensated\20 R\Iso_2-4_2.prn" space="1" comma="1" consecutive="1">
      <textFields count="2">
        <textField/>
        <textField/>
      </textFields>
    </textPr>
  </connection>
  <connection id="10" xr16:uid="{00000000-0015-0000-FFFF-FFFF09000000}" name="Iso_2-41" type="6" refreshedVersion="3" background="1" saveData="1">
    <textPr codePage="437" sourceFile="S:\Agilent Network Analyzer\Measured Parameters\Power Divider\Tapered PDs\3-Way\6.58 inch\Compensated\20 R\Iso_2-4.prn" space="1" comma="1" consecutive="1">
      <textFields count="2">
        <textField/>
        <textField/>
      </textFields>
    </textPr>
  </connection>
  <connection id="11" xr16:uid="{00000000-0015-0000-FFFF-FFFF0A000000}" name="MT3H-0113_ConversionLoss_and_Isolation_A_+20dBm" type="6" refreshedVersion="6" background="1" saveData="1">
    <textPr codePage="437" sourceFile="S:\Agilent Network Analyzer\Mixers-Catalog\MT3\MT3H-0113_Datasheetfiles\MT3H-0113_ConversionLoss_and_Isolation_A_+20dBm.csv" tab="0" comma="1">
      <textFields count="4">
        <textField/>
        <textField/>
        <textField/>
        <textField/>
      </textFields>
    </textPr>
  </connection>
  <connection id="12" xr16:uid="{00000000-0015-0000-FFFF-FFFF0B000000}" name="MT3H-0113_ConversionLoss_and_Isolation_B" type="6" refreshedVersion="6" background="1" saveData="1">
    <textPr codePage="437" sourceFile="S:\Agilent Network Analyzer\Mixers-Catalog\MT3\MT3H-0113_Datasheetfiles\MT3H-0113_ConversionLoss_and_Isolation_B.csv" tab="0" comma="1">
      <textFields count="4">
        <textField/>
        <textField/>
        <textField/>
        <textField/>
      </textFields>
    </textPr>
  </connection>
  <connection id="13" xr16:uid="{00000000-0015-0000-FFFF-FFFF0C000000}" name="Output 3 RL1" type="6" refreshedVersion="3" background="1" saveData="1">
    <textPr codePage="437" sourceFile="S:\Agilent Network Analyzer\Measured Parameters\Power Divider\Tapered PDs\3-Way\6.58 inch\Compensated\20 R\Output 3 RL.prn" space="1" comma="1" consecutive="1">
      <textFields count="2">
        <textField/>
        <textField/>
      </textFields>
    </textPr>
  </connection>
  <connection id="14" xr16:uid="{00000000-0015-0000-FFFF-FFFF0D000000}" name="Output 4 RL1" type="6" refreshedVersion="3" background="1" saveData="1">
    <textPr codePage="437" sourceFile="S:\Agilent Network Analyzer\Measured Parameters\Power Divider\Tapered PDs\3-Way\6.58 inch\Compensated\20 R\Output 4 RL.prn" space="1" comma="1" consecutive="1">
      <textFields count="2">
        <textField/>
        <textField/>
      </textFields>
    </textPr>
  </connection>
  <connection id="15" xr16:uid="{00000000-0015-0000-FFFF-FFFF0E000000}" name="Phase Diff_2-3" type="6" refreshedVersion="3" background="1">
    <textPr codePage="437" sourceFile="S:\Agilent Network Analyzer\Measured Parameters\Power Divider\Tapered PDs\3-Way\6.58 inch\Compensated\20 R\Phase Diff_2-3.prn">
      <textFields>
        <textField/>
      </textFields>
    </textPr>
  </connection>
  <connection id="16" xr16:uid="{00000000-0015-0000-FFFF-FFFF0F000000}" name="Phase Diff_2-3_21" type="6" refreshedVersion="3" background="1" saveData="1">
    <textPr codePage="437" sourceFile="S:\Agilent Network Analyzer\Measured Parameters\Power Divider\Tapered PDs\3-Way\6.58 inch\Compensated\20 R\Phase Diff_2-3_2.prn" space="1" comma="1" consecutive="1">
      <textFields count="2">
        <textField/>
        <textField/>
      </textFields>
    </textPr>
  </connection>
  <connection id="17" xr16:uid="{00000000-0015-0000-FFFF-FFFF10000000}" name="Phase Diff_2-311" type="6" refreshedVersion="3" background="1" saveData="1">
    <textPr codePage="437" sourceFile="S:\Agilent Network Analyzer\Measured Parameters\Power Divider\Tapered PDs\3-Way\6.58 inch\Compensated\20 R\Phase Diff_2-3.prn" space="1" comma="1" consecutive="1">
      <textFields count="2">
        <textField/>
        <textField/>
      </textFields>
    </textPr>
  </connection>
  <connection id="18" xr16:uid="{00000000-0015-0000-FFFF-FFFF11000000}" name="Phase Diff_2-41" type="6" refreshedVersion="3" background="1" saveData="1">
    <textPr codePage="437" sourceFile="S:\Agilent Network Analyzer\Measured Parameters\Power Divider\Tapered PDs\3-Way\6.58 inch\Compensated\20 R\Phase Diff_2-4.prn" space="1" comma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<sst xmlns="http://schemas.openxmlformats.org/spreadsheetml/2006/main" count="1977" uniqueCount="370">
  <si>
    <t>LO - GHz</t>
  </si>
  <si>
    <t>RF (GHz)</t>
  </si>
  <si>
    <t>RF Frequency</t>
  </si>
  <si>
    <t>2xLO to IF</t>
  </si>
  <si>
    <t>2xLO to RF</t>
  </si>
  <si>
    <t>3xLO to IF</t>
  </si>
  <si>
    <t>3xLO to RF</t>
  </si>
  <si>
    <t>4xLO to IF</t>
  </si>
  <si>
    <t>4xLO to RF</t>
  </si>
  <si>
    <t>5xLO to IF</t>
  </si>
  <si>
    <t>5xLO to RF</t>
  </si>
  <si>
    <t>IF (GHz)</t>
  </si>
  <si>
    <t>Average=&gt;</t>
  </si>
  <si>
    <t>Average =&gt;</t>
  </si>
  <si>
    <t>B Data</t>
  </si>
  <si>
    <t>A Data</t>
  </si>
  <si>
    <t>A Configuration</t>
  </si>
  <si>
    <t>B Configuration</t>
  </si>
  <si>
    <t>BEGIN CH2_DATA</t>
  </si>
  <si>
    <t>Freq(Hz)</t>
  </si>
  <si>
    <t>Calculated number in red is for -10 dBm</t>
  </si>
  <si>
    <t>END</t>
  </si>
  <si>
    <t>BEGIN CH3_DATA</t>
  </si>
  <si>
    <t>BEGIN CH4_DATA</t>
  </si>
  <si>
    <t>BEGIN CH5_DATA</t>
  </si>
  <si>
    <t>BEGIN CH6_DATA</t>
  </si>
  <si>
    <t>1Ix0L dBc Log Mag(dB)</t>
  </si>
  <si>
    <t>2Ix0L dBc Log Mag(dB)</t>
  </si>
  <si>
    <t>3Ix0L dBc Log Mag(dB)</t>
  </si>
  <si>
    <t>4Ix0L dBc Log Mag(dB)</t>
  </si>
  <si>
    <t>5Ix0L dBc Log Mag(dB)</t>
  </si>
  <si>
    <t>1Rx2L dBc Log Mag(dB)</t>
  </si>
  <si>
    <t>1Rx3L dBc Log Mag(dB)</t>
  </si>
  <si>
    <t>1Rx4L dBc Log Mag(dB)</t>
  </si>
  <si>
    <t>2Rx1L dBc Log Mag(dB)</t>
  </si>
  <si>
    <t>BEGIN CH7_DATA</t>
  </si>
  <si>
    <t>2Rx2L dBc Log Mag(dB)</t>
  </si>
  <si>
    <t>BEGIN CH8_DATA</t>
  </si>
  <si>
    <t>2Rx3L dBc Log Mag(dB)</t>
  </si>
  <si>
    <t>BEGIN CH9_DATA</t>
  </si>
  <si>
    <t>2Rx4L dBc Log Mag(dB)</t>
  </si>
  <si>
    <t>BEGIN CH10_DATA</t>
  </si>
  <si>
    <t>2Rx5L dBc Log Mag(dB)</t>
  </si>
  <si>
    <t>BEGIN CH11_DATA</t>
  </si>
  <si>
    <t>3Rx1L dBc Log Mag(dB)</t>
  </si>
  <si>
    <t>BEGIN CH12_DATA</t>
  </si>
  <si>
    <t>3Rx2L dBc Log Mag(dB)</t>
  </si>
  <si>
    <t>BEGIN CH13_DATA</t>
  </si>
  <si>
    <t>3Rx3L dBc Log Mag(dB)</t>
  </si>
  <si>
    <t>BEGIN CH14_DATA</t>
  </si>
  <si>
    <t>3Rx4L dBc Log Mag(dB)</t>
  </si>
  <si>
    <t>BEGIN CH15_DATA</t>
  </si>
  <si>
    <t>3Rx5L dBc Log Mag(dB)</t>
  </si>
  <si>
    <t>BEGIN CH16_DATA</t>
  </si>
  <si>
    <t>4Rx1L dBc Log Mag(dB)</t>
  </si>
  <si>
    <t>BEGIN CH17_DATA</t>
  </si>
  <si>
    <t>4Rx2L dBc Log Mag(dB)</t>
  </si>
  <si>
    <t>BEGIN CH18_DATA</t>
  </si>
  <si>
    <t>4Rx3L dBc Log Mag(dB)</t>
  </si>
  <si>
    <t>BEGIN CH19_DATA</t>
  </si>
  <si>
    <t>4Rx4L dBc Log Mag(dB)</t>
  </si>
  <si>
    <t>BEGIN CH20_DATA</t>
  </si>
  <si>
    <t>4Rx5L dBc Log Mag(dB)</t>
  </si>
  <si>
    <t>BEGIN CH21_DATA</t>
  </si>
  <si>
    <t>BEGIN CH22_DATA</t>
  </si>
  <si>
    <t>5Rx2L dBc Log Mag(dB)</t>
  </si>
  <si>
    <t>BEGIN CH23_DATA</t>
  </si>
  <si>
    <t>5Rx3L dBc Log Mag(dB)</t>
  </si>
  <si>
    <t>BEGIN CH24_DATA</t>
  </si>
  <si>
    <t>5Rx4L dBc Log Mag(dB)</t>
  </si>
  <si>
    <t>BEGIN CH25_DATA</t>
  </si>
  <si>
    <t>5Rx5L dBc Log Mag(dB)</t>
  </si>
  <si>
    <t>1Ix2L dBc Log Mag(dB)</t>
  </si>
  <si>
    <t>1Ix3L dBc Log Mag(dB)</t>
  </si>
  <si>
    <t>1Ix4L dBc Log Mag(dB)</t>
  </si>
  <si>
    <t>2Ix1L dBc Log Mag(dB)</t>
  </si>
  <si>
    <t>2Ix2L dBc Log Mag(dB)</t>
  </si>
  <si>
    <t>2Ix3L dBc Log Mag(dB)</t>
  </si>
  <si>
    <t>2Ix4L dBc Log Mag(dB)</t>
  </si>
  <si>
    <t>2Ix5L dBc Log Mag(dB)</t>
  </si>
  <si>
    <t>3Ix1L dBc Log Mag(dB)</t>
  </si>
  <si>
    <t>3Ix2L dBc Log Mag(dB)</t>
  </si>
  <si>
    <t>3Ix3L dBc Log Mag(dB)</t>
  </si>
  <si>
    <t>3Ix4L dBc Log Mag(dB)</t>
  </si>
  <si>
    <t>3Ix5L dBc Log Mag(dB)</t>
  </si>
  <si>
    <t>4Ix1L dBc Log Mag(dB)</t>
  </si>
  <si>
    <t>4Ix2L dBc Log Mag(dB)</t>
  </si>
  <si>
    <t>4Ix3L dBc Log Mag(dB)</t>
  </si>
  <si>
    <t>4Ix4L dBc Log Mag(dB)</t>
  </si>
  <si>
    <t>4Ix5L dBc Log Mag(dB)</t>
  </si>
  <si>
    <t>5Ix1L dBc Log Mag(dB)</t>
  </si>
  <si>
    <t>5Ix2L dBc Log Mag(dB)</t>
  </si>
  <si>
    <t>5Ix3L dBc Log Mag(dB)</t>
  </si>
  <si>
    <t>5Ix4L dBc Log Mag(dB)</t>
  </si>
  <si>
    <t>5Ix5L dBc Log Mag(dB)</t>
  </si>
  <si>
    <t>!CSV A.01.01</t>
  </si>
  <si>
    <t>!Agilent Technologies</t>
  </si>
  <si>
    <t>N5242A</t>
  </si>
  <si>
    <t>!Source: Standard</t>
  </si>
  <si>
    <t>BEGIN CH1_DATA</t>
  </si>
  <si>
    <t>Conv. Loss Log Mag(dB)</t>
  </si>
  <si>
    <t>LO Return Loss Log Mag(dB)</t>
  </si>
  <si>
    <t>LO-RF Isolation Log Mag(dB)</t>
  </si>
  <si>
    <t>LO-IF Isolation Log Mag(dB)</t>
  </si>
  <si>
    <t>RF-IF Isolation Log Mag(dB)</t>
  </si>
  <si>
    <t>Calculated</t>
  </si>
  <si>
    <t>A Data -----&gt;</t>
  </si>
  <si>
    <t>B Data -----&gt;</t>
  </si>
  <si>
    <t>B Data ----&gt;</t>
  </si>
  <si>
    <t>PwrMain Log Mag(dBm)</t>
  </si>
  <si>
    <t>Pwr3 Log Mag(dBm)</t>
  </si>
  <si>
    <t>A Data ----&gt;</t>
  </si>
  <si>
    <t xml:space="preserve"> -10 dBm Calculated</t>
  </si>
  <si>
    <t>1Rx1L C.L. Log Mag(dB)</t>
  </si>
  <si>
    <t>2Rx2L Log Mag(dB)</t>
  </si>
  <si>
    <t>Values copied</t>
  </si>
  <si>
    <t>1Ix1L C.L. Log Mag(dB)</t>
  </si>
  <si>
    <t>2Ix1L Log Mag(dB)</t>
  </si>
  <si>
    <t>1Ix0L Log Mag(dB)</t>
  </si>
  <si>
    <t>2Ix0L Log Mag(dB)</t>
  </si>
  <si>
    <t>3Ix0L Log Mag(dB)</t>
  </si>
  <si>
    <t>4Ix0L Log Mag(dB)</t>
  </si>
  <si>
    <t>5Ix0L Log Mag(dB)</t>
  </si>
  <si>
    <t>1Rx2L Log Mag(dB)</t>
  </si>
  <si>
    <t>1Rx3L Log Mag(dB)</t>
  </si>
  <si>
    <t>1Rx4L Log Mag(dB)</t>
  </si>
  <si>
    <t>1Rx5L Log Mag(dB)</t>
  </si>
  <si>
    <t>2Rx1L Log Mag(dB)</t>
  </si>
  <si>
    <t>2Rx3L Log Mag(dB)</t>
  </si>
  <si>
    <t>2Rx4L Log Mag(dB)</t>
  </si>
  <si>
    <t>2Rx5L Log Mag(dB)</t>
  </si>
  <si>
    <t>3Rx1L Log Mag(dB)</t>
  </si>
  <si>
    <t>3Rx2L Log Mag(dB)</t>
  </si>
  <si>
    <t>3Rx3L Log Mag(dB)</t>
  </si>
  <si>
    <t>3Rx4L Log Mag(dB)</t>
  </si>
  <si>
    <t>3Rx5L Log Mag(dB)</t>
  </si>
  <si>
    <t>4Rx1L Log Mag(dB)</t>
  </si>
  <si>
    <t>4Rx2L Log Mag(dB)</t>
  </si>
  <si>
    <t>4Rx3L Log Mag(dB)</t>
  </si>
  <si>
    <t>4Rx4L Log Mag(dB)</t>
  </si>
  <si>
    <t>4Rx5L Log Mag(dB)</t>
  </si>
  <si>
    <t>5Rx1L Log Mag(dB)</t>
  </si>
  <si>
    <t>5Rx2L Log Mag(dB)</t>
  </si>
  <si>
    <t>5Rx3L Log Mag(dB)</t>
  </si>
  <si>
    <t>5Rx4L Log Mag(dB)</t>
  </si>
  <si>
    <t>5Rx5L Log Mag(dB)</t>
  </si>
  <si>
    <t>1Ix2L Log Mag(dB)</t>
  </si>
  <si>
    <t>1Ix3L Log Mag(dB)</t>
  </si>
  <si>
    <t>1Ix4L Log Mag(dB)</t>
  </si>
  <si>
    <t>1Ix5L Log Mag(dB)</t>
  </si>
  <si>
    <t>2Ix2L Log Mag(dB)</t>
  </si>
  <si>
    <t>2Ix3L Log Mag(dB)</t>
  </si>
  <si>
    <t>2Ix4L Log Mag(dB)</t>
  </si>
  <si>
    <t>2Ix5L Log Mag(dB)</t>
  </si>
  <si>
    <t>3Ix1L Log Mag(dB)</t>
  </si>
  <si>
    <t>3Ix2L Log Mag(dB)</t>
  </si>
  <si>
    <t>3Ix3L Log Mag(dB)</t>
  </si>
  <si>
    <t>3Ix4L Log Mag(dB)</t>
  </si>
  <si>
    <t>3Ix5L Log Mag(dB)</t>
  </si>
  <si>
    <t>4Ix1L Log Mag(dB)</t>
  </si>
  <si>
    <t>4Ix2L Log Mag(dB)</t>
  </si>
  <si>
    <t>4Ix3L Log Mag(dB)</t>
  </si>
  <si>
    <t>4Ix4L Log Mag(dB)</t>
  </si>
  <si>
    <t>4Ix5L Log Mag(dB)</t>
  </si>
  <si>
    <t>5Ix1L Log Mag(dB)</t>
  </si>
  <si>
    <t>5Ix2L Log Mag(dB)</t>
  </si>
  <si>
    <t>5Ix3L Log Mag(dB)</t>
  </si>
  <si>
    <t>5Ix4L Log Mag(dB)</t>
  </si>
  <si>
    <t>5Ix5L Log Mag(dB)</t>
  </si>
  <si>
    <t>LO Output GHz</t>
  </si>
  <si>
    <t>-10 dBm RF Input</t>
  </si>
  <si>
    <t>0xLO</t>
  </si>
  <si>
    <t>1xLO</t>
  </si>
  <si>
    <t>2xLO</t>
  </si>
  <si>
    <t>3xLO</t>
  </si>
  <si>
    <t>4xLO</t>
  </si>
  <si>
    <t>5xLO</t>
  </si>
  <si>
    <t>1xRF</t>
  </si>
  <si>
    <t>Reference</t>
  </si>
  <si>
    <t>2xRF</t>
  </si>
  <si>
    <t>3xRF</t>
  </si>
  <si>
    <t>4xRF</t>
  </si>
  <si>
    <t>5xRF</t>
  </si>
  <si>
    <t>A Configuration Downconversion</t>
  </si>
  <si>
    <t>B Configuration Downconversion</t>
  </si>
  <si>
    <t>1xIF</t>
  </si>
  <si>
    <t>2xIF</t>
  </si>
  <si>
    <t>3xIF</t>
  </si>
  <si>
    <t>4xIF</t>
  </si>
  <si>
    <t>5xIF</t>
  </si>
  <si>
    <t xml:space="preserve"> -10 dBm IF Input</t>
  </si>
  <si>
    <t>A Configuration Upconversion</t>
  </si>
  <si>
    <t>B Configuration Upconversion</t>
  </si>
  <si>
    <t>Remove 4X Traces if not applicable</t>
  </si>
  <si>
    <t>Remove 5X Traces if not applicable</t>
  </si>
  <si>
    <t>A (B) Configuration Downconversion</t>
  </si>
  <si>
    <t>A (B) Configuration Upconversion</t>
  </si>
  <si>
    <t>B Data LO-IF ----&gt;</t>
  </si>
  <si>
    <t>B Data LO-RF ----&gt;</t>
  </si>
  <si>
    <t>A Data LO-IF ----&gt;</t>
  </si>
  <si>
    <t>A Data LO-RF ----&gt;</t>
  </si>
  <si>
    <t>RF Freq - GHz</t>
  </si>
  <si>
    <t>from</t>
  </si>
  <si>
    <t>CL &amp;Data Tab</t>
  </si>
  <si>
    <t>Data is used</t>
  </si>
  <si>
    <t>two tabs</t>
  </si>
  <si>
    <t>for this tab</t>
  </si>
  <si>
    <t>and the</t>
  </si>
  <si>
    <t>following</t>
  </si>
  <si>
    <t>A.09.90.19</t>
  </si>
  <si>
    <t>!Agilent N5242A: A.09.90.19</t>
  </si>
  <si>
    <t>+20 dBm</t>
  </si>
  <si>
    <t>+18 dBm</t>
  </si>
  <si>
    <t>+16 dBm</t>
  </si>
  <si>
    <t>+14 dBm</t>
  </si>
  <si>
    <t>!Date: Wednesday</t>
  </si>
  <si>
    <t>Pin (dBm)</t>
  </si>
  <si>
    <t>+24 dBm</t>
  </si>
  <si>
    <t>+22 dBm</t>
  </si>
  <si>
    <t>A SqW Data -----&gt;</t>
  </si>
  <si>
    <t>B SqW Data -----&gt;</t>
  </si>
  <si>
    <t>A Configuration - Sine</t>
  </si>
  <si>
    <t>A Configuration - Square</t>
  </si>
  <si>
    <t>B Configuration - Square</t>
  </si>
  <si>
    <t>B Configuration - Sine</t>
  </si>
  <si>
    <t>Reference (dBm)</t>
  </si>
  <si>
    <t>LO (dBm)</t>
  </si>
  <si>
    <t>Output P1dB</t>
  </si>
  <si>
    <t>Input P1dB</t>
  </si>
  <si>
    <t>+1 dBm</t>
  </si>
  <si>
    <t>+25 dBm</t>
  </si>
  <si>
    <t>+19 dBm</t>
  </si>
  <si>
    <t>+13 dBm</t>
  </si>
  <si>
    <t>SqW Data ---&gt;</t>
  </si>
  <si>
    <t>Configuration A - Square Wave</t>
  </si>
  <si>
    <t>Configuration A - Sine Wave</t>
  </si>
  <si>
    <t xml:space="preserve"> Configuration B - Sine Wave</t>
  </si>
  <si>
    <t>Configuration B - Square Wave</t>
  </si>
  <si>
    <t>1Rx0L Log Mag(dB)</t>
  </si>
  <si>
    <t>2Rx0L Log Mag(dB)</t>
  </si>
  <si>
    <t>3Rx0L Log Mag(dB)</t>
  </si>
  <si>
    <t>1Rx0L dBc Log Mag(dB)</t>
  </si>
  <si>
    <t>2Rx0L dBc Log Mag(dB)</t>
  </si>
  <si>
    <t>3Rx0L dBc Log Mag(dB)</t>
  </si>
  <si>
    <t>+15 dBm</t>
  </si>
  <si>
    <t>+11 dBm</t>
  </si>
  <si>
    <t>+9 dBm</t>
  </si>
  <si>
    <t>+7 dBm</t>
  </si>
  <si>
    <t>+5 dBm</t>
  </si>
  <si>
    <t>RF Return Loss Log Mag(dB)</t>
  </si>
  <si>
    <t>+9dBm</t>
  </si>
  <si>
    <t>+7dBm</t>
  </si>
  <si>
    <t>+5dBm</t>
  </si>
  <si>
    <t xml:space="preserve"> March 01</t>
  </si>
  <si>
    <t>+17 dBm</t>
  </si>
  <si>
    <t>-5 dBm Data</t>
  </si>
  <si>
    <t>!Keysight Technologies</t>
  </si>
  <si>
    <t>1LO-IF/RF Isolation Log Mag(dB)</t>
  </si>
  <si>
    <t>2LO-IF/RF Isolation Log Mag(dB)</t>
  </si>
  <si>
    <t>3LO-IF/RF Isolation Log Mag(dB)</t>
  </si>
  <si>
    <t>1Rx5L dBc Log Mag(dB)</t>
  </si>
  <si>
    <t>1Ix5L dBc Log Mag(dB)</t>
  </si>
  <si>
    <t>4Rx0L Log Mag(dB)</t>
  </si>
  <si>
    <t>4Rx0L dBc Log Mag(dB)</t>
  </si>
  <si>
    <t>!Date: Monday</t>
  </si>
  <si>
    <t>+3 dBm</t>
  </si>
  <si>
    <t>5LO-IF/RF Isolation Log Mag(dB)</t>
  </si>
  <si>
    <t>5Rx0L Log Mag(dB)</t>
  </si>
  <si>
    <t>!Date: Friday</t>
  </si>
  <si>
    <t>!Date: Tuesday</t>
  </si>
  <si>
    <t>N5247A</t>
  </si>
  <si>
    <t xml:space="preserve"> January 24</t>
  </si>
  <si>
    <t>US50470141</t>
  </si>
  <si>
    <t>A.10.49.11</t>
  </si>
  <si>
    <t xml:space="preserve"> January 10</t>
  </si>
  <si>
    <t xml:space="preserve"> 2018 14:26:46</t>
  </si>
  <si>
    <t>IF CL-HSLO 14G-RF Log Mag(dB)</t>
  </si>
  <si>
    <t>IF RL-HSLO 14G-RF Log Mag(dB)</t>
  </si>
  <si>
    <t>IF CL-LSLO 37-RF Log Mag(dB)</t>
  </si>
  <si>
    <t>IF RL-LSLO 37-RF Log Mag(dB)</t>
  </si>
  <si>
    <t>LO-RF Isolation_Mem Log Mag(dB)</t>
  </si>
  <si>
    <t xml:space="preserve"> 2018 14:39:17</t>
  </si>
  <si>
    <t>OIP3 +17dBm LO Log Mag(dBm)</t>
  </si>
  <si>
    <t>CL Log Mag(dB)</t>
  </si>
  <si>
    <t>OIP3 +15dBm Log Mag(dBm)</t>
  </si>
  <si>
    <t>OIP3 +13dBm Log Mag(dBm)</t>
  </si>
  <si>
    <t xml:space="preserve"> January 19</t>
  </si>
  <si>
    <t>4LO-IF/RF Log Mag(dB)</t>
  </si>
  <si>
    <t xml:space="preserve"> January 22</t>
  </si>
  <si>
    <t>N/A Log Mag(dB)</t>
  </si>
  <si>
    <t>N/A 5Rx1L dBc Log Mag(dB)</t>
  </si>
  <si>
    <t>N/A</t>
  </si>
  <si>
    <t xml:space="preserve"> January 23</t>
  </si>
  <si>
    <t>-5RF1-3 0RF4-5</t>
  </si>
  <si>
    <t>-5IF1-3 0IF4-5</t>
  </si>
  <si>
    <t>+17dBm CL Log Mag(dB)</t>
  </si>
  <si>
    <t>+15dBm Log Mag(dB)</t>
  </si>
  <si>
    <t>+13dBm Log Mag(dB)</t>
  </si>
  <si>
    <t>IIP3 +17 dBm LO Log Mag(dBm)</t>
  </si>
  <si>
    <t>IIP3 +15dBm Log Mag(dBm)</t>
  </si>
  <si>
    <t>IIP3 +13dBm Log Mag(dBm)</t>
  </si>
  <si>
    <t xml:space="preserve"> 2018 15:33:35</t>
  </si>
  <si>
    <t xml:space="preserve"> 2018 15:35:08</t>
  </si>
  <si>
    <t xml:space="preserve"> 2018 16:08:16</t>
  </si>
  <si>
    <t xml:space="preserve"> 2018 16:12:42</t>
  </si>
  <si>
    <t xml:space="preserve"> 2018 16:49:04</t>
  </si>
  <si>
    <t xml:space="preserve"> 2018 16:53:22</t>
  </si>
  <si>
    <t xml:space="preserve"> 2018 15:03:16</t>
  </si>
  <si>
    <t xml:space="preserve"> 2018 15:04:34</t>
  </si>
  <si>
    <t xml:space="preserve"> 2018 13:22:48</t>
  </si>
  <si>
    <t xml:space="preserve"> 2018 13:25:03</t>
  </si>
  <si>
    <t xml:space="preserve"> 2018 14:29:39</t>
  </si>
  <si>
    <t xml:space="preserve"> 2018 14:33:15</t>
  </si>
  <si>
    <t>!Date: Thursday</t>
  </si>
  <si>
    <t xml:space="preserve"> January 25</t>
  </si>
  <si>
    <t>+11dBm Log Mag(dB)</t>
  </si>
  <si>
    <t xml:space="preserve"> 2018 13:46:40</t>
  </si>
  <si>
    <t xml:space="preserve"> January 30</t>
  </si>
  <si>
    <t xml:space="preserve"> 2018 11:04:18</t>
  </si>
  <si>
    <t>1LOx0RF</t>
  </si>
  <si>
    <t>1LOx0IF</t>
  </si>
  <si>
    <t>2LOx0IF</t>
  </si>
  <si>
    <t>3LOx0IF</t>
  </si>
  <si>
    <t>4LOx0IF</t>
  </si>
  <si>
    <t>5LOx0IF</t>
  </si>
  <si>
    <t>2LOx0RF</t>
  </si>
  <si>
    <t>3LOx0RF</t>
  </si>
  <si>
    <t>4LOx0RF</t>
  </si>
  <si>
    <t>5LOx0RF</t>
  </si>
  <si>
    <t>config A</t>
  </si>
  <si>
    <t>config B</t>
  </si>
  <si>
    <t>Sheet names must be spelled correctly</t>
  </si>
  <si>
    <t xml:space="preserve">Axis column labels can be upper or lowercased. </t>
  </si>
  <si>
    <t>Number of lines must be indicated</t>
  </si>
  <si>
    <t>Conversion Loss</t>
  </si>
  <si>
    <t>Input IP3</t>
  </si>
  <si>
    <t>LO to RF Isolation</t>
  </si>
  <si>
    <t>Lines</t>
  </si>
  <si>
    <t>Label</t>
  </si>
  <si>
    <t>Sheet</t>
  </si>
  <si>
    <t>X axis</t>
  </si>
  <si>
    <t>Cell Min</t>
  </si>
  <si>
    <t>Cell Max</t>
  </si>
  <si>
    <t>Y axis</t>
  </si>
  <si>
    <t>Config A</t>
  </si>
  <si>
    <t>CL &amp; Data</t>
  </si>
  <si>
    <t>H</t>
  </si>
  <si>
    <t>I</t>
  </si>
  <si>
    <t>IP3</t>
  </si>
  <si>
    <t>J</t>
  </si>
  <si>
    <t>Isolations</t>
  </si>
  <si>
    <t>B</t>
  </si>
  <si>
    <t>F</t>
  </si>
  <si>
    <t>Config B</t>
  </si>
  <si>
    <t>S</t>
  </si>
  <si>
    <t>P</t>
  </si>
  <si>
    <t>LO to IF Isolation</t>
  </si>
  <si>
    <t>RF to IF Isolation</t>
  </si>
  <si>
    <t>IF Response</t>
  </si>
  <si>
    <t>R</t>
  </si>
  <si>
    <t>E</t>
  </si>
  <si>
    <t>O</t>
  </si>
  <si>
    <t>Conversion Loss vs. LO Power</t>
  </si>
  <si>
    <t>Input IP3 vs. LO Power</t>
  </si>
  <si>
    <t>CLvsLO</t>
  </si>
  <si>
    <t>G</t>
  </si>
  <si>
    <t>L</t>
  </si>
  <si>
    <t>M</t>
  </si>
  <si>
    <t>AM</t>
  </si>
  <si>
    <t>Avoid using '-' in sheet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</si>
</sst>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2" fillId="0" borderId="0" applyNumberFormat="0" applyFill="0" applyBorder="0" applyAlignment="0" applyProtection="0"/>
    <xf numFmtId="0" fontId="13" fillId="0" borderId="10" applyNumberFormat="0" applyFill="0" applyAlignment="0" applyProtection="0"/>
    <xf numFmtId="0" fontId="14" fillId="0" borderId="11" applyNumberFormat="0" applyFill="0" applyAlignment="0" applyProtection="0"/>
    <xf numFmtId="0" fontId="15" fillId="0" borderId="12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13" applyNumberFormat="0" applyAlignment="0" applyProtection="0"/>
    <xf numFmtId="0" fontId="20" fillId="11" borderId="14" applyNumberFormat="0" applyAlignment="0" applyProtection="0"/>
    <xf numFmtId="0" fontId="21" fillId="11" borderId="13" applyNumberFormat="0" applyAlignment="0" applyProtection="0"/>
    <xf numFmtId="0" fontId="22" fillId="0" borderId="15" applyNumberFormat="0" applyFill="0" applyAlignment="0" applyProtection="0"/>
    <xf numFmtId="0" fontId="23" fillId="12" borderId="16" applyNumberFormat="0" applyAlignment="0" applyProtection="0"/>
    <xf numFmtId="0" fontId="1" fillId="0" borderId="0" applyNumberFormat="0" applyFill="0" applyBorder="0" applyAlignment="0" applyProtection="0"/>
    <xf numFmtId="0" fontId="11" fillId="13" borderId="17" applyNumberFormat="0" applyFont="0" applyAlignment="0" applyProtection="0"/>
    <xf numFmtId="0" fontId="24" fillId="0" borderId="0" applyNumberFormat="0" applyFill="0" applyBorder="0" applyAlignment="0" applyProtection="0"/>
    <xf numFmtId="0" fontId="5" fillId="0" borderId="18" applyNumberFormat="0" applyFill="0" applyAlignment="0" applyProtection="0"/>
    <xf numFmtId="0" fontId="25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25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25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25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25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25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</cellStyleXfs>
  <cellXfs count="106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  <xf numFmtId="0" fontId="0" fillId="2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4" borderId="0" xfId="0" applyFill="1"/>
    <xf numFmtId="0" fontId="1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3" fillId="4" borderId="0" xfId="0" applyFont="1" applyFill="1"/>
    <xf numFmtId="0" fontId="3" fillId="0" borderId="0" xfId="0" applyFont="1"/>
    <xf numFmtId="164" fontId="3" fillId="3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3" borderId="0" xfId="0" applyFill="1" applyAlignment="1"/>
    <xf numFmtId="164" fontId="0" fillId="3" borderId="0" xfId="0" applyNumberFormat="1" applyFill="1" applyAlignment="1"/>
    <xf numFmtId="0" fontId="3" fillId="2" borderId="0" xfId="0" applyNumberFormat="1" applyFont="1" applyFill="1"/>
    <xf numFmtId="0" fontId="5" fillId="0" borderId="0" xfId="0" applyFont="1" applyFill="1"/>
    <xf numFmtId="0" fontId="4" fillId="2" borderId="0" xfId="0" applyNumberFormat="1" applyFont="1" applyFill="1"/>
    <xf numFmtId="0" fontId="1" fillId="2" borderId="0" xfId="0" applyNumberFormat="1" applyFont="1" applyFill="1"/>
    <xf numFmtId="2" fontId="0" fillId="0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/>
    <xf numFmtId="2" fontId="3" fillId="0" borderId="0" xfId="0" applyNumberFormat="1" applyFont="1" applyFill="1" applyAlignment="1">
      <alignment horizontal="center"/>
    </xf>
    <xf numFmtId="2" fontId="5" fillId="3" borderId="0" xfId="0" applyNumberFormat="1" applyFont="1" applyFill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Fill="1"/>
    <xf numFmtId="0" fontId="6" fillId="2" borderId="0" xfId="0" applyNumberFormat="1" applyFont="1" applyFill="1"/>
    <xf numFmtId="0" fontId="6" fillId="2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right"/>
    </xf>
    <xf numFmtId="0" fontId="0" fillId="3" borderId="0" xfId="0" applyFill="1"/>
    <xf numFmtId="0" fontId="5" fillId="0" borderId="0" xfId="0" applyFont="1" applyAlignment="1">
      <alignment horizontal="center"/>
    </xf>
    <xf numFmtId="0" fontId="0" fillId="0" borderId="0" xfId="0" applyAlignment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2" fontId="0" fillId="3" borderId="0" xfId="0" applyNumberFormat="1" applyFill="1" applyAlignment="1"/>
    <xf numFmtId="2" fontId="0" fillId="3" borderId="0" xfId="0" applyNumberFormat="1" applyFill="1" applyAlignment="1">
      <alignment horizontal="left"/>
    </xf>
    <xf numFmtId="2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0" fillId="2" borderId="0" xfId="0" applyNumberFormat="1" applyFill="1" applyAlignment="1">
      <alignment horizontal="center"/>
    </xf>
    <xf numFmtId="2" fontId="3" fillId="5" borderId="0" xfId="0" applyNumberFormat="1" applyFont="1" applyFill="1" applyAlignment="1">
      <alignment horizontal="right"/>
    </xf>
    <xf numFmtId="2" fontId="1" fillId="5" borderId="0" xfId="0" applyNumberFormat="1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1" fontId="0" fillId="2" borderId="0" xfId="0" applyNumberFormat="1" applyFill="1"/>
    <xf numFmtId="1" fontId="8" fillId="2" borderId="1" xfId="0" applyNumberFormat="1" applyFont="1" applyFill="1" applyBorder="1" applyAlignment="1">
      <alignment horizontal="center" vertical="center" wrapText="1"/>
    </xf>
    <xf numFmtId="1" fontId="9" fillId="2" borderId="2" xfId="0" applyNumberFormat="1" applyFont="1" applyFill="1" applyBorder="1" applyAlignment="1">
      <alignment horizontal="center" vertical="center" wrapText="1"/>
    </xf>
    <xf numFmtId="1" fontId="9" fillId="2" borderId="3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1" fontId="9" fillId="2" borderId="5" xfId="0" applyNumberFormat="1" applyFont="1" applyFill="1" applyBorder="1" applyAlignment="1">
      <alignment horizontal="center" vertical="center" wrapText="1"/>
    </xf>
    <xf numFmtId="1" fontId="9" fillId="2" borderId="6" xfId="0" applyNumberFormat="1" applyFont="1" applyFill="1" applyBorder="1" applyAlignment="1">
      <alignment horizontal="center" vertical="center" wrapText="1"/>
    </xf>
    <xf numFmtId="1" fontId="9" fillId="2" borderId="7" xfId="0" applyNumberFormat="1" applyFont="1" applyFill="1" applyBorder="1" applyAlignment="1">
      <alignment horizontal="center" vertical="center" wrapText="1"/>
    </xf>
    <xf numFmtId="1" fontId="9" fillId="2" borderId="8" xfId="0" applyNumberFormat="1" applyFont="1" applyFill="1" applyBorder="1" applyAlignment="1">
      <alignment horizontal="center" vertical="center" wrapText="1"/>
    </xf>
    <xf numFmtId="1" fontId="9" fillId="2" borderId="9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1" fontId="9" fillId="0" borderId="2" xfId="0" applyNumberFormat="1" applyFont="1" applyFill="1" applyBorder="1" applyAlignment="1">
      <alignment horizontal="center" vertical="center" wrapText="1"/>
    </xf>
    <xf numFmtId="1" fontId="9" fillId="0" borderId="3" xfId="0" applyNumberFormat="1" applyFont="1" applyFill="1" applyBorder="1" applyAlignment="1">
      <alignment horizontal="center" vertical="center" wrapText="1"/>
    </xf>
    <xf numFmtId="1" fontId="9" fillId="0" borderId="4" xfId="0" applyNumberFormat="1" applyFont="1" applyFill="1" applyBorder="1" applyAlignment="1">
      <alignment horizontal="center" vertical="center" wrapText="1"/>
    </xf>
    <xf numFmtId="2" fontId="9" fillId="0" borderId="5" xfId="0" applyNumberFormat="1" applyFont="1" applyFill="1" applyBorder="1" applyAlignment="1">
      <alignment horizontal="center" vertical="center" wrapText="1"/>
    </xf>
    <xf numFmtId="1" fontId="9" fillId="0" borderId="5" xfId="0" applyNumberFormat="1" applyFont="1" applyFill="1" applyBorder="1" applyAlignment="1">
      <alignment horizontal="center" vertical="center" wrapText="1"/>
    </xf>
    <xf numFmtId="1" fontId="9" fillId="0" borderId="7" xfId="0" applyNumberFormat="1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0" fillId="0" borderId="0" xfId="0" quotePrefix="1" applyFill="1" applyAlignment="1">
      <alignment horizontal="center"/>
    </xf>
    <xf numFmtId="0" fontId="10" fillId="0" borderId="0" xfId="0" applyFont="1"/>
    <xf numFmtId="0" fontId="1" fillId="3" borderId="0" xfId="0" applyFont="1" applyFill="1" applyAlignment="1"/>
    <xf numFmtId="0" fontId="1" fillId="3" borderId="0" xfId="0" applyFont="1" applyFill="1"/>
    <xf numFmtId="0" fontId="1" fillId="0" borderId="0" xfId="0" applyFont="1"/>
    <xf numFmtId="0" fontId="0" fillId="3" borderId="0" xfId="0" quotePrefix="1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  <xf numFmtId="0" fontId="3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1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/>
    </xf>
    <xf numFmtId="1" fontId="8" fillId="0" borderId="1" xfId="0" applyNumberFormat="1" applyFont="1" applyBorder="1" applyAlignment="1">
      <alignment horizontal="center" vertical="center" wrapText="1"/>
    </xf>
    <xf numFmtId="1" fontId="9" fillId="0" borderId="2" xfId="0" applyNumberFormat="1" applyFont="1" applyBorder="1" applyAlignment="1">
      <alignment horizontal="center" vertical="center" wrapText="1"/>
    </xf>
    <xf numFmtId="1" fontId="9" fillId="0" borderId="3" xfId="0" applyNumberFormat="1" applyFont="1" applyBorder="1" applyAlignment="1">
      <alignment horizontal="center" vertical="center" wrapText="1"/>
    </xf>
    <xf numFmtId="1" fontId="9" fillId="0" borderId="4" xfId="0" applyNumberFormat="1" applyFont="1" applyBorder="1" applyAlignment="1">
      <alignment horizontal="center" vertical="center" wrapText="1"/>
    </xf>
    <xf numFmtId="1" fontId="9" fillId="0" borderId="5" xfId="0" applyNumberFormat="1" applyFont="1" applyBorder="1" applyAlignment="1">
      <alignment horizontal="center" vertical="center" wrapText="1"/>
    </xf>
    <xf numFmtId="1" fontId="9" fillId="0" borderId="6" xfId="0" applyNumberFormat="1" applyFont="1" applyBorder="1" applyAlignment="1">
      <alignment horizontal="center" vertical="center" wrapText="1"/>
    </xf>
    <xf numFmtId="0" fontId="0" fillId="0" borderId="0" xfId="0" quotePrefix="1"/>
    <xf numFmtId="1" fontId="9" fillId="0" borderId="7" xfId="0" applyNumberFormat="1" applyFont="1" applyBorder="1" applyAlignment="1">
      <alignment horizontal="center" vertical="center" wrapText="1"/>
    </xf>
    <xf numFmtId="1" fontId="9" fillId="0" borderId="8" xfId="0" applyNumberFormat="1" applyFont="1" applyBorder="1" applyAlignment="1">
      <alignment horizontal="center" vertical="center" wrapText="1"/>
    </xf>
    <xf numFmtId="1" fontId="9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3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3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3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Conversion Loss: 91 MHz IF, HSLO (dB)</a:t>
            </a:r>
            <a:endParaRPr lang="en-US" sz="1000" baseline="30000"/>
          </a:p>
        </c:rich>
      </c:tx>
      <c:layout>
        <c:manualLayout>
          <c:xMode val="edge"/>
          <c:yMode val="edge"/>
          <c:x val="0.29008010895830433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05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'CL &amp; Data'!$H$4:$H$204</c:f>
              <c:numCache>
                <c:formatCode>General</c:formatCode>
                <c:ptCount val="201"/>
                <c:pt idx="0">
                  <c:v>6</c:v>
                </c:pt>
                <c:pt idx="1">
                  <c:v>6.1950000000000003</c:v>
                </c:pt>
                <c:pt idx="2">
                  <c:v>6.39</c:v>
                </c:pt>
                <c:pt idx="3">
                  <c:v>6.585</c:v>
                </c:pt>
                <c:pt idx="4">
                  <c:v>6.78</c:v>
                </c:pt>
                <c:pt idx="5">
                  <c:v>6.9749999999999996</c:v>
                </c:pt>
                <c:pt idx="6">
                  <c:v>7.17</c:v>
                </c:pt>
                <c:pt idx="7">
                  <c:v>7.3650000000000002</c:v>
                </c:pt>
                <c:pt idx="8">
                  <c:v>7.56</c:v>
                </c:pt>
                <c:pt idx="9">
                  <c:v>7.7549999999999999</c:v>
                </c:pt>
                <c:pt idx="10">
                  <c:v>7.95</c:v>
                </c:pt>
                <c:pt idx="11">
                  <c:v>8.1449999999999996</c:v>
                </c:pt>
                <c:pt idx="12">
                  <c:v>8.34</c:v>
                </c:pt>
                <c:pt idx="13">
                  <c:v>8.5350000000000001</c:v>
                </c:pt>
                <c:pt idx="14">
                  <c:v>8.73</c:v>
                </c:pt>
                <c:pt idx="15">
                  <c:v>8.9250000000000007</c:v>
                </c:pt>
                <c:pt idx="16">
                  <c:v>9.1199999999999992</c:v>
                </c:pt>
                <c:pt idx="17">
                  <c:v>9.3149999999999995</c:v>
                </c:pt>
                <c:pt idx="18">
                  <c:v>9.51</c:v>
                </c:pt>
                <c:pt idx="19">
                  <c:v>9.7050000000000001</c:v>
                </c:pt>
                <c:pt idx="20">
                  <c:v>9.9</c:v>
                </c:pt>
                <c:pt idx="21">
                  <c:v>10.095000000000001</c:v>
                </c:pt>
                <c:pt idx="22">
                  <c:v>10.29</c:v>
                </c:pt>
                <c:pt idx="23">
                  <c:v>10.484999999999999</c:v>
                </c:pt>
                <c:pt idx="24">
                  <c:v>10.68</c:v>
                </c:pt>
                <c:pt idx="25">
                  <c:v>10.875</c:v>
                </c:pt>
                <c:pt idx="26">
                  <c:v>11.07</c:v>
                </c:pt>
                <c:pt idx="27">
                  <c:v>11.265000000000001</c:v>
                </c:pt>
                <c:pt idx="28">
                  <c:v>11.46</c:v>
                </c:pt>
                <c:pt idx="29">
                  <c:v>11.654999999999999</c:v>
                </c:pt>
                <c:pt idx="30">
                  <c:v>11.85</c:v>
                </c:pt>
                <c:pt idx="31">
                  <c:v>12.045</c:v>
                </c:pt>
                <c:pt idx="32">
                  <c:v>12.24</c:v>
                </c:pt>
                <c:pt idx="33">
                  <c:v>12.435</c:v>
                </c:pt>
                <c:pt idx="34">
                  <c:v>12.63</c:v>
                </c:pt>
                <c:pt idx="35">
                  <c:v>12.824999999999999</c:v>
                </c:pt>
                <c:pt idx="36">
                  <c:v>13.02</c:v>
                </c:pt>
                <c:pt idx="37">
                  <c:v>13.215</c:v>
                </c:pt>
                <c:pt idx="38">
                  <c:v>13.41</c:v>
                </c:pt>
                <c:pt idx="39">
                  <c:v>13.605</c:v>
                </c:pt>
                <c:pt idx="40">
                  <c:v>13.8</c:v>
                </c:pt>
                <c:pt idx="41">
                  <c:v>13.994999999999999</c:v>
                </c:pt>
                <c:pt idx="42">
                  <c:v>14.19</c:v>
                </c:pt>
                <c:pt idx="43">
                  <c:v>14.385</c:v>
                </c:pt>
                <c:pt idx="44">
                  <c:v>14.58</c:v>
                </c:pt>
                <c:pt idx="45">
                  <c:v>14.775</c:v>
                </c:pt>
                <c:pt idx="46">
                  <c:v>14.97</c:v>
                </c:pt>
                <c:pt idx="47">
                  <c:v>15.164999999999999</c:v>
                </c:pt>
                <c:pt idx="48">
                  <c:v>15.36</c:v>
                </c:pt>
                <c:pt idx="49">
                  <c:v>15.555</c:v>
                </c:pt>
                <c:pt idx="50">
                  <c:v>15.75</c:v>
                </c:pt>
                <c:pt idx="51">
                  <c:v>15.945</c:v>
                </c:pt>
                <c:pt idx="52">
                  <c:v>16.14</c:v>
                </c:pt>
                <c:pt idx="53">
                  <c:v>16.335000000000001</c:v>
                </c:pt>
                <c:pt idx="54">
                  <c:v>16.53</c:v>
                </c:pt>
                <c:pt idx="55">
                  <c:v>16.725000000000001</c:v>
                </c:pt>
                <c:pt idx="56">
                  <c:v>16.920000000000002</c:v>
                </c:pt>
                <c:pt idx="57">
                  <c:v>17.114999999999998</c:v>
                </c:pt>
                <c:pt idx="58">
                  <c:v>17.309999999999999</c:v>
                </c:pt>
                <c:pt idx="59">
                  <c:v>17.504999999999999</c:v>
                </c:pt>
                <c:pt idx="60">
                  <c:v>17.7</c:v>
                </c:pt>
                <c:pt idx="61">
                  <c:v>17.895</c:v>
                </c:pt>
                <c:pt idx="62">
                  <c:v>18.09</c:v>
                </c:pt>
                <c:pt idx="63">
                  <c:v>18.285</c:v>
                </c:pt>
                <c:pt idx="64">
                  <c:v>18.48</c:v>
                </c:pt>
                <c:pt idx="65">
                  <c:v>18.675000000000001</c:v>
                </c:pt>
                <c:pt idx="66">
                  <c:v>18.87</c:v>
                </c:pt>
                <c:pt idx="67">
                  <c:v>19.065000000000001</c:v>
                </c:pt>
                <c:pt idx="68">
                  <c:v>19.260000000000002</c:v>
                </c:pt>
                <c:pt idx="69">
                  <c:v>19.454999999999998</c:v>
                </c:pt>
                <c:pt idx="70">
                  <c:v>19.649999999999999</c:v>
                </c:pt>
                <c:pt idx="71">
                  <c:v>19.844999999999999</c:v>
                </c:pt>
                <c:pt idx="72">
                  <c:v>20.04</c:v>
                </c:pt>
                <c:pt idx="73">
                  <c:v>20.234999999999999</c:v>
                </c:pt>
                <c:pt idx="74">
                  <c:v>20.43</c:v>
                </c:pt>
                <c:pt idx="75">
                  <c:v>20.625</c:v>
                </c:pt>
                <c:pt idx="76">
                  <c:v>20.82</c:v>
                </c:pt>
                <c:pt idx="77">
                  <c:v>21.015000000000001</c:v>
                </c:pt>
                <c:pt idx="78">
                  <c:v>21.21</c:v>
                </c:pt>
                <c:pt idx="79">
                  <c:v>21.405000000000001</c:v>
                </c:pt>
                <c:pt idx="80">
                  <c:v>21.6</c:v>
                </c:pt>
                <c:pt idx="81">
                  <c:v>21.795000000000002</c:v>
                </c:pt>
                <c:pt idx="82">
                  <c:v>21.99</c:v>
                </c:pt>
                <c:pt idx="83">
                  <c:v>22.184999999999999</c:v>
                </c:pt>
                <c:pt idx="84">
                  <c:v>22.38</c:v>
                </c:pt>
                <c:pt idx="85">
                  <c:v>22.574999999999999</c:v>
                </c:pt>
                <c:pt idx="86">
                  <c:v>22.77</c:v>
                </c:pt>
                <c:pt idx="87">
                  <c:v>22.965</c:v>
                </c:pt>
                <c:pt idx="88">
                  <c:v>23.16</c:v>
                </c:pt>
                <c:pt idx="89">
                  <c:v>23.355</c:v>
                </c:pt>
                <c:pt idx="90">
                  <c:v>23.55</c:v>
                </c:pt>
                <c:pt idx="91">
                  <c:v>23.745000000000001</c:v>
                </c:pt>
                <c:pt idx="92">
                  <c:v>23.94</c:v>
                </c:pt>
                <c:pt idx="93">
                  <c:v>24.135000000000002</c:v>
                </c:pt>
                <c:pt idx="94">
                  <c:v>24.33</c:v>
                </c:pt>
                <c:pt idx="95">
                  <c:v>24.524999999999999</c:v>
                </c:pt>
                <c:pt idx="96">
                  <c:v>24.72</c:v>
                </c:pt>
                <c:pt idx="97">
                  <c:v>24.914999999999999</c:v>
                </c:pt>
                <c:pt idx="98">
                  <c:v>25.11</c:v>
                </c:pt>
                <c:pt idx="99">
                  <c:v>25.305</c:v>
                </c:pt>
                <c:pt idx="100">
                  <c:v>25.5</c:v>
                </c:pt>
                <c:pt idx="101">
                  <c:v>25.695</c:v>
                </c:pt>
                <c:pt idx="102">
                  <c:v>25.89</c:v>
                </c:pt>
                <c:pt idx="103">
                  <c:v>26.085000000000001</c:v>
                </c:pt>
                <c:pt idx="104">
                  <c:v>26.28</c:v>
                </c:pt>
                <c:pt idx="105">
                  <c:v>26.475000000000001</c:v>
                </c:pt>
                <c:pt idx="106">
                  <c:v>26.67</c:v>
                </c:pt>
                <c:pt idx="107">
                  <c:v>26.864999999999998</c:v>
                </c:pt>
                <c:pt idx="108">
                  <c:v>27.06</c:v>
                </c:pt>
                <c:pt idx="109">
                  <c:v>27.254999999999999</c:v>
                </c:pt>
                <c:pt idx="110">
                  <c:v>27.45</c:v>
                </c:pt>
                <c:pt idx="111">
                  <c:v>27.645</c:v>
                </c:pt>
                <c:pt idx="112">
                  <c:v>27.84</c:v>
                </c:pt>
                <c:pt idx="113">
                  <c:v>28.035</c:v>
                </c:pt>
                <c:pt idx="114">
                  <c:v>28.23</c:v>
                </c:pt>
                <c:pt idx="115">
                  <c:v>28.425000000000001</c:v>
                </c:pt>
                <c:pt idx="116">
                  <c:v>28.62</c:v>
                </c:pt>
                <c:pt idx="117">
                  <c:v>28.815000000000001</c:v>
                </c:pt>
                <c:pt idx="118">
                  <c:v>29.01</c:v>
                </c:pt>
                <c:pt idx="119">
                  <c:v>29.204999999999998</c:v>
                </c:pt>
                <c:pt idx="120">
                  <c:v>29.4</c:v>
                </c:pt>
                <c:pt idx="121">
                  <c:v>29.594999999999999</c:v>
                </c:pt>
                <c:pt idx="122">
                  <c:v>29.79</c:v>
                </c:pt>
                <c:pt idx="123">
                  <c:v>29.984999999999999</c:v>
                </c:pt>
                <c:pt idx="124">
                  <c:v>30.18</c:v>
                </c:pt>
                <c:pt idx="125">
                  <c:v>30.375</c:v>
                </c:pt>
                <c:pt idx="126">
                  <c:v>30.57</c:v>
                </c:pt>
                <c:pt idx="127">
                  <c:v>30.765000000000001</c:v>
                </c:pt>
                <c:pt idx="128">
                  <c:v>30.96</c:v>
                </c:pt>
                <c:pt idx="129">
                  <c:v>31.155000000000001</c:v>
                </c:pt>
                <c:pt idx="130">
                  <c:v>31.35</c:v>
                </c:pt>
                <c:pt idx="131">
                  <c:v>31.545000000000002</c:v>
                </c:pt>
                <c:pt idx="132">
                  <c:v>31.74</c:v>
                </c:pt>
                <c:pt idx="133">
                  <c:v>31.934999999999999</c:v>
                </c:pt>
                <c:pt idx="134">
                  <c:v>32.130000000000003</c:v>
                </c:pt>
                <c:pt idx="135">
                  <c:v>32.325000000000003</c:v>
                </c:pt>
                <c:pt idx="136">
                  <c:v>32.520000000000003</c:v>
                </c:pt>
                <c:pt idx="137">
                  <c:v>32.715000000000003</c:v>
                </c:pt>
                <c:pt idx="138">
                  <c:v>32.909999999999997</c:v>
                </c:pt>
                <c:pt idx="139">
                  <c:v>33.104999999999997</c:v>
                </c:pt>
                <c:pt idx="140">
                  <c:v>33.299999999999997</c:v>
                </c:pt>
                <c:pt idx="141">
                  <c:v>33.494999999999997</c:v>
                </c:pt>
                <c:pt idx="142">
                  <c:v>33.69</c:v>
                </c:pt>
                <c:pt idx="143">
                  <c:v>33.884999999999998</c:v>
                </c:pt>
                <c:pt idx="144">
                  <c:v>34.08</c:v>
                </c:pt>
                <c:pt idx="145">
                  <c:v>34.274999999999999</c:v>
                </c:pt>
                <c:pt idx="146">
                  <c:v>34.47</c:v>
                </c:pt>
                <c:pt idx="147">
                  <c:v>34.664999999999999</c:v>
                </c:pt>
                <c:pt idx="148">
                  <c:v>34.86</c:v>
                </c:pt>
                <c:pt idx="149">
                  <c:v>35.055</c:v>
                </c:pt>
                <c:pt idx="150">
                  <c:v>35.25</c:v>
                </c:pt>
                <c:pt idx="151">
                  <c:v>35.445</c:v>
                </c:pt>
                <c:pt idx="152">
                  <c:v>35.64</c:v>
                </c:pt>
                <c:pt idx="153">
                  <c:v>35.835000000000001</c:v>
                </c:pt>
                <c:pt idx="154">
                  <c:v>36.03</c:v>
                </c:pt>
                <c:pt idx="155">
                  <c:v>36.225000000000001</c:v>
                </c:pt>
                <c:pt idx="156">
                  <c:v>36.42</c:v>
                </c:pt>
                <c:pt idx="157">
                  <c:v>36.615000000000002</c:v>
                </c:pt>
                <c:pt idx="158">
                  <c:v>36.81</c:v>
                </c:pt>
                <c:pt idx="159">
                  <c:v>37.005000000000003</c:v>
                </c:pt>
                <c:pt idx="160">
                  <c:v>37.200000000000003</c:v>
                </c:pt>
                <c:pt idx="161">
                  <c:v>37.395000000000003</c:v>
                </c:pt>
                <c:pt idx="162">
                  <c:v>37.590000000000003</c:v>
                </c:pt>
                <c:pt idx="163">
                  <c:v>37.784999999999997</c:v>
                </c:pt>
                <c:pt idx="164">
                  <c:v>37.979999999999997</c:v>
                </c:pt>
                <c:pt idx="165">
                  <c:v>38.174999999999997</c:v>
                </c:pt>
                <c:pt idx="166">
                  <c:v>38.369999999999997</c:v>
                </c:pt>
                <c:pt idx="167">
                  <c:v>38.564999999999998</c:v>
                </c:pt>
                <c:pt idx="168">
                  <c:v>38.76</c:v>
                </c:pt>
                <c:pt idx="169">
                  <c:v>38.954999999999998</c:v>
                </c:pt>
                <c:pt idx="170">
                  <c:v>39.15</c:v>
                </c:pt>
                <c:pt idx="171">
                  <c:v>39.344999999999999</c:v>
                </c:pt>
                <c:pt idx="172">
                  <c:v>39.54</c:v>
                </c:pt>
                <c:pt idx="173">
                  <c:v>39.734999999999999</c:v>
                </c:pt>
                <c:pt idx="174">
                  <c:v>39.93</c:v>
                </c:pt>
                <c:pt idx="175">
                  <c:v>40.125</c:v>
                </c:pt>
                <c:pt idx="176">
                  <c:v>40.32</c:v>
                </c:pt>
                <c:pt idx="177">
                  <c:v>40.515000000000001</c:v>
                </c:pt>
                <c:pt idx="178">
                  <c:v>40.71</c:v>
                </c:pt>
                <c:pt idx="179">
                  <c:v>40.905000000000001</c:v>
                </c:pt>
                <c:pt idx="180">
                  <c:v>41.1</c:v>
                </c:pt>
                <c:pt idx="181">
                  <c:v>41.295000000000002</c:v>
                </c:pt>
                <c:pt idx="182">
                  <c:v>41.49</c:v>
                </c:pt>
                <c:pt idx="183">
                  <c:v>41.685000000000002</c:v>
                </c:pt>
                <c:pt idx="184">
                  <c:v>41.88</c:v>
                </c:pt>
                <c:pt idx="185">
                  <c:v>42.075000000000003</c:v>
                </c:pt>
                <c:pt idx="186">
                  <c:v>42.27</c:v>
                </c:pt>
                <c:pt idx="187">
                  <c:v>42.465000000000003</c:v>
                </c:pt>
                <c:pt idx="188">
                  <c:v>42.66</c:v>
                </c:pt>
                <c:pt idx="189">
                  <c:v>42.854999999999997</c:v>
                </c:pt>
                <c:pt idx="190">
                  <c:v>43.05</c:v>
                </c:pt>
                <c:pt idx="191">
                  <c:v>43.244999999999997</c:v>
                </c:pt>
                <c:pt idx="192">
                  <c:v>43.44</c:v>
                </c:pt>
                <c:pt idx="193">
                  <c:v>43.634999999999998</c:v>
                </c:pt>
                <c:pt idx="194">
                  <c:v>43.83</c:v>
                </c:pt>
                <c:pt idx="195">
                  <c:v>44.024999999999999</c:v>
                </c:pt>
                <c:pt idx="196">
                  <c:v>44.22</c:v>
                </c:pt>
                <c:pt idx="197">
                  <c:v>44.414999999999999</c:v>
                </c:pt>
                <c:pt idx="198">
                  <c:v>44.61</c:v>
                </c:pt>
                <c:pt idx="199">
                  <c:v>44.805</c:v>
                </c:pt>
                <c:pt idx="200">
                  <c:v>45</c:v>
                </c:pt>
              </c:numCache>
            </c:numRef>
          </c:xVal>
          <c:yVal>
            <c:numRef>
              <c:f>'CL &amp; Data'!$I$4:$I$204</c:f>
              <c:numCache>
                <c:formatCode>General</c:formatCode>
                <c:ptCount val="201"/>
                <c:pt idx="0">
                  <c:v>-27.703935999999999</c:v>
                </c:pt>
                <c:pt idx="1">
                  <c:v>-26.071708999999998</c:v>
                </c:pt>
                <c:pt idx="2">
                  <c:v>-24.252362999999999</c:v>
                </c:pt>
                <c:pt idx="3">
                  <c:v>-22.351213000000001</c:v>
                </c:pt>
                <c:pt idx="4">
                  <c:v>-20.925215000000001</c:v>
                </c:pt>
                <c:pt idx="5">
                  <c:v>-19.915976000000001</c:v>
                </c:pt>
                <c:pt idx="6">
                  <c:v>-19.250647000000001</c:v>
                </c:pt>
                <c:pt idx="7">
                  <c:v>-18.726690000000001</c:v>
                </c:pt>
                <c:pt idx="8">
                  <c:v>-18.256262</c:v>
                </c:pt>
                <c:pt idx="9">
                  <c:v>-17.677513000000001</c:v>
                </c:pt>
                <c:pt idx="10">
                  <c:v>-16.923309</c:v>
                </c:pt>
                <c:pt idx="11">
                  <c:v>-16.08005</c:v>
                </c:pt>
                <c:pt idx="12">
                  <c:v>-15.105167</c:v>
                </c:pt>
                <c:pt idx="13">
                  <c:v>-14.085276</c:v>
                </c:pt>
                <c:pt idx="14">
                  <c:v>-13.059267999999999</c:v>
                </c:pt>
                <c:pt idx="15">
                  <c:v>-12.069196</c:v>
                </c:pt>
                <c:pt idx="16">
                  <c:v>-11.056899</c:v>
                </c:pt>
                <c:pt idx="17">
                  <c:v>-10.035975000000001</c:v>
                </c:pt>
                <c:pt idx="18">
                  <c:v>-8.9644814000000004</c:v>
                </c:pt>
                <c:pt idx="19">
                  <c:v>-8.0314522000000004</c:v>
                </c:pt>
                <c:pt idx="20">
                  <c:v>-7.3342723999999997</c:v>
                </c:pt>
                <c:pt idx="21">
                  <c:v>-6.8944979000000002</c:v>
                </c:pt>
                <c:pt idx="22">
                  <c:v>-6.5997047000000002</c:v>
                </c:pt>
                <c:pt idx="23">
                  <c:v>-6.4172086999999998</c:v>
                </c:pt>
                <c:pt idx="24">
                  <c:v>-6.2986678999999999</c:v>
                </c:pt>
                <c:pt idx="25">
                  <c:v>-6.2225403999999997</c:v>
                </c:pt>
                <c:pt idx="26">
                  <c:v>-6.1711105999999996</c:v>
                </c:pt>
                <c:pt idx="27">
                  <c:v>-6.1468353000000002</c:v>
                </c:pt>
                <c:pt idx="28">
                  <c:v>-6.1372236999999998</c:v>
                </c:pt>
                <c:pt idx="29">
                  <c:v>-6.1372904999999998</c:v>
                </c:pt>
                <c:pt idx="30">
                  <c:v>-6.1757568999999997</c:v>
                </c:pt>
                <c:pt idx="31">
                  <c:v>-6.2421093000000001</c:v>
                </c:pt>
                <c:pt idx="32">
                  <c:v>-6.3449726000000002</c:v>
                </c:pt>
                <c:pt idx="33">
                  <c:v>-6.4566507</c:v>
                </c:pt>
                <c:pt idx="34">
                  <c:v>-6.5308742999999998</c:v>
                </c:pt>
                <c:pt idx="35">
                  <c:v>-6.5674318999999999</c:v>
                </c:pt>
                <c:pt idx="36">
                  <c:v>-6.5560574999999996</c:v>
                </c:pt>
                <c:pt idx="37">
                  <c:v>-6.5126805000000001</c:v>
                </c:pt>
                <c:pt idx="38">
                  <c:v>-6.4315227999999998</c:v>
                </c:pt>
                <c:pt idx="39">
                  <c:v>-6.3457026000000001</c:v>
                </c:pt>
                <c:pt idx="40">
                  <c:v>-6.2648853999999998</c:v>
                </c:pt>
                <c:pt idx="41">
                  <c:v>-6.1973314000000004</c:v>
                </c:pt>
                <c:pt idx="42">
                  <c:v>-6.0964279000000001</c:v>
                </c:pt>
                <c:pt idx="43">
                  <c:v>-6.0017185</c:v>
                </c:pt>
                <c:pt idx="44">
                  <c:v>-5.9163345999999999</c:v>
                </c:pt>
                <c:pt idx="45">
                  <c:v>-5.8421779000000003</c:v>
                </c:pt>
                <c:pt idx="46">
                  <c:v>-5.7911834999999998</c:v>
                </c:pt>
                <c:pt idx="47">
                  <c:v>-5.7927264999999997</c:v>
                </c:pt>
                <c:pt idx="48">
                  <c:v>-5.8178514999999997</c:v>
                </c:pt>
                <c:pt idx="49">
                  <c:v>-5.8503385000000003</c:v>
                </c:pt>
                <c:pt idx="50">
                  <c:v>-5.8787560000000001</c:v>
                </c:pt>
                <c:pt idx="51">
                  <c:v>-5.9071312000000002</c:v>
                </c:pt>
                <c:pt idx="52">
                  <c:v>-5.9417248000000003</c:v>
                </c:pt>
                <c:pt idx="53">
                  <c:v>-5.9799609</c:v>
                </c:pt>
                <c:pt idx="54">
                  <c:v>-6.0164108000000001</c:v>
                </c:pt>
                <c:pt idx="55">
                  <c:v>-6.0497074</c:v>
                </c:pt>
                <c:pt idx="56">
                  <c:v>-6.0689324999999998</c:v>
                </c:pt>
                <c:pt idx="57">
                  <c:v>-6.0698737999999999</c:v>
                </c:pt>
                <c:pt idx="58">
                  <c:v>-6.0623832000000002</c:v>
                </c:pt>
                <c:pt idx="59">
                  <c:v>-6.0611458000000002</c:v>
                </c:pt>
                <c:pt idx="60">
                  <c:v>-6.0621600000000004</c:v>
                </c:pt>
                <c:pt idx="61">
                  <c:v>-6.0857305999999998</c:v>
                </c:pt>
                <c:pt idx="62">
                  <c:v>-6.1201096000000001</c:v>
                </c:pt>
                <c:pt idx="63">
                  <c:v>-6.1573919999999998</c:v>
                </c:pt>
                <c:pt idx="64">
                  <c:v>-6.2083329999999997</c:v>
                </c:pt>
                <c:pt idx="65">
                  <c:v>-6.2743377999999996</c:v>
                </c:pt>
                <c:pt idx="66">
                  <c:v>-6.3399653000000002</c:v>
                </c:pt>
                <c:pt idx="67">
                  <c:v>-6.4035273000000004</c:v>
                </c:pt>
                <c:pt idx="68">
                  <c:v>-6.4865412999999998</c:v>
                </c:pt>
                <c:pt idx="69">
                  <c:v>-6.5760139999999998</c:v>
                </c:pt>
                <c:pt idx="70">
                  <c:v>-6.6656674999999996</c:v>
                </c:pt>
                <c:pt idx="71">
                  <c:v>-6.7683109999999997</c:v>
                </c:pt>
                <c:pt idx="72">
                  <c:v>-6.8747492000000001</c:v>
                </c:pt>
                <c:pt idx="73">
                  <c:v>-6.9485406999999997</c:v>
                </c:pt>
                <c:pt idx="74">
                  <c:v>-7.0005198000000002</c:v>
                </c:pt>
                <c:pt idx="75">
                  <c:v>-7.0458689000000003</c:v>
                </c:pt>
                <c:pt idx="76">
                  <c:v>-7.0759444</c:v>
                </c:pt>
                <c:pt idx="77">
                  <c:v>-7.0717258000000003</c:v>
                </c:pt>
                <c:pt idx="78">
                  <c:v>-7.0582614000000001</c:v>
                </c:pt>
                <c:pt idx="79">
                  <c:v>-7.0420327</c:v>
                </c:pt>
                <c:pt idx="80">
                  <c:v>-7.0351547999999999</c:v>
                </c:pt>
                <c:pt idx="81">
                  <c:v>-7.0309768000000004</c:v>
                </c:pt>
                <c:pt idx="82">
                  <c:v>-7.0490893999999997</c:v>
                </c:pt>
                <c:pt idx="83">
                  <c:v>-7.1118107000000004</c:v>
                </c:pt>
                <c:pt idx="84">
                  <c:v>-7.1899895999999996</c:v>
                </c:pt>
                <c:pt idx="85">
                  <c:v>-7.2409986999999996</c:v>
                </c:pt>
                <c:pt idx="86">
                  <c:v>-7.2548475000000003</c:v>
                </c:pt>
                <c:pt idx="87">
                  <c:v>-7.2620559</c:v>
                </c:pt>
                <c:pt idx="88">
                  <c:v>-7.2487788000000002</c:v>
                </c:pt>
                <c:pt idx="89">
                  <c:v>-7.2163266999999998</c:v>
                </c:pt>
                <c:pt idx="90">
                  <c:v>-7.1812171999999999</c:v>
                </c:pt>
                <c:pt idx="91">
                  <c:v>-7.1585226000000004</c:v>
                </c:pt>
                <c:pt idx="92">
                  <c:v>-7.1354423000000002</c:v>
                </c:pt>
                <c:pt idx="93">
                  <c:v>-7.0980482</c:v>
                </c:pt>
                <c:pt idx="94">
                  <c:v>-7.0590992000000004</c:v>
                </c:pt>
                <c:pt idx="95">
                  <c:v>-7.0206322999999999</c:v>
                </c:pt>
                <c:pt idx="96">
                  <c:v>-6.9940404999999997</c:v>
                </c:pt>
                <c:pt idx="97">
                  <c:v>-6.9718089000000001</c:v>
                </c:pt>
                <c:pt idx="98">
                  <c:v>-6.9575505</c:v>
                </c:pt>
                <c:pt idx="99">
                  <c:v>-6.9356150999999997</c:v>
                </c:pt>
                <c:pt idx="100">
                  <c:v>-6.9225950000000003</c:v>
                </c:pt>
                <c:pt idx="101">
                  <c:v>-6.8912820999999997</c:v>
                </c:pt>
                <c:pt idx="102">
                  <c:v>-6.8694896999999999</c:v>
                </c:pt>
                <c:pt idx="103">
                  <c:v>-6.8550858000000003</c:v>
                </c:pt>
                <c:pt idx="104">
                  <c:v>-6.8607798000000004</c:v>
                </c:pt>
                <c:pt idx="105">
                  <c:v>-6.8705524999999996</c:v>
                </c:pt>
                <c:pt idx="106">
                  <c:v>-6.8938569999999997</c:v>
                </c:pt>
                <c:pt idx="107">
                  <c:v>-6.9113182999999996</c:v>
                </c:pt>
                <c:pt idx="108">
                  <c:v>-6.9332108000000003</c:v>
                </c:pt>
                <c:pt idx="109">
                  <c:v>-6.9439564000000003</c:v>
                </c:pt>
                <c:pt idx="110">
                  <c:v>-6.9373956000000003</c:v>
                </c:pt>
                <c:pt idx="111">
                  <c:v>-6.9282598000000002</c:v>
                </c:pt>
                <c:pt idx="112">
                  <c:v>-6.9071660000000001</c:v>
                </c:pt>
                <c:pt idx="113">
                  <c:v>-6.8650817999999996</c:v>
                </c:pt>
                <c:pt idx="114">
                  <c:v>-6.8056635999999999</c:v>
                </c:pt>
                <c:pt idx="115">
                  <c:v>-6.7552114000000003</c:v>
                </c:pt>
                <c:pt idx="116">
                  <c:v>-6.7136607000000001</c:v>
                </c:pt>
                <c:pt idx="117">
                  <c:v>-6.6914387</c:v>
                </c:pt>
                <c:pt idx="118">
                  <c:v>-6.6962694999999997</c:v>
                </c:pt>
                <c:pt idx="119">
                  <c:v>-6.7584971999999999</c:v>
                </c:pt>
                <c:pt idx="120">
                  <c:v>-6.8253564999999998</c:v>
                </c:pt>
                <c:pt idx="121">
                  <c:v>-6.9047780000000003</c:v>
                </c:pt>
                <c:pt idx="122">
                  <c:v>-6.9838513999999998</c:v>
                </c:pt>
                <c:pt idx="123">
                  <c:v>-7.0550512999999997</c:v>
                </c:pt>
                <c:pt idx="124">
                  <c:v>-7.0952925999999996</c:v>
                </c:pt>
                <c:pt idx="125">
                  <c:v>-7.1356282000000002</c:v>
                </c:pt>
                <c:pt idx="126">
                  <c:v>-7.1696891999999997</c:v>
                </c:pt>
                <c:pt idx="127">
                  <c:v>-7.2002477999999996</c:v>
                </c:pt>
                <c:pt idx="128">
                  <c:v>-7.2367977999999997</c:v>
                </c:pt>
                <c:pt idx="129">
                  <c:v>-7.2754922000000004</c:v>
                </c:pt>
                <c:pt idx="130">
                  <c:v>-7.3130670000000002</c:v>
                </c:pt>
                <c:pt idx="131">
                  <c:v>-7.3481956000000004</c:v>
                </c:pt>
                <c:pt idx="132">
                  <c:v>-7.3973193000000004</c:v>
                </c:pt>
                <c:pt idx="133">
                  <c:v>-7.4380774000000001</c:v>
                </c:pt>
                <c:pt idx="134">
                  <c:v>-7.4817147000000004</c:v>
                </c:pt>
                <c:pt idx="135">
                  <c:v>-7.5426478000000001</c:v>
                </c:pt>
                <c:pt idx="136">
                  <c:v>-7.6265717000000004</c:v>
                </c:pt>
                <c:pt idx="137">
                  <c:v>-7.7297701999999999</c:v>
                </c:pt>
                <c:pt idx="138">
                  <c:v>-7.8654852000000002</c:v>
                </c:pt>
                <c:pt idx="139">
                  <c:v>-8.0210837999999995</c:v>
                </c:pt>
                <c:pt idx="140">
                  <c:v>-8.1906748</c:v>
                </c:pt>
                <c:pt idx="141">
                  <c:v>-8.3640679999999996</c:v>
                </c:pt>
                <c:pt idx="142">
                  <c:v>-8.5467709999999997</c:v>
                </c:pt>
                <c:pt idx="143">
                  <c:v>-8.7312440999999996</c:v>
                </c:pt>
                <c:pt idx="144">
                  <c:v>-8.9224014</c:v>
                </c:pt>
                <c:pt idx="145">
                  <c:v>-9.1089067000000004</c:v>
                </c:pt>
                <c:pt idx="146">
                  <c:v>-9.2742014000000008</c:v>
                </c:pt>
                <c:pt idx="147">
                  <c:v>-9.4071578999999996</c:v>
                </c:pt>
                <c:pt idx="148">
                  <c:v>-9.5161952999999997</c:v>
                </c:pt>
                <c:pt idx="149">
                  <c:v>-9.5869627000000008</c:v>
                </c:pt>
                <c:pt idx="150">
                  <c:v>-9.6458844999999993</c:v>
                </c:pt>
                <c:pt idx="151">
                  <c:v>-9.6791420000000006</c:v>
                </c:pt>
                <c:pt idx="152">
                  <c:v>-9.6935100999999992</c:v>
                </c:pt>
                <c:pt idx="153">
                  <c:v>-9.6857462000000005</c:v>
                </c:pt>
                <c:pt idx="154">
                  <c:v>-9.6644936000000001</c:v>
                </c:pt>
                <c:pt idx="155">
                  <c:v>-9.6233062999999994</c:v>
                </c:pt>
                <c:pt idx="156">
                  <c:v>-9.5924186999999996</c:v>
                </c:pt>
                <c:pt idx="157">
                  <c:v>-9.5648727000000004</c:v>
                </c:pt>
                <c:pt idx="158">
                  <c:v>-9.5331182000000005</c:v>
                </c:pt>
                <c:pt idx="159">
                  <c:v>-9.5011530000000004</c:v>
                </c:pt>
                <c:pt idx="160">
                  <c:v>-9.4638366999999999</c:v>
                </c:pt>
                <c:pt idx="161">
                  <c:v>-9.4250153999999995</c:v>
                </c:pt>
                <c:pt idx="162">
                  <c:v>-9.3805341999999996</c:v>
                </c:pt>
                <c:pt idx="163">
                  <c:v>-9.3392925000000009</c:v>
                </c:pt>
                <c:pt idx="164">
                  <c:v>-9.3108740000000001</c:v>
                </c:pt>
                <c:pt idx="165">
                  <c:v>-9.2815131999999991</c:v>
                </c:pt>
                <c:pt idx="166">
                  <c:v>-9.2426995999999999</c:v>
                </c:pt>
                <c:pt idx="167">
                  <c:v>-9.1966199999999994</c:v>
                </c:pt>
                <c:pt idx="168">
                  <c:v>-9.1349648999999999</c:v>
                </c:pt>
                <c:pt idx="169">
                  <c:v>-9.0587005999999999</c:v>
                </c:pt>
                <c:pt idx="170">
                  <c:v>-8.9758061999999992</c:v>
                </c:pt>
                <c:pt idx="171">
                  <c:v>-8.8880253000000007</c:v>
                </c:pt>
                <c:pt idx="172">
                  <c:v>-8.8155927999999992</c:v>
                </c:pt>
                <c:pt idx="173">
                  <c:v>-8.7512846</c:v>
                </c:pt>
                <c:pt idx="174">
                  <c:v>-8.6967210999999995</c:v>
                </c:pt>
                <c:pt idx="175">
                  <c:v>-8.6590995999999993</c:v>
                </c:pt>
                <c:pt idx="176">
                  <c:v>-8.6583919999999992</c:v>
                </c:pt>
                <c:pt idx="177">
                  <c:v>-8.6690816999999996</c:v>
                </c:pt>
                <c:pt idx="178">
                  <c:v>-8.7041082000000003</c:v>
                </c:pt>
                <c:pt idx="179">
                  <c:v>-8.7493295999999994</c:v>
                </c:pt>
                <c:pt idx="180">
                  <c:v>-8.8158063999999996</c:v>
                </c:pt>
                <c:pt idx="181">
                  <c:v>-8.8856181999999997</c:v>
                </c:pt>
                <c:pt idx="182">
                  <c:v>-8.9836472999999994</c:v>
                </c:pt>
                <c:pt idx="183">
                  <c:v>-9.0911684000000008</c:v>
                </c:pt>
                <c:pt idx="184">
                  <c:v>-9.2154769999999999</c:v>
                </c:pt>
                <c:pt idx="185">
                  <c:v>-9.3361359000000004</c:v>
                </c:pt>
                <c:pt idx="186">
                  <c:v>-9.4674025000000004</c:v>
                </c:pt>
                <c:pt idx="187">
                  <c:v>-9.5889539999999993</c:v>
                </c:pt>
                <c:pt idx="188">
                  <c:v>-9.7326678999999992</c:v>
                </c:pt>
                <c:pt idx="189">
                  <c:v>-9.8917313</c:v>
                </c:pt>
                <c:pt idx="190">
                  <c:v>-10.090611000000001</c:v>
                </c:pt>
                <c:pt idx="191">
                  <c:v>-10.314635000000001</c:v>
                </c:pt>
                <c:pt idx="192">
                  <c:v>-10.558066999999999</c:v>
                </c:pt>
                <c:pt idx="193">
                  <c:v>-10.823494</c:v>
                </c:pt>
                <c:pt idx="194">
                  <c:v>-11.100349</c:v>
                </c:pt>
                <c:pt idx="195">
                  <c:v>-11.366652</c:v>
                </c:pt>
                <c:pt idx="196">
                  <c:v>-11.631081</c:v>
                </c:pt>
                <c:pt idx="197">
                  <c:v>-11.891995</c:v>
                </c:pt>
                <c:pt idx="198">
                  <c:v>-12.14273</c:v>
                </c:pt>
                <c:pt idx="199">
                  <c:v>-12.344328000000001</c:v>
                </c:pt>
                <c:pt idx="200">
                  <c:v>-12.498200000000001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46-4C0F-B6F4-04DE9F776E96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 &amp; Data'!$H$4:$H$204</c:f>
              <c:numCache>
                <c:formatCode>General</c:formatCode>
                <c:ptCount val="201"/>
                <c:pt idx="0">
                  <c:v>6</c:v>
                </c:pt>
                <c:pt idx="1">
                  <c:v>6.1950000000000003</c:v>
                </c:pt>
                <c:pt idx="2">
                  <c:v>6.39</c:v>
                </c:pt>
                <c:pt idx="3">
                  <c:v>6.585</c:v>
                </c:pt>
                <c:pt idx="4">
                  <c:v>6.78</c:v>
                </c:pt>
                <c:pt idx="5">
                  <c:v>6.9749999999999996</c:v>
                </c:pt>
                <c:pt idx="6">
                  <c:v>7.17</c:v>
                </c:pt>
                <c:pt idx="7">
                  <c:v>7.3650000000000002</c:v>
                </c:pt>
                <c:pt idx="8">
                  <c:v>7.56</c:v>
                </c:pt>
                <c:pt idx="9">
                  <c:v>7.7549999999999999</c:v>
                </c:pt>
                <c:pt idx="10">
                  <c:v>7.95</c:v>
                </c:pt>
                <c:pt idx="11">
                  <c:v>8.1449999999999996</c:v>
                </c:pt>
                <c:pt idx="12">
                  <c:v>8.34</c:v>
                </c:pt>
                <c:pt idx="13">
                  <c:v>8.5350000000000001</c:v>
                </c:pt>
                <c:pt idx="14">
                  <c:v>8.73</c:v>
                </c:pt>
                <c:pt idx="15">
                  <c:v>8.9250000000000007</c:v>
                </c:pt>
                <c:pt idx="16">
                  <c:v>9.1199999999999992</c:v>
                </c:pt>
                <c:pt idx="17">
                  <c:v>9.3149999999999995</c:v>
                </c:pt>
                <c:pt idx="18">
                  <c:v>9.51</c:v>
                </c:pt>
                <c:pt idx="19">
                  <c:v>9.7050000000000001</c:v>
                </c:pt>
                <c:pt idx="20">
                  <c:v>9.9</c:v>
                </c:pt>
                <c:pt idx="21">
                  <c:v>10.095000000000001</c:v>
                </c:pt>
                <c:pt idx="22">
                  <c:v>10.29</c:v>
                </c:pt>
                <c:pt idx="23">
                  <c:v>10.484999999999999</c:v>
                </c:pt>
                <c:pt idx="24">
                  <c:v>10.68</c:v>
                </c:pt>
                <c:pt idx="25">
                  <c:v>10.875</c:v>
                </c:pt>
                <c:pt idx="26">
                  <c:v>11.07</c:v>
                </c:pt>
                <c:pt idx="27">
                  <c:v>11.265000000000001</c:v>
                </c:pt>
                <c:pt idx="28">
                  <c:v>11.46</c:v>
                </c:pt>
                <c:pt idx="29">
                  <c:v>11.654999999999999</c:v>
                </c:pt>
                <c:pt idx="30">
                  <c:v>11.85</c:v>
                </c:pt>
                <c:pt idx="31">
                  <c:v>12.045</c:v>
                </c:pt>
                <c:pt idx="32">
                  <c:v>12.24</c:v>
                </c:pt>
                <c:pt idx="33">
                  <c:v>12.435</c:v>
                </c:pt>
                <c:pt idx="34">
                  <c:v>12.63</c:v>
                </c:pt>
                <c:pt idx="35">
                  <c:v>12.824999999999999</c:v>
                </c:pt>
                <c:pt idx="36">
                  <c:v>13.02</c:v>
                </c:pt>
                <c:pt idx="37">
                  <c:v>13.215</c:v>
                </c:pt>
                <c:pt idx="38">
                  <c:v>13.41</c:v>
                </c:pt>
                <c:pt idx="39">
                  <c:v>13.605</c:v>
                </c:pt>
                <c:pt idx="40">
                  <c:v>13.8</c:v>
                </c:pt>
                <c:pt idx="41">
                  <c:v>13.994999999999999</c:v>
                </c:pt>
                <c:pt idx="42">
                  <c:v>14.19</c:v>
                </c:pt>
                <c:pt idx="43">
                  <c:v>14.385</c:v>
                </c:pt>
                <c:pt idx="44">
                  <c:v>14.58</c:v>
                </c:pt>
                <c:pt idx="45">
                  <c:v>14.775</c:v>
                </c:pt>
                <c:pt idx="46">
                  <c:v>14.97</c:v>
                </c:pt>
                <c:pt idx="47">
                  <c:v>15.164999999999999</c:v>
                </c:pt>
                <c:pt idx="48">
                  <c:v>15.36</c:v>
                </c:pt>
                <c:pt idx="49">
                  <c:v>15.555</c:v>
                </c:pt>
                <c:pt idx="50">
                  <c:v>15.75</c:v>
                </c:pt>
                <c:pt idx="51">
                  <c:v>15.945</c:v>
                </c:pt>
                <c:pt idx="52">
                  <c:v>16.14</c:v>
                </c:pt>
                <c:pt idx="53">
                  <c:v>16.335000000000001</c:v>
                </c:pt>
                <c:pt idx="54">
                  <c:v>16.53</c:v>
                </c:pt>
                <c:pt idx="55">
                  <c:v>16.725000000000001</c:v>
                </c:pt>
                <c:pt idx="56">
                  <c:v>16.920000000000002</c:v>
                </c:pt>
                <c:pt idx="57">
                  <c:v>17.114999999999998</c:v>
                </c:pt>
                <c:pt idx="58">
                  <c:v>17.309999999999999</c:v>
                </c:pt>
                <c:pt idx="59">
                  <c:v>17.504999999999999</c:v>
                </c:pt>
                <c:pt idx="60">
                  <c:v>17.7</c:v>
                </c:pt>
                <c:pt idx="61">
                  <c:v>17.895</c:v>
                </c:pt>
                <c:pt idx="62">
                  <c:v>18.09</c:v>
                </c:pt>
                <c:pt idx="63">
                  <c:v>18.285</c:v>
                </c:pt>
                <c:pt idx="64">
                  <c:v>18.48</c:v>
                </c:pt>
                <c:pt idx="65">
                  <c:v>18.675000000000001</c:v>
                </c:pt>
                <c:pt idx="66">
                  <c:v>18.87</c:v>
                </c:pt>
                <c:pt idx="67">
                  <c:v>19.065000000000001</c:v>
                </c:pt>
                <c:pt idx="68">
                  <c:v>19.260000000000002</c:v>
                </c:pt>
                <c:pt idx="69">
                  <c:v>19.454999999999998</c:v>
                </c:pt>
                <c:pt idx="70">
                  <c:v>19.649999999999999</c:v>
                </c:pt>
                <c:pt idx="71">
                  <c:v>19.844999999999999</c:v>
                </c:pt>
                <c:pt idx="72">
                  <c:v>20.04</c:v>
                </c:pt>
                <c:pt idx="73">
                  <c:v>20.234999999999999</c:v>
                </c:pt>
                <c:pt idx="74">
                  <c:v>20.43</c:v>
                </c:pt>
                <c:pt idx="75">
                  <c:v>20.625</c:v>
                </c:pt>
                <c:pt idx="76">
                  <c:v>20.82</c:v>
                </c:pt>
                <c:pt idx="77">
                  <c:v>21.015000000000001</c:v>
                </c:pt>
                <c:pt idx="78">
                  <c:v>21.21</c:v>
                </c:pt>
                <c:pt idx="79">
                  <c:v>21.405000000000001</c:v>
                </c:pt>
                <c:pt idx="80">
                  <c:v>21.6</c:v>
                </c:pt>
                <c:pt idx="81">
                  <c:v>21.795000000000002</c:v>
                </c:pt>
                <c:pt idx="82">
                  <c:v>21.99</c:v>
                </c:pt>
                <c:pt idx="83">
                  <c:v>22.184999999999999</c:v>
                </c:pt>
                <c:pt idx="84">
                  <c:v>22.38</c:v>
                </c:pt>
                <c:pt idx="85">
                  <c:v>22.574999999999999</c:v>
                </c:pt>
                <c:pt idx="86">
                  <c:v>22.77</c:v>
                </c:pt>
                <c:pt idx="87">
                  <c:v>22.965</c:v>
                </c:pt>
                <c:pt idx="88">
                  <c:v>23.16</c:v>
                </c:pt>
                <c:pt idx="89">
                  <c:v>23.355</c:v>
                </c:pt>
                <c:pt idx="90">
                  <c:v>23.55</c:v>
                </c:pt>
                <c:pt idx="91">
                  <c:v>23.745000000000001</c:v>
                </c:pt>
                <c:pt idx="92">
                  <c:v>23.94</c:v>
                </c:pt>
                <c:pt idx="93">
                  <c:v>24.135000000000002</c:v>
                </c:pt>
                <c:pt idx="94">
                  <c:v>24.33</c:v>
                </c:pt>
                <c:pt idx="95">
                  <c:v>24.524999999999999</c:v>
                </c:pt>
                <c:pt idx="96">
                  <c:v>24.72</c:v>
                </c:pt>
                <c:pt idx="97">
                  <c:v>24.914999999999999</c:v>
                </c:pt>
                <c:pt idx="98">
                  <c:v>25.11</c:v>
                </c:pt>
                <c:pt idx="99">
                  <c:v>25.305</c:v>
                </c:pt>
                <c:pt idx="100">
                  <c:v>25.5</c:v>
                </c:pt>
                <c:pt idx="101">
                  <c:v>25.695</c:v>
                </c:pt>
                <c:pt idx="102">
                  <c:v>25.89</c:v>
                </c:pt>
                <c:pt idx="103">
                  <c:v>26.085000000000001</c:v>
                </c:pt>
                <c:pt idx="104">
                  <c:v>26.28</c:v>
                </c:pt>
                <c:pt idx="105">
                  <c:v>26.475000000000001</c:v>
                </c:pt>
                <c:pt idx="106">
                  <c:v>26.67</c:v>
                </c:pt>
                <c:pt idx="107">
                  <c:v>26.864999999999998</c:v>
                </c:pt>
                <c:pt idx="108">
                  <c:v>27.06</c:v>
                </c:pt>
                <c:pt idx="109">
                  <c:v>27.254999999999999</c:v>
                </c:pt>
                <c:pt idx="110">
                  <c:v>27.45</c:v>
                </c:pt>
                <c:pt idx="111">
                  <c:v>27.645</c:v>
                </c:pt>
                <c:pt idx="112">
                  <c:v>27.84</c:v>
                </c:pt>
                <c:pt idx="113">
                  <c:v>28.035</c:v>
                </c:pt>
                <c:pt idx="114">
                  <c:v>28.23</c:v>
                </c:pt>
                <c:pt idx="115">
                  <c:v>28.425000000000001</c:v>
                </c:pt>
                <c:pt idx="116">
                  <c:v>28.62</c:v>
                </c:pt>
                <c:pt idx="117">
                  <c:v>28.815000000000001</c:v>
                </c:pt>
                <c:pt idx="118">
                  <c:v>29.01</c:v>
                </c:pt>
                <c:pt idx="119">
                  <c:v>29.204999999999998</c:v>
                </c:pt>
                <c:pt idx="120">
                  <c:v>29.4</c:v>
                </c:pt>
                <c:pt idx="121">
                  <c:v>29.594999999999999</c:v>
                </c:pt>
                <c:pt idx="122">
                  <c:v>29.79</c:v>
                </c:pt>
                <c:pt idx="123">
                  <c:v>29.984999999999999</c:v>
                </c:pt>
                <c:pt idx="124">
                  <c:v>30.18</c:v>
                </c:pt>
                <c:pt idx="125">
                  <c:v>30.375</c:v>
                </c:pt>
                <c:pt idx="126">
                  <c:v>30.57</c:v>
                </c:pt>
                <c:pt idx="127">
                  <c:v>30.765000000000001</c:v>
                </c:pt>
                <c:pt idx="128">
                  <c:v>30.96</c:v>
                </c:pt>
                <c:pt idx="129">
                  <c:v>31.155000000000001</c:v>
                </c:pt>
                <c:pt idx="130">
                  <c:v>31.35</c:v>
                </c:pt>
                <c:pt idx="131">
                  <c:v>31.545000000000002</c:v>
                </c:pt>
                <c:pt idx="132">
                  <c:v>31.74</c:v>
                </c:pt>
                <c:pt idx="133">
                  <c:v>31.934999999999999</c:v>
                </c:pt>
                <c:pt idx="134">
                  <c:v>32.130000000000003</c:v>
                </c:pt>
                <c:pt idx="135">
                  <c:v>32.325000000000003</c:v>
                </c:pt>
                <c:pt idx="136">
                  <c:v>32.520000000000003</c:v>
                </c:pt>
                <c:pt idx="137">
                  <c:v>32.715000000000003</c:v>
                </c:pt>
                <c:pt idx="138">
                  <c:v>32.909999999999997</c:v>
                </c:pt>
                <c:pt idx="139">
                  <c:v>33.104999999999997</c:v>
                </c:pt>
                <c:pt idx="140">
                  <c:v>33.299999999999997</c:v>
                </c:pt>
                <c:pt idx="141">
                  <c:v>33.494999999999997</c:v>
                </c:pt>
                <c:pt idx="142">
                  <c:v>33.69</c:v>
                </c:pt>
                <c:pt idx="143">
                  <c:v>33.884999999999998</c:v>
                </c:pt>
                <c:pt idx="144">
                  <c:v>34.08</c:v>
                </c:pt>
                <c:pt idx="145">
                  <c:v>34.274999999999999</c:v>
                </c:pt>
                <c:pt idx="146">
                  <c:v>34.47</c:v>
                </c:pt>
                <c:pt idx="147">
                  <c:v>34.664999999999999</c:v>
                </c:pt>
                <c:pt idx="148">
                  <c:v>34.86</c:v>
                </c:pt>
                <c:pt idx="149">
                  <c:v>35.055</c:v>
                </c:pt>
                <c:pt idx="150">
                  <c:v>35.25</c:v>
                </c:pt>
                <c:pt idx="151">
                  <c:v>35.445</c:v>
                </c:pt>
                <c:pt idx="152">
                  <c:v>35.64</c:v>
                </c:pt>
                <c:pt idx="153">
                  <c:v>35.835000000000001</c:v>
                </c:pt>
                <c:pt idx="154">
                  <c:v>36.03</c:v>
                </c:pt>
                <c:pt idx="155">
                  <c:v>36.225000000000001</c:v>
                </c:pt>
                <c:pt idx="156">
                  <c:v>36.42</c:v>
                </c:pt>
                <c:pt idx="157">
                  <c:v>36.615000000000002</c:v>
                </c:pt>
                <c:pt idx="158">
                  <c:v>36.81</c:v>
                </c:pt>
                <c:pt idx="159">
                  <c:v>37.005000000000003</c:v>
                </c:pt>
                <c:pt idx="160">
                  <c:v>37.200000000000003</c:v>
                </c:pt>
                <c:pt idx="161">
                  <c:v>37.395000000000003</c:v>
                </c:pt>
                <c:pt idx="162">
                  <c:v>37.590000000000003</c:v>
                </c:pt>
                <c:pt idx="163">
                  <c:v>37.784999999999997</c:v>
                </c:pt>
                <c:pt idx="164">
                  <c:v>37.979999999999997</c:v>
                </c:pt>
                <c:pt idx="165">
                  <c:v>38.174999999999997</c:v>
                </c:pt>
                <c:pt idx="166">
                  <c:v>38.369999999999997</c:v>
                </c:pt>
                <c:pt idx="167">
                  <c:v>38.564999999999998</c:v>
                </c:pt>
                <c:pt idx="168">
                  <c:v>38.76</c:v>
                </c:pt>
                <c:pt idx="169">
                  <c:v>38.954999999999998</c:v>
                </c:pt>
                <c:pt idx="170">
                  <c:v>39.15</c:v>
                </c:pt>
                <c:pt idx="171">
                  <c:v>39.344999999999999</c:v>
                </c:pt>
                <c:pt idx="172">
                  <c:v>39.54</c:v>
                </c:pt>
                <c:pt idx="173">
                  <c:v>39.734999999999999</c:v>
                </c:pt>
                <c:pt idx="174">
                  <c:v>39.93</c:v>
                </c:pt>
                <c:pt idx="175">
                  <c:v>40.125</c:v>
                </c:pt>
                <c:pt idx="176">
                  <c:v>40.32</c:v>
                </c:pt>
                <c:pt idx="177">
                  <c:v>40.515000000000001</c:v>
                </c:pt>
                <c:pt idx="178">
                  <c:v>40.71</c:v>
                </c:pt>
                <c:pt idx="179">
                  <c:v>40.905000000000001</c:v>
                </c:pt>
                <c:pt idx="180">
                  <c:v>41.1</c:v>
                </c:pt>
                <c:pt idx="181">
                  <c:v>41.295000000000002</c:v>
                </c:pt>
                <c:pt idx="182">
                  <c:v>41.49</c:v>
                </c:pt>
                <c:pt idx="183">
                  <c:v>41.685000000000002</c:v>
                </c:pt>
                <c:pt idx="184">
                  <c:v>41.88</c:v>
                </c:pt>
                <c:pt idx="185">
                  <c:v>42.075000000000003</c:v>
                </c:pt>
                <c:pt idx="186">
                  <c:v>42.27</c:v>
                </c:pt>
                <c:pt idx="187">
                  <c:v>42.465000000000003</c:v>
                </c:pt>
                <c:pt idx="188">
                  <c:v>42.66</c:v>
                </c:pt>
                <c:pt idx="189">
                  <c:v>42.854999999999997</c:v>
                </c:pt>
                <c:pt idx="190">
                  <c:v>43.05</c:v>
                </c:pt>
                <c:pt idx="191">
                  <c:v>43.244999999999997</c:v>
                </c:pt>
                <c:pt idx="192">
                  <c:v>43.44</c:v>
                </c:pt>
                <c:pt idx="193">
                  <c:v>43.634999999999998</c:v>
                </c:pt>
                <c:pt idx="194">
                  <c:v>43.83</c:v>
                </c:pt>
                <c:pt idx="195">
                  <c:v>44.024999999999999</c:v>
                </c:pt>
                <c:pt idx="196">
                  <c:v>44.22</c:v>
                </c:pt>
                <c:pt idx="197">
                  <c:v>44.414999999999999</c:v>
                </c:pt>
                <c:pt idx="198">
                  <c:v>44.61</c:v>
                </c:pt>
                <c:pt idx="199">
                  <c:v>44.805</c:v>
                </c:pt>
                <c:pt idx="200">
                  <c:v>45</c:v>
                </c:pt>
              </c:numCache>
            </c:numRef>
          </c:xVal>
          <c:yVal>
            <c:numRef>
              <c:f>'CL &amp; Data'!$S$4:$S$204</c:f>
              <c:numCache>
                <c:formatCode>General</c:formatCode>
                <c:ptCount val="201"/>
                <c:pt idx="0">
                  <c:v>-56.194392999999998</c:v>
                </c:pt>
                <c:pt idx="1">
                  <c:v>-50.012473999999997</c:v>
                </c:pt>
                <c:pt idx="2">
                  <c:v>-42.694332000000003</c:v>
                </c:pt>
                <c:pt idx="3">
                  <c:v>-34.794041</c:v>
                </c:pt>
                <c:pt idx="4">
                  <c:v>-28.166253999999999</c:v>
                </c:pt>
                <c:pt idx="5">
                  <c:v>-23.903276000000002</c:v>
                </c:pt>
                <c:pt idx="6">
                  <c:v>-21.752942999999998</c:v>
                </c:pt>
                <c:pt idx="7">
                  <c:v>-20.724267999999999</c:v>
                </c:pt>
                <c:pt idx="8">
                  <c:v>-20.081554000000001</c:v>
                </c:pt>
                <c:pt idx="9">
                  <c:v>-19.312538</c:v>
                </c:pt>
                <c:pt idx="10">
                  <c:v>-18.303898</c:v>
                </c:pt>
                <c:pt idx="11">
                  <c:v>-17.186040999999999</c:v>
                </c:pt>
                <c:pt idx="12">
                  <c:v>-15.871086999999999</c:v>
                </c:pt>
                <c:pt idx="13">
                  <c:v>-14.364834999999999</c:v>
                </c:pt>
                <c:pt idx="14">
                  <c:v>-13.097734000000001</c:v>
                </c:pt>
                <c:pt idx="15">
                  <c:v>-12.040683</c:v>
                </c:pt>
                <c:pt idx="16">
                  <c:v>-11.034947000000001</c:v>
                </c:pt>
                <c:pt idx="17">
                  <c:v>-10.17271</c:v>
                </c:pt>
                <c:pt idx="18">
                  <c:v>-9.6368275000000008</c:v>
                </c:pt>
                <c:pt idx="19">
                  <c:v>-9.2037362999999992</c:v>
                </c:pt>
                <c:pt idx="20">
                  <c:v>-8.8063745000000004</c:v>
                </c:pt>
                <c:pt idx="21">
                  <c:v>-8.4276599999999995</c:v>
                </c:pt>
                <c:pt idx="22">
                  <c:v>-8.0866822999999997</c:v>
                </c:pt>
                <c:pt idx="23">
                  <c:v>-7.7865763000000001</c:v>
                </c:pt>
                <c:pt idx="24">
                  <c:v>-7.5582694999999998</c:v>
                </c:pt>
                <c:pt idx="25">
                  <c:v>-7.3973236</c:v>
                </c:pt>
                <c:pt idx="26">
                  <c:v>-7.2864022000000004</c:v>
                </c:pt>
                <c:pt idx="27">
                  <c:v>-7.1985220999999999</c:v>
                </c:pt>
                <c:pt idx="28">
                  <c:v>-7.1267161000000003</c:v>
                </c:pt>
                <c:pt idx="29">
                  <c:v>-7.0851759999999997</c:v>
                </c:pt>
                <c:pt idx="30">
                  <c:v>-7.0393558000000001</c:v>
                </c:pt>
                <c:pt idx="31">
                  <c:v>-6.9855051000000001</c:v>
                </c:pt>
                <c:pt idx="32">
                  <c:v>-6.9452252000000003</c:v>
                </c:pt>
                <c:pt idx="33">
                  <c:v>-6.917942</c:v>
                </c:pt>
                <c:pt idx="34">
                  <c:v>-6.9206591</c:v>
                </c:pt>
                <c:pt idx="35">
                  <c:v>-6.9396519999999997</c:v>
                </c:pt>
                <c:pt idx="36">
                  <c:v>-6.987978</c:v>
                </c:pt>
                <c:pt idx="37">
                  <c:v>-7.0456323999999997</c:v>
                </c:pt>
                <c:pt idx="38">
                  <c:v>-7.1032843999999997</c:v>
                </c:pt>
                <c:pt idx="39">
                  <c:v>-7.1488318</c:v>
                </c:pt>
                <c:pt idx="40">
                  <c:v>-7.1946206000000004</c:v>
                </c:pt>
                <c:pt idx="41">
                  <c:v>-7.2291597999999997</c:v>
                </c:pt>
                <c:pt idx="42">
                  <c:v>-7.2641501000000002</c:v>
                </c:pt>
                <c:pt idx="43">
                  <c:v>-7.2923431000000001</c:v>
                </c:pt>
                <c:pt idx="44">
                  <c:v>-7.3146939</c:v>
                </c:pt>
                <c:pt idx="45">
                  <c:v>-7.3397592999999999</c:v>
                </c:pt>
                <c:pt idx="46">
                  <c:v>-7.3495635999999998</c:v>
                </c:pt>
                <c:pt idx="47">
                  <c:v>-7.3407859999999996</c:v>
                </c:pt>
                <c:pt idx="48">
                  <c:v>-7.3209967999999996</c:v>
                </c:pt>
                <c:pt idx="49">
                  <c:v>-7.2983766000000001</c:v>
                </c:pt>
                <c:pt idx="50">
                  <c:v>-7.2757753999999997</c:v>
                </c:pt>
                <c:pt idx="51">
                  <c:v>-7.2743678000000003</c:v>
                </c:pt>
                <c:pt idx="52">
                  <c:v>-7.2847971999999999</c:v>
                </c:pt>
                <c:pt idx="53">
                  <c:v>-7.3188782000000003</c:v>
                </c:pt>
                <c:pt idx="54">
                  <c:v>-7.3673276999999997</c:v>
                </c:pt>
                <c:pt idx="55">
                  <c:v>-7.4240613</c:v>
                </c:pt>
                <c:pt idx="56">
                  <c:v>-7.4910746000000001</c:v>
                </c:pt>
                <c:pt idx="57">
                  <c:v>-7.5736169999999996</c:v>
                </c:pt>
                <c:pt idx="58">
                  <c:v>-7.6647901999999997</c:v>
                </c:pt>
                <c:pt idx="59">
                  <c:v>-7.7566060999999999</c:v>
                </c:pt>
                <c:pt idx="60">
                  <c:v>-7.8434676999999997</c:v>
                </c:pt>
                <c:pt idx="61">
                  <c:v>-7.9035969000000001</c:v>
                </c:pt>
                <c:pt idx="62">
                  <c:v>-7.9279580000000003</c:v>
                </c:pt>
                <c:pt idx="63">
                  <c:v>-7.9212259999999999</c:v>
                </c:pt>
                <c:pt idx="64">
                  <c:v>-7.9093413000000004</c:v>
                </c:pt>
                <c:pt idx="65">
                  <c:v>-7.9045538999999998</c:v>
                </c:pt>
                <c:pt idx="66">
                  <c:v>-7.9121860999999996</c:v>
                </c:pt>
                <c:pt idx="67">
                  <c:v>-7.9092121000000004</c:v>
                </c:pt>
                <c:pt idx="68">
                  <c:v>-7.8977475000000004</c:v>
                </c:pt>
                <c:pt idx="69">
                  <c:v>-7.8703580000000004</c:v>
                </c:pt>
                <c:pt idx="70">
                  <c:v>-7.8334679999999999</c:v>
                </c:pt>
                <c:pt idx="71">
                  <c:v>-7.8084049000000002</c:v>
                </c:pt>
                <c:pt idx="72">
                  <c:v>-7.8332157000000002</c:v>
                </c:pt>
                <c:pt idx="73">
                  <c:v>-7.9049715999999997</c:v>
                </c:pt>
                <c:pt idx="74">
                  <c:v>-7.9878482999999996</c:v>
                </c:pt>
                <c:pt idx="75">
                  <c:v>-8.0553427000000006</c:v>
                </c:pt>
                <c:pt idx="76">
                  <c:v>-8.0871887000000005</c:v>
                </c:pt>
                <c:pt idx="77">
                  <c:v>-8.0924853999999993</c:v>
                </c:pt>
                <c:pt idx="78">
                  <c:v>-8.0821295000000006</c:v>
                </c:pt>
                <c:pt idx="79">
                  <c:v>-8.0815438999999998</c:v>
                </c:pt>
                <c:pt idx="80">
                  <c:v>-8.0814980999999992</c:v>
                </c:pt>
                <c:pt idx="81">
                  <c:v>-8.0885505999999996</c:v>
                </c:pt>
                <c:pt idx="82">
                  <c:v>-8.0879021000000009</c:v>
                </c:pt>
                <c:pt idx="83">
                  <c:v>-8.0402622000000008</c:v>
                </c:pt>
                <c:pt idx="84">
                  <c:v>-7.9573521999999999</c:v>
                </c:pt>
                <c:pt idx="85">
                  <c:v>-7.8620790999999999</c:v>
                </c:pt>
                <c:pt idx="86">
                  <c:v>-7.7838935999999999</c:v>
                </c:pt>
                <c:pt idx="87">
                  <c:v>-7.7224851000000001</c:v>
                </c:pt>
                <c:pt idx="88">
                  <c:v>-7.6973786000000004</c:v>
                </c:pt>
                <c:pt idx="89">
                  <c:v>-7.6995605999999999</c:v>
                </c:pt>
                <c:pt idx="90">
                  <c:v>-7.7155657</c:v>
                </c:pt>
                <c:pt idx="91">
                  <c:v>-7.7351570000000001</c:v>
                </c:pt>
                <c:pt idx="92">
                  <c:v>-7.7532749000000001</c:v>
                </c:pt>
                <c:pt idx="93">
                  <c:v>-7.7900286000000003</c:v>
                </c:pt>
                <c:pt idx="94">
                  <c:v>-7.8315162999999997</c:v>
                </c:pt>
                <c:pt idx="95">
                  <c:v>-7.8920012000000002</c:v>
                </c:pt>
                <c:pt idx="96">
                  <c:v>-7.9448046999999997</c:v>
                </c:pt>
                <c:pt idx="97">
                  <c:v>-7.9906335000000004</c:v>
                </c:pt>
                <c:pt idx="98">
                  <c:v>-8.0147057000000004</c:v>
                </c:pt>
                <c:pt idx="99">
                  <c:v>-8.0325365000000009</c:v>
                </c:pt>
                <c:pt idx="100">
                  <c:v>-8.0278521000000005</c:v>
                </c:pt>
                <c:pt idx="101">
                  <c:v>-8.0294266000000007</c:v>
                </c:pt>
                <c:pt idx="102">
                  <c:v>-8.0264472999999992</c:v>
                </c:pt>
                <c:pt idx="103">
                  <c:v>-8.0218963999999993</c:v>
                </c:pt>
                <c:pt idx="104">
                  <c:v>-8.0055799000000007</c:v>
                </c:pt>
                <c:pt idx="105">
                  <c:v>-7.9896798000000002</c:v>
                </c:pt>
                <c:pt idx="106">
                  <c:v>-7.9645004000000004</c:v>
                </c:pt>
                <c:pt idx="107">
                  <c:v>-7.9511728000000002</c:v>
                </c:pt>
                <c:pt idx="108">
                  <c:v>-7.9517026</c:v>
                </c:pt>
                <c:pt idx="109">
                  <c:v>-7.9623694</c:v>
                </c:pt>
                <c:pt idx="110">
                  <c:v>-7.9849420000000002</c:v>
                </c:pt>
                <c:pt idx="111">
                  <c:v>-8.0127325000000003</c:v>
                </c:pt>
                <c:pt idx="112">
                  <c:v>-8.0304079000000002</c:v>
                </c:pt>
                <c:pt idx="113">
                  <c:v>-8.0324717000000003</c:v>
                </c:pt>
                <c:pt idx="114">
                  <c:v>-8.0269527000000007</c:v>
                </c:pt>
                <c:pt idx="115">
                  <c:v>-8.0240554999999993</c:v>
                </c:pt>
                <c:pt idx="116">
                  <c:v>-8.0269537</c:v>
                </c:pt>
                <c:pt idx="117">
                  <c:v>-8.0346012000000009</c:v>
                </c:pt>
                <c:pt idx="118">
                  <c:v>-8.0512733000000001</c:v>
                </c:pt>
                <c:pt idx="119">
                  <c:v>-8.0821542999999991</c:v>
                </c:pt>
                <c:pt idx="120">
                  <c:v>-8.1005410999999992</c:v>
                </c:pt>
                <c:pt idx="121">
                  <c:v>-8.1120119000000006</c:v>
                </c:pt>
                <c:pt idx="122">
                  <c:v>-8.1169805999999998</c:v>
                </c:pt>
                <c:pt idx="123">
                  <c:v>-8.1146840999999998</c:v>
                </c:pt>
                <c:pt idx="124">
                  <c:v>-8.1017237000000009</c:v>
                </c:pt>
                <c:pt idx="125">
                  <c:v>-8.0986834000000005</c:v>
                </c:pt>
                <c:pt idx="126">
                  <c:v>-8.1095457</c:v>
                </c:pt>
                <c:pt idx="127">
                  <c:v>-8.1250105000000001</c:v>
                </c:pt>
                <c:pt idx="128">
                  <c:v>-8.1350268999999997</c:v>
                </c:pt>
                <c:pt idx="129">
                  <c:v>-8.1402158999999994</c:v>
                </c:pt>
                <c:pt idx="130">
                  <c:v>-8.1387777000000003</c:v>
                </c:pt>
                <c:pt idx="131">
                  <c:v>-8.1193913999999996</c:v>
                </c:pt>
                <c:pt idx="132">
                  <c:v>-8.1092929999999992</c:v>
                </c:pt>
                <c:pt idx="133">
                  <c:v>-8.1160821999999992</c:v>
                </c:pt>
                <c:pt idx="134">
                  <c:v>-8.1456184</c:v>
                </c:pt>
                <c:pt idx="135">
                  <c:v>-8.1731815000000001</c:v>
                </c:pt>
                <c:pt idx="136">
                  <c:v>-8.1830759000000004</c:v>
                </c:pt>
                <c:pt idx="137">
                  <c:v>-8.1652708000000001</c:v>
                </c:pt>
                <c:pt idx="138">
                  <c:v>-8.1401882000000008</c:v>
                </c:pt>
                <c:pt idx="139">
                  <c:v>-8.0985011999999994</c:v>
                </c:pt>
                <c:pt idx="140">
                  <c:v>-8.0801467999999996</c:v>
                </c:pt>
                <c:pt idx="141">
                  <c:v>-8.0814828999999992</c:v>
                </c:pt>
                <c:pt idx="142">
                  <c:v>-8.1075277000000003</c:v>
                </c:pt>
                <c:pt idx="143">
                  <c:v>-8.1311377999999994</c:v>
                </c:pt>
                <c:pt idx="144">
                  <c:v>-8.1748247000000003</c:v>
                </c:pt>
                <c:pt idx="145">
                  <c:v>-8.2171268000000008</c:v>
                </c:pt>
                <c:pt idx="146">
                  <c:v>-8.2885293999999998</c:v>
                </c:pt>
                <c:pt idx="147">
                  <c:v>-8.3717135999999996</c:v>
                </c:pt>
                <c:pt idx="148">
                  <c:v>-8.4741049000000004</c:v>
                </c:pt>
                <c:pt idx="149">
                  <c:v>-8.5582265999999994</c:v>
                </c:pt>
                <c:pt idx="150">
                  <c:v>-8.6339854999999996</c:v>
                </c:pt>
                <c:pt idx="151">
                  <c:v>-8.6843375999999992</c:v>
                </c:pt>
                <c:pt idx="152">
                  <c:v>-8.7184533999999996</c:v>
                </c:pt>
                <c:pt idx="153">
                  <c:v>-8.7518834999999999</c:v>
                </c:pt>
                <c:pt idx="154">
                  <c:v>-8.8006554000000001</c:v>
                </c:pt>
                <c:pt idx="155">
                  <c:v>-8.8542842999999998</c:v>
                </c:pt>
                <c:pt idx="156">
                  <c:v>-8.9314070000000001</c:v>
                </c:pt>
                <c:pt idx="157">
                  <c:v>-9.0139828000000009</c:v>
                </c:pt>
                <c:pt idx="158">
                  <c:v>-9.0776681999999997</c:v>
                </c:pt>
                <c:pt idx="159">
                  <c:v>-9.1274776000000006</c:v>
                </c:pt>
                <c:pt idx="160">
                  <c:v>-9.1733197999999998</c:v>
                </c:pt>
                <c:pt idx="161">
                  <c:v>-9.2043400000000002</c:v>
                </c:pt>
                <c:pt idx="162">
                  <c:v>-9.2374171999999994</c:v>
                </c:pt>
                <c:pt idx="163">
                  <c:v>-9.2781524999999991</c:v>
                </c:pt>
                <c:pt idx="164">
                  <c:v>-9.3320521999999997</c:v>
                </c:pt>
                <c:pt idx="165">
                  <c:v>-9.3935575</c:v>
                </c:pt>
                <c:pt idx="166">
                  <c:v>-9.4533710000000006</c:v>
                </c:pt>
                <c:pt idx="167">
                  <c:v>-9.5205517000000004</c:v>
                </c:pt>
                <c:pt idx="168">
                  <c:v>-9.5791550000000001</c:v>
                </c:pt>
                <c:pt idx="169">
                  <c:v>-9.6269425999999996</c:v>
                </c:pt>
                <c:pt idx="170">
                  <c:v>-9.6585140000000003</c:v>
                </c:pt>
                <c:pt idx="171">
                  <c:v>-9.6874924</c:v>
                </c:pt>
                <c:pt idx="172">
                  <c:v>-9.7081823000000007</c:v>
                </c:pt>
                <c:pt idx="173">
                  <c:v>-9.727252</c:v>
                </c:pt>
                <c:pt idx="174">
                  <c:v>-9.7344351000000007</c:v>
                </c:pt>
                <c:pt idx="175">
                  <c:v>-9.7492131999999998</c:v>
                </c:pt>
                <c:pt idx="176">
                  <c:v>-9.7576856999999997</c:v>
                </c:pt>
                <c:pt idx="177">
                  <c:v>-9.7590579999999996</c:v>
                </c:pt>
                <c:pt idx="178">
                  <c:v>-9.7647285000000004</c:v>
                </c:pt>
                <c:pt idx="179">
                  <c:v>-9.7721347999999999</c:v>
                </c:pt>
                <c:pt idx="180">
                  <c:v>-9.7761431000000005</c:v>
                </c:pt>
                <c:pt idx="181">
                  <c:v>-9.7729310999999992</c:v>
                </c:pt>
                <c:pt idx="182">
                  <c:v>-9.7760420000000003</c:v>
                </c:pt>
                <c:pt idx="183">
                  <c:v>-9.7802792000000007</c:v>
                </c:pt>
                <c:pt idx="184">
                  <c:v>-9.7866134999999996</c:v>
                </c:pt>
                <c:pt idx="185">
                  <c:v>-9.7997665000000005</c:v>
                </c:pt>
                <c:pt idx="186">
                  <c:v>-9.8295145000000002</c:v>
                </c:pt>
                <c:pt idx="187">
                  <c:v>-9.8589935000000004</c:v>
                </c:pt>
                <c:pt idx="188">
                  <c:v>-9.9004744999999996</c:v>
                </c:pt>
                <c:pt idx="189">
                  <c:v>-9.9304562000000001</c:v>
                </c:pt>
                <c:pt idx="190">
                  <c:v>-9.9459219000000001</c:v>
                </c:pt>
                <c:pt idx="191">
                  <c:v>-9.9465445999999993</c:v>
                </c:pt>
                <c:pt idx="192">
                  <c:v>-9.9102858999999999</c:v>
                </c:pt>
                <c:pt idx="193">
                  <c:v>-9.8704309000000006</c:v>
                </c:pt>
                <c:pt idx="194">
                  <c:v>-9.8192567999999998</c:v>
                </c:pt>
                <c:pt idx="195">
                  <c:v>-9.7641086999999995</c:v>
                </c:pt>
                <c:pt idx="196">
                  <c:v>-9.6944531999999999</c:v>
                </c:pt>
                <c:pt idx="197">
                  <c:v>-9.6202974000000001</c:v>
                </c:pt>
                <c:pt idx="198">
                  <c:v>-9.5332851000000005</c:v>
                </c:pt>
                <c:pt idx="199">
                  <c:v>-9.4712648000000002</c:v>
                </c:pt>
                <c:pt idx="200">
                  <c:v>-9.4173737000000006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46-4C0F-B6F4-04DE9F776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54240"/>
        <c:axId val="111356160"/>
      </c:scatterChart>
      <c:valAx>
        <c:axId val="111354240"/>
        <c:scaling>
          <c:orientation val="minMax"/>
          <c:max val="4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356160"/>
        <c:crosses val="autoZero"/>
        <c:crossBetween val="midCat"/>
        <c:majorUnit val="5"/>
      </c:valAx>
      <c:valAx>
        <c:axId val="111356160"/>
        <c:scaling>
          <c:orientation val="minMax"/>
          <c:max val="-4"/>
          <c:min val="-18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354240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527921537277303"/>
          <c:y val="0.65970706261624024"/>
          <c:w val="0.29674586190826119"/>
          <c:h val="0.12614202698993909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Relative IF Response (dB)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14 GHz RF -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0.18990000000000001</c:v>
                </c:pt>
                <c:pt idx="2">
                  <c:v>0.36980000000000002</c:v>
                </c:pt>
                <c:pt idx="3">
                  <c:v>0.54969999999999997</c:v>
                </c:pt>
                <c:pt idx="4">
                  <c:v>0.72960000000000003</c:v>
                </c:pt>
                <c:pt idx="5">
                  <c:v>0.90949999999999998</c:v>
                </c:pt>
                <c:pt idx="6">
                  <c:v>1.0893999999999999</c:v>
                </c:pt>
                <c:pt idx="7">
                  <c:v>1.2693000000000001</c:v>
                </c:pt>
                <c:pt idx="8">
                  <c:v>1.4492</c:v>
                </c:pt>
                <c:pt idx="9">
                  <c:v>1.6291</c:v>
                </c:pt>
                <c:pt idx="10">
                  <c:v>1.8089999999999999</c:v>
                </c:pt>
                <c:pt idx="11">
                  <c:v>1.9888999999999999</c:v>
                </c:pt>
                <c:pt idx="12">
                  <c:v>2.1688000000000001</c:v>
                </c:pt>
                <c:pt idx="13">
                  <c:v>2.3487</c:v>
                </c:pt>
                <c:pt idx="14">
                  <c:v>2.5286</c:v>
                </c:pt>
                <c:pt idx="15">
                  <c:v>2.7084999999999999</c:v>
                </c:pt>
                <c:pt idx="16">
                  <c:v>2.8883999999999999</c:v>
                </c:pt>
                <c:pt idx="17">
                  <c:v>3.0682999999999998</c:v>
                </c:pt>
                <c:pt idx="18">
                  <c:v>3.2482000000000002</c:v>
                </c:pt>
                <c:pt idx="19">
                  <c:v>3.4281000000000001</c:v>
                </c:pt>
                <c:pt idx="20">
                  <c:v>3.6080000000000001</c:v>
                </c:pt>
                <c:pt idx="21">
                  <c:v>3.7879</c:v>
                </c:pt>
                <c:pt idx="22">
                  <c:v>3.9678</c:v>
                </c:pt>
                <c:pt idx="23">
                  <c:v>4.1477000000000004</c:v>
                </c:pt>
                <c:pt idx="24">
                  <c:v>4.3276000000000003</c:v>
                </c:pt>
                <c:pt idx="25">
                  <c:v>4.5075000000000003</c:v>
                </c:pt>
                <c:pt idx="26">
                  <c:v>4.6874000000000002</c:v>
                </c:pt>
                <c:pt idx="27">
                  <c:v>4.8673000000000002</c:v>
                </c:pt>
                <c:pt idx="28">
                  <c:v>5.0472000000000001</c:v>
                </c:pt>
                <c:pt idx="29">
                  <c:v>5.2271000000000001</c:v>
                </c:pt>
                <c:pt idx="30">
                  <c:v>5.407</c:v>
                </c:pt>
                <c:pt idx="31">
                  <c:v>5.5869</c:v>
                </c:pt>
                <c:pt idx="32">
                  <c:v>5.7667999999999999</c:v>
                </c:pt>
                <c:pt idx="33">
                  <c:v>5.9466999999999999</c:v>
                </c:pt>
                <c:pt idx="34">
                  <c:v>6.1265999999999998</c:v>
                </c:pt>
                <c:pt idx="35">
                  <c:v>6.3064999999999998</c:v>
                </c:pt>
                <c:pt idx="36">
                  <c:v>6.4863999999999997</c:v>
                </c:pt>
                <c:pt idx="37">
                  <c:v>6.6662999999999997</c:v>
                </c:pt>
                <c:pt idx="38">
                  <c:v>6.8461999999999996</c:v>
                </c:pt>
                <c:pt idx="39">
                  <c:v>7.0260999999999996</c:v>
                </c:pt>
                <c:pt idx="40">
                  <c:v>7.2060000000000004</c:v>
                </c:pt>
                <c:pt idx="41">
                  <c:v>7.3859000000000004</c:v>
                </c:pt>
                <c:pt idx="42">
                  <c:v>7.5658000000000003</c:v>
                </c:pt>
                <c:pt idx="43">
                  <c:v>7.7457000000000003</c:v>
                </c:pt>
                <c:pt idx="44">
                  <c:v>7.9256000000000002</c:v>
                </c:pt>
                <c:pt idx="45">
                  <c:v>8.1054999999999993</c:v>
                </c:pt>
                <c:pt idx="46">
                  <c:v>8.2853999999999992</c:v>
                </c:pt>
                <c:pt idx="47">
                  <c:v>8.4652999999999992</c:v>
                </c:pt>
                <c:pt idx="48">
                  <c:v>8.6452000000000009</c:v>
                </c:pt>
                <c:pt idx="49">
                  <c:v>8.8251000000000008</c:v>
                </c:pt>
                <c:pt idx="50">
                  <c:v>9.0050000000000008</c:v>
                </c:pt>
                <c:pt idx="51">
                  <c:v>9.1849000000000007</c:v>
                </c:pt>
                <c:pt idx="52">
                  <c:v>9.3648000000000007</c:v>
                </c:pt>
                <c:pt idx="53">
                  <c:v>9.5447000000000006</c:v>
                </c:pt>
                <c:pt idx="54">
                  <c:v>9.7246000000000006</c:v>
                </c:pt>
                <c:pt idx="55">
                  <c:v>9.9045000000000005</c:v>
                </c:pt>
                <c:pt idx="56">
                  <c:v>10.0844</c:v>
                </c:pt>
                <c:pt idx="57">
                  <c:v>10.2643</c:v>
                </c:pt>
                <c:pt idx="58">
                  <c:v>10.4442</c:v>
                </c:pt>
                <c:pt idx="59">
                  <c:v>10.6241</c:v>
                </c:pt>
                <c:pt idx="60">
                  <c:v>10.804</c:v>
                </c:pt>
                <c:pt idx="61">
                  <c:v>10.9839</c:v>
                </c:pt>
                <c:pt idx="62">
                  <c:v>11.1638</c:v>
                </c:pt>
                <c:pt idx="63">
                  <c:v>11.3437</c:v>
                </c:pt>
                <c:pt idx="64">
                  <c:v>11.5236</c:v>
                </c:pt>
                <c:pt idx="65">
                  <c:v>11.7035</c:v>
                </c:pt>
                <c:pt idx="66">
                  <c:v>11.8834</c:v>
                </c:pt>
                <c:pt idx="67">
                  <c:v>12.0633</c:v>
                </c:pt>
                <c:pt idx="68">
                  <c:v>12.2432</c:v>
                </c:pt>
                <c:pt idx="69">
                  <c:v>12.4231</c:v>
                </c:pt>
                <c:pt idx="70">
                  <c:v>12.603</c:v>
                </c:pt>
                <c:pt idx="71">
                  <c:v>12.7829</c:v>
                </c:pt>
                <c:pt idx="72">
                  <c:v>12.9628</c:v>
                </c:pt>
                <c:pt idx="73">
                  <c:v>13.1427</c:v>
                </c:pt>
                <c:pt idx="74">
                  <c:v>13.3226</c:v>
                </c:pt>
                <c:pt idx="75">
                  <c:v>13.5025</c:v>
                </c:pt>
                <c:pt idx="76">
                  <c:v>13.682399999999999</c:v>
                </c:pt>
                <c:pt idx="77">
                  <c:v>13.862299999999999</c:v>
                </c:pt>
                <c:pt idx="78">
                  <c:v>14.042199999999999</c:v>
                </c:pt>
                <c:pt idx="79">
                  <c:v>14.222099999999999</c:v>
                </c:pt>
                <c:pt idx="80">
                  <c:v>14.401999999999999</c:v>
                </c:pt>
                <c:pt idx="81">
                  <c:v>14.581899999999999</c:v>
                </c:pt>
                <c:pt idx="82">
                  <c:v>14.761799999999999</c:v>
                </c:pt>
                <c:pt idx="83">
                  <c:v>14.941700000000001</c:v>
                </c:pt>
                <c:pt idx="84">
                  <c:v>15.121600000000001</c:v>
                </c:pt>
                <c:pt idx="85">
                  <c:v>15.301500000000001</c:v>
                </c:pt>
                <c:pt idx="86">
                  <c:v>15.481400000000001</c:v>
                </c:pt>
                <c:pt idx="87">
                  <c:v>15.661300000000001</c:v>
                </c:pt>
                <c:pt idx="88">
                  <c:v>15.841200000000001</c:v>
                </c:pt>
                <c:pt idx="89">
                  <c:v>16.021100000000001</c:v>
                </c:pt>
                <c:pt idx="90">
                  <c:v>16.201000000000001</c:v>
                </c:pt>
                <c:pt idx="91">
                  <c:v>16.3809</c:v>
                </c:pt>
                <c:pt idx="92">
                  <c:v>16.5608</c:v>
                </c:pt>
                <c:pt idx="93">
                  <c:v>16.7407</c:v>
                </c:pt>
                <c:pt idx="94">
                  <c:v>16.9206</c:v>
                </c:pt>
                <c:pt idx="95">
                  <c:v>17.1005</c:v>
                </c:pt>
                <c:pt idx="96">
                  <c:v>17.2804</c:v>
                </c:pt>
                <c:pt idx="97">
                  <c:v>17.4603</c:v>
                </c:pt>
                <c:pt idx="98">
                  <c:v>17.6402</c:v>
                </c:pt>
                <c:pt idx="99">
                  <c:v>17.8201</c:v>
                </c:pt>
                <c:pt idx="100">
                  <c:v>18</c:v>
                </c:pt>
              </c:numCache>
            </c:numRef>
          </c:xVal>
          <c:yVal>
            <c:numRef>
              <c:f>'IF Response'!$E$3:$E$103</c:f>
              <c:numCache>
                <c:formatCode>General</c:formatCode>
                <c:ptCount val="101"/>
                <c:pt idx="0">
                  <c:v>0</c:v>
                </c:pt>
                <c:pt idx="1">
                  <c:v>-2.1193900000000099E-2</c:v>
                </c:pt>
                <c:pt idx="2">
                  <c:v>-6.1192499999999761E-2</c:v>
                </c:pt>
                <c:pt idx="3">
                  <c:v>-8.8675499999999907E-2</c:v>
                </c:pt>
                <c:pt idx="4">
                  <c:v>-7.7795499999999684E-2</c:v>
                </c:pt>
                <c:pt idx="5">
                  <c:v>-5.8256100000000366E-2</c:v>
                </c:pt>
                <c:pt idx="6">
                  <c:v>-4.4912799999999642E-2</c:v>
                </c:pt>
                <c:pt idx="7">
                  <c:v>-0.10551639999999995</c:v>
                </c:pt>
                <c:pt idx="8">
                  <c:v>-0.12208030000000036</c:v>
                </c:pt>
                <c:pt idx="9">
                  <c:v>-0.13796180000000025</c:v>
                </c:pt>
                <c:pt idx="10">
                  <c:v>-9.091519999999953E-2</c:v>
                </c:pt>
                <c:pt idx="11">
                  <c:v>-0.11072919999999975</c:v>
                </c:pt>
                <c:pt idx="12">
                  <c:v>-0.14834309999999995</c:v>
                </c:pt>
                <c:pt idx="13">
                  <c:v>-0.22456209999999999</c:v>
                </c:pt>
                <c:pt idx="14">
                  <c:v>-0.29502960000000034</c:v>
                </c:pt>
                <c:pt idx="15">
                  <c:v>-0.31378269999999997</c:v>
                </c:pt>
                <c:pt idx="16">
                  <c:v>-0.31567279999999975</c:v>
                </c:pt>
                <c:pt idx="17">
                  <c:v>-0.24679509999999993</c:v>
                </c:pt>
                <c:pt idx="18">
                  <c:v>-0.22308250000000029</c:v>
                </c:pt>
                <c:pt idx="19">
                  <c:v>-0.15725750000000005</c:v>
                </c:pt>
                <c:pt idx="20">
                  <c:v>-0.12612579999999962</c:v>
                </c:pt>
                <c:pt idx="21">
                  <c:v>-9.5495200000000224E-2</c:v>
                </c:pt>
                <c:pt idx="22">
                  <c:v>-9.3029500000000098E-2</c:v>
                </c:pt>
                <c:pt idx="23">
                  <c:v>-0.12913510000000006</c:v>
                </c:pt>
                <c:pt idx="24">
                  <c:v>-0.12036840000000026</c:v>
                </c:pt>
                <c:pt idx="25">
                  <c:v>-0.13914489999999979</c:v>
                </c:pt>
                <c:pt idx="26">
                  <c:v>-0.11807679999999987</c:v>
                </c:pt>
                <c:pt idx="27">
                  <c:v>-0.15668389999999999</c:v>
                </c:pt>
                <c:pt idx="28">
                  <c:v>-0.21478839999999977</c:v>
                </c:pt>
                <c:pt idx="29">
                  <c:v>-0.2941950999999996</c:v>
                </c:pt>
                <c:pt idx="30">
                  <c:v>-0.37079810000000002</c:v>
                </c:pt>
                <c:pt idx="31">
                  <c:v>-0.42084790000000005</c:v>
                </c:pt>
                <c:pt idx="32">
                  <c:v>-0.50119350000000029</c:v>
                </c:pt>
                <c:pt idx="33">
                  <c:v>-0.54460860000000011</c:v>
                </c:pt>
                <c:pt idx="34">
                  <c:v>-0.59540789999999966</c:v>
                </c:pt>
                <c:pt idx="35">
                  <c:v>-0.62790579999999974</c:v>
                </c:pt>
                <c:pt idx="36">
                  <c:v>-0.67392300000000027</c:v>
                </c:pt>
                <c:pt idx="37">
                  <c:v>-0.71833610000000014</c:v>
                </c:pt>
                <c:pt idx="38">
                  <c:v>-0.72812549999999998</c:v>
                </c:pt>
                <c:pt idx="39">
                  <c:v>-0.74522010000000005</c:v>
                </c:pt>
                <c:pt idx="40">
                  <c:v>-0.75320569999999964</c:v>
                </c:pt>
                <c:pt idx="41">
                  <c:v>-0.79802179999999989</c:v>
                </c:pt>
                <c:pt idx="42">
                  <c:v>-0.85268299999999986</c:v>
                </c:pt>
                <c:pt idx="43">
                  <c:v>-0.93897429999999993</c:v>
                </c:pt>
                <c:pt idx="44">
                  <c:v>-1.0452962000000001</c:v>
                </c:pt>
                <c:pt idx="45">
                  <c:v>-1.1335239000000001</c:v>
                </c:pt>
                <c:pt idx="46">
                  <c:v>-1.1970090999999998</c:v>
                </c:pt>
                <c:pt idx="47">
                  <c:v>-1.2313026999999996</c:v>
                </c:pt>
                <c:pt idx="48">
                  <c:v>-1.2876843999999998</c:v>
                </c:pt>
                <c:pt idx="49">
                  <c:v>-1.3386569000000001</c:v>
                </c:pt>
                <c:pt idx="50">
                  <c:v>-1.3642000999999997</c:v>
                </c:pt>
                <c:pt idx="51">
                  <c:v>-1.3531583999999999</c:v>
                </c:pt>
                <c:pt idx="52">
                  <c:v>-1.3326605999999996</c:v>
                </c:pt>
                <c:pt idx="53">
                  <c:v>-1.3226317999999999</c:v>
                </c:pt>
                <c:pt idx="54">
                  <c:v>-1.3405870999999996</c:v>
                </c:pt>
                <c:pt idx="55">
                  <c:v>-1.3490848</c:v>
                </c:pt>
                <c:pt idx="56">
                  <c:v>-1.3690920000000002</c:v>
                </c:pt>
                <c:pt idx="57">
                  <c:v>-1.3879761000000004</c:v>
                </c:pt>
                <c:pt idx="58">
                  <c:v>-1.4254641000000001</c:v>
                </c:pt>
                <c:pt idx="59">
                  <c:v>-1.4980992999999998</c:v>
                </c:pt>
                <c:pt idx="60">
                  <c:v>-1.5585579999999997</c:v>
                </c:pt>
                <c:pt idx="61">
                  <c:v>-1.6489333999999998</c:v>
                </c:pt>
                <c:pt idx="62">
                  <c:v>-1.7129602000000004</c:v>
                </c:pt>
                <c:pt idx="63">
                  <c:v>-1.7980108000000001</c:v>
                </c:pt>
                <c:pt idx="64">
                  <c:v>-1.8724856000000001</c:v>
                </c:pt>
                <c:pt idx="65">
                  <c:v>-1.9344104999999994</c:v>
                </c:pt>
                <c:pt idx="66">
                  <c:v>-2.0179715000000007</c:v>
                </c:pt>
                <c:pt idx="67">
                  <c:v>-2.1073154999999995</c:v>
                </c:pt>
                <c:pt idx="68">
                  <c:v>-2.2510771000000007</c:v>
                </c:pt>
                <c:pt idx="69">
                  <c:v>-2.3811574000000002</c:v>
                </c:pt>
                <c:pt idx="70">
                  <c:v>-2.5255169999999998</c:v>
                </c:pt>
                <c:pt idx="71">
                  <c:v>-2.6497883</c:v>
                </c:pt>
                <c:pt idx="72">
                  <c:v>-2.8338799000000003</c:v>
                </c:pt>
                <c:pt idx="73">
                  <c:v>-3.0593276000000005</c:v>
                </c:pt>
                <c:pt idx="74">
                  <c:v>-3.3107122999999996</c:v>
                </c:pt>
                <c:pt idx="75">
                  <c:v>-3.5341409999999991</c:v>
                </c:pt>
                <c:pt idx="76">
                  <c:v>-3.7200169000000001</c:v>
                </c:pt>
                <c:pt idx="77">
                  <c:v>-3.8696004000000004</c:v>
                </c:pt>
                <c:pt idx="78">
                  <c:v>-4.0418954000000005</c:v>
                </c:pt>
                <c:pt idx="79">
                  <c:v>-4.2223543999999995</c:v>
                </c:pt>
                <c:pt idx="80">
                  <c:v>-4.4440984000000006</c:v>
                </c:pt>
                <c:pt idx="81">
                  <c:v>-4.6134674000000002</c:v>
                </c:pt>
                <c:pt idx="82">
                  <c:v>-4.8024264000000008</c:v>
                </c:pt>
                <c:pt idx="83">
                  <c:v>-5.0152843999999996</c:v>
                </c:pt>
                <c:pt idx="84">
                  <c:v>-5.3019913999999995</c:v>
                </c:pt>
                <c:pt idx="85">
                  <c:v>-5.6696403999999996</c:v>
                </c:pt>
                <c:pt idx="86">
                  <c:v>-6.0911064000000001</c:v>
                </c:pt>
                <c:pt idx="87">
                  <c:v>-6.6080183999999997</c:v>
                </c:pt>
                <c:pt idx="88">
                  <c:v>-7.1593924000000007</c:v>
                </c:pt>
                <c:pt idx="89">
                  <c:v>-7.7873334000000005</c:v>
                </c:pt>
                <c:pt idx="90">
                  <c:v>-8.4353634</c:v>
                </c:pt>
                <c:pt idx="91">
                  <c:v>-9.1321723999999982</c:v>
                </c:pt>
                <c:pt idx="92">
                  <c:v>-9.8359164000000021</c:v>
                </c:pt>
                <c:pt idx="93">
                  <c:v>-10.541438400000001</c:v>
                </c:pt>
                <c:pt idx="94">
                  <c:v>-11.229047400000002</c:v>
                </c:pt>
                <c:pt idx="95">
                  <c:v>-11.887414400000001</c:v>
                </c:pt>
                <c:pt idx="96">
                  <c:v>-12.541122400000003</c:v>
                </c:pt>
                <c:pt idx="97">
                  <c:v>-13.163423399999999</c:v>
                </c:pt>
                <c:pt idx="98">
                  <c:v>-13.763911400000001</c:v>
                </c:pt>
                <c:pt idx="99">
                  <c:v>-14.327821400000001</c:v>
                </c:pt>
                <c:pt idx="100">
                  <c:v>-14.696624400000001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08-4173-93F1-A72A21A9D472}"/>
            </c:ext>
          </c:extLst>
        </c:ser>
        <c:ser>
          <c:idx val="0"/>
          <c:order val="1"/>
          <c:tx>
            <c:v>14 GHz RF -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0.18990000000000001</c:v>
                </c:pt>
                <c:pt idx="2">
                  <c:v>0.36980000000000002</c:v>
                </c:pt>
                <c:pt idx="3">
                  <c:v>0.54969999999999997</c:v>
                </c:pt>
                <c:pt idx="4">
                  <c:v>0.72960000000000003</c:v>
                </c:pt>
                <c:pt idx="5">
                  <c:v>0.90949999999999998</c:v>
                </c:pt>
                <c:pt idx="6">
                  <c:v>1.0893999999999999</c:v>
                </c:pt>
                <c:pt idx="7">
                  <c:v>1.2693000000000001</c:v>
                </c:pt>
                <c:pt idx="8">
                  <c:v>1.4492</c:v>
                </c:pt>
                <c:pt idx="9">
                  <c:v>1.6291</c:v>
                </c:pt>
                <c:pt idx="10">
                  <c:v>1.8089999999999999</c:v>
                </c:pt>
                <c:pt idx="11">
                  <c:v>1.9888999999999999</c:v>
                </c:pt>
                <c:pt idx="12">
                  <c:v>2.1688000000000001</c:v>
                </c:pt>
                <c:pt idx="13">
                  <c:v>2.3487</c:v>
                </c:pt>
                <c:pt idx="14">
                  <c:v>2.5286</c:v>
                </c:pt>
                <c:pt idx="15">
                  <c:v>2.7084999999999999</c:v>
                </c:pt>
                <c:pt idx="16">
                  <c:v>2.8883999999999999</c:v>
                </c:pt>
                <c:pt idx="17">
                  <c:v>3.0682999999999998</c:v>
                </c:pt>
                <c:pt idx="18">
                  <c:v>3.2482000000000002</c:v>
                </c:pt>
                <c:pt idx="19">
                  <c:v>3.4281000000000001</c:v>
                </c:pt>
                <c:pt idx="20">
                  <c:v>3.6080000000000001</c:v>
                </c:pt>
                <c:pt idx="21">
                  <c:v>3.7879</c:v>
                </c:pt>
                <c:pt idx="22">
                  <c:v>3.9678</c:v>
                </c:pt>
                <c:pt idx="23">
                  <c:v>4.1477000000000004</c:v>
                </c:pt>
                <c:pt idx="24">
                  <c:v>4.3276000000000003</c:v>
                </c:pt>
                <c:pt idx="25">
                  <c:v>4.5075000000000003</c:v>
                </c:pt>
                <c:pt idx="26">
                  <c:v>4.6874000000000002</c:v>
                </c:pt>
                <c:pt idx="27">
                  <c:v>4.8673000000000002</c:v>
                </c:pt>
                <c:pt idx="28">
                  <c:v>5.0472000000000001</c:v>
                </c:pt>
                <c:pt idx="29">
                  <c:v>5.2271000000000001</c:v>
                </c:pt>
                <c:pt idx="30">
                  <c:v>5.407</c:v>
                </c:pt>
                <c:pt idx="31">
                  <c:v>5.5869</c:v>
                </c:pt>
                <c:pt idx="32">
                  <c:v>5.7667999999999999</c:v>
                </c:pt>
                <c:pt idx="33">
                  <c:v>5.9466999999999999</c:v>
                </c:pt>
                <c:pt idx="34">
                  <c:v>6.1265999999999998</c:v>
                </c:pt>
                <c:pt idx="35">
                  <c:v>6.3064999999999998</c:v>
                </c:pt>
                <c:pt idx="36">
                  <c:v>6.4863999999999997</c:v>
                </c:pt>
                <c:pt idx="37">
                  <c:v>6.6662999999999997</c:v>
                </c:pt>
                <c:pt idx="38">
                  <c:v>6.8461999999999996</c:v>
                </c:pt>
                <c:pt idx="39">
                  <c:v>7.0260999999999996</c:v>
                </c:pt>
                <c:pt idx="40">
                  <c:v>7.2060000000000004</c:v>
                </c:pt>
                <c:pt idx="41">
                  <c:v>7.3859000000000004</c:v>
                </c:pt>
                <c:pt idx="42">
                  <c:v>7.5658000000000003</c:v>
                </c:pt>
                <c:pt idx="43">
                  <c:v>7.7457000000000003</c:v>
                </c:pt>
                <c:pt idx="44">
                  <c:v>7.9256000000000002</c:v>
                </c:pt>
                <c:pt idx="45">
                  <c:v>8.1054999999999993</c:v>
                </c:pt>
                <c:pt idx="46">
                  <c:v>8.2853999999999992</c:v>
                </c:pt>
                <c:pt idx="47">
                  <c:v>8.4652999999999992</c:v>
                </c:pt>
                <c:pt idx="48">
                  <c:v>8.6452000000000009</c:v>
                </c:pt>
                <c:pt idx="49">
                  <c:v>8.8251000000000008</c:v>
                </c:pt>
                <c:pt idx="50">
                  <c:v>9.0050000000000008</c:v>
                </c:pt>
                <c:pt idx="51">
                  <c:v>9.1849000000000007</c:v>
                </c:pt>
                <c:pt idx="52">
                  <c:v>9.3648000000000007</c:v>
                </c:pt>
                <c:pt idx="53">
                  <c:v>9.5447000000000006</c:v>
                </c:pt>
                <c:pt idx="54">
                  <c:v>9.7246000000000006</c:v>
                </c:pt>
                <c:pt idx="55">
                  <c:v>9.9045000000000005</c:v>
                </c:pt>
                <c:pt idx="56">
                  <c:v>10.0844</c:v>
                </c:pt>
                <c:pt idx="57">
                  <c:v>10.2643</c:v>
                </c:pt>
                <c:pt idx="58">
                  <c:v>10.4442</c:v>
                </c:pt>
                <c:pt idx="59">
                  <c:v>10.6241</c:v>
                </c:pt>
                <c:pt idx="60">
                  <c:v>10.804</c:v>
                </c:pt>
                <c:pt idx="61">
                  <c:v>10.9839</c:v>
                </c:pt>
                <c:pt idx="62">
                  <c:v>11.1638</c:v>
                </c:pt>
                <c:pt idx="63">
                  <c:v>11.3437</c:v>
                </c:pt>
                <c:pt idx="64">
                  <c:v>11.5236</c:v>
                </c:pt>
                <c:pt idx="65">
                  <c:v>11.7035</c:v>
                </c:pt>
                <c:pt idx="66">
                  <c:v>11.8834</c:v>
                </c:pt>
                <c:pt idx="67">
                  <c:v>12.0633</c:v>
                </c:pt>
                <c:pt idx="68">
                  <c:v>12.2432</c:v>
                </c:pt>
                <c:pt idx="69">
                  <c:v>12.4231</c:v>
                </c:pt>
                <c:pt idx="70">
                  <c:v>12.603</c:v>
                </c:pt>
                <c:pt idx="71">
                  <c:v>12.7829</c:v>
                </c:pt>
                <c:pt idx="72">
                  <c:v>12.9628</c:v>
                </c:pt>
                <c:pt idx="73">
                  <c:v>13.1427</c:v>
                </c:pt>
                <c:pt idx="74">
                  <c:v>13.3226</c:v>
                </c:pt>
                <c:pt idx="75">
                  <c:v>13.5025</c:v>
                </c:pt>
                <c:pt idx="76">
                  <c:v>13.682399999999999</c:v>
                </c:pt>
                <c:pt idx="77">
                  <c:v>13.862299999999999</c:v>
                </c:pt>
                <c:pt idx="78">
                  <c:v>14.042199999999999</c:v>
                </c:pt>
                <c:pt idx="79">
                  <c:v>14.222099999999999</c:v>
                </c:pt>
                <c:pt idx="80">
                  <c:v>14.401999999999999</c:v>
                </c:pt>
                <c:pt idx="81">
                  <c:v>14.581899999999999</c:v>
                </c:pt>
                <c:pt idx="82">
                  <c:v>14.761799999999999</c:v>
                </c:pt>
                <c:pt idx="83">
                  <c:v>14.941700000000001</c:v>
                </c:pt>
                <c:pt idx="84">
                  <c:v>15.121600000000001</c:v>
                </c:pt>
                <c:pt idx="85">
                  <c:v>15.301500000000001</c:v>
                </c:pt>
                <c:pt idx="86">
                  <c:v>15.481400000000001</c:v>
                </c:pt>
                <c:pt idx="87">
                  <c:v>15.661300000000001</c:v>
                </c:pt>
                <c:pt idx="88">
                  <c:v>15.841200000000001</c:v>
                </c:pt>
                <c:pt idx="89">
                  <c:v>16.021100000000001</c:v>
                </c:pt>
                <c:pt idx="90">
                  <c:v>16.201000000000001</c:v>
                </c:pt>
                <c:pt idx="91">
                  <c:v>16.3809</c:v>
                </c:pt>
                <c:pt idx="92">
                  <c:v>16.5608</c:v>
                </c:pt>
                <c:pt idx="93">
                  <c:v>16.7407</c:v>
                </c:pt>
                <c:pt idx="94">
                  <c:v>16.9206</c:v>
                </c:pt>
                <c:pt idx="95">
                  <c:v>17.1005</c:v>
                </c:pt>
                <c:pt idx="96">
                  <c:v>17.2804</c:v>
                </c:pt>
                <c:pt idx="97">
                  <c:v>17.4603</c:v>
                </c:pt>
                <c:pt idx="98">
                  <c:v>17.6402</c:v>
                </c:pt>
                <c:pt idx="99">
                  <c:v>17.8201</c:v>
                </c:pt>
                <c:pt idx="100">
                  <c:v>18</c:v>
                </c:pt>
              </c:numCache>
            </c:numRef>
          </c:xVal>
          <c:yVal>
            <c:numRef>
              <c:f>'IF Response'!$O$3:$O$103</c:f>
              <c:numCache>
                <c:formatCode>General</c:formatCode>
                <c:ptCount val="101"/>
                <c:pt idx="0">
                  <c:v>-1.9802999999999571E-2</c:v>
                </c:pt>
                <c:pt idx="1">
                  <c:v>0</c:v>
                </c:pt>
                <c:pt idx="2">
                  <c:v>-1.0986800000000407E-2</c:v>
                </c:pt>
                <c:pt idx="3">
                  <c:v>-6.3435499999999756E-2</c:v>
                </c:pt>
                <c:pt idx="4">
                  <c:v>-0.12219330000000017</c:v>
                </c:pt>
                <c:pt idx="5">
                  <c:v>-0.15403789999999962</c:v>
                </c:pt>
                <c:pt idx="6">
                  <c:v>-0.19197370000000014</c:v>
                </c:pt>
                <c:pt idx="7">
                  <c:v>-0.22894949999999969</c:v>
                </c:pt>
                <c:pt idx="8">
                  <c:v>-0.26651049999999987</c:v>
                </c:pt>
                <c:pt idx="9">
                  <c:v>-0.28479149999999986</c:v>
                </c:pt>
                <c:pt idx="10">
                  <c:v>-0.30045750000000027</c:v>
                </c:pt>
                <c:pt idx="11">
                  <c:v>-0.31803839999999983</c:v>
                </c:pt>
                <c:pt idx="12">
                  <c:v>-0.31599660000000007</c:v>
                </c:pt>
                <c:pt idx="13">
                  <c:v>-0.33013009999999987</c:v>
                </c:pt>
                <c:pt idx="14">
                  <c:v>-0.3206610999999997</c:v>
                </c:pt>
                <c:pt idx="15">
                  <c:v>-0.33643100000000015</c:v>
                </c:pt>
                <c:pt idx="16">
                  <c:v>-0.31110710000000008</c:v>
                </c:pt>
                <c:pt idx="17">
                  <c:v>-0.30454869999999978</c:v>
                </c:pt>
                <c:pt idx="18">
                  <c:v>-0.2323890000000004</c:v>
                </c:pt>
                <c:pt idx="19">
                  <c:v>-0.17473079999999985</c:v>
                </c:pt>
                <c:pt idx="20">
                  <c:v>-8.7628800000000062E-2</c:v>
                </c:pt>
                <c:pt idx="21">
                  <c:v>-6.0816299999999934E-2</c:v>
                </c:pt>
                <c:pt idx="22">
                  <c:v>-6.8760900000000014E-2</c:v>
                </c:pt>
                <c:pt idx="23">
                  <c:v>-9.7253300000000209E-2</c:v>
                </c:pt>
                <c:pt idx="24">
                  <c:v>-0.15052459999999979</c:v>
                </c:pt>
                <c:pt idx="25">
                  <c:v>-0.17465970000000031</c:v>
                </c:pt>
                <c:pt idx="26">
                  <c:v>-0.26735729999999958</c:v>
                </c:pt>
                <c:pt idx="27">
                  <c:v>-0.32153749999999981</c:v>
                </c:pt>
                <c:pt idx="28">
                  <c:v>-0.40272620000000003</c:v>
                </c:pt>
                <c:pt idx="29">
                  <c:v>-0.42142579999999974</c:v>
                </c:pt>
                <c:pt idx="30">
                  <c:v>-0.45918800000000015</c:v>
                </c:pt>
                <c:pt idx="31">
                  <c:v>-0.49577709999999975</c:v>
                </c:pt>
                <c:pt idx="32">
                  <c:v>-0.53388170000000024</c:v>
                </c:pt>
                <c:pt idx="33">
                  <c:v>-0.60638279999999956</c:v>
                </c:pt>
                <c:pt idx="34">
                  <c:v>-0.63554289999999991</c:v>
                </c:pt>
                <c:pt idx="35">
                  <c:v>-0.65973469999999956</c:v>
                </c:pt>
                <c:pt idx="36">
                  <c:v>-0.63863610000000026</c:v>
                </c:pt>
                <c:pt idx="37">
                  <c:v>-0.63658139999999985</c:v>
                </c:pt>
                <c:pt idx="38">
                  <c:v>-0.66548349999999967</c:v>
                </c:pt>
                <c:pt idx="39">
                  <c:v>-0.7120122999999996</c:v>
                </c:pt>
                <c:pt idx="40">
                  <c:v>-0.76961849999999909</c:v>
                </c:pt>
                <c:pt idx="41">
                  <c:v>-0.7794175000000001</c:v>
                </c:pt>
                <c:pt idx="42">
                  <c:v>-0.78694389999999981</c:v>
                </c:pt>
                <c:pt idx="43">
                  <c:v>-0.78009080000000086</c:v>
                </c:pt>
                <c:pt idx="44">
                  <c:v>-0.81387569999999965</c:v>
                </c:pt>
                <c:pt idx="45">
                  <c:v>-0.84014560000000049</c:v>
                </c:pt>
                <c:pt idx="46">
                  <c:v>-0.8828977999999994</c:v>
                </c:pt>
                <c:pt idx="47">
                  <c:v>-0.91201729999999959</c:v>
                </c:pt>
                <c:pt idx="48">
                  <c:v>-0.94558380000000053</c:v>
                </c:pt>
                <c:pt idx="49">
                  <c:v>-0.98362970000000072</c:v>
                </c:pt>
                <c:pt idx="50">
                  <c:v>-1.0473456000000008</c:v>
                </c:pt>
                <c:pt idx="51">
                  <c:v>-1.1326612999999996</c:v>
                </c:pt>
                <c:pt idx="52">
                  <c:v>-1.2300514999999992</c:v>
                </c:pt>
                <c:pt idx="53">
                  <c:v>-1.3169122</c:v>
                </c:pt>
                <c:pt idx="54">
                  <c:v>-1.3777938000000001</c:v>
                </c:pt>
                <c:pt idx="55">
                  <c:v>-1.4507488999999998</c:v>
                </c:pt>
                <c:pt idx="56">
                  <c:v>-1.5240330999999996</c:v>
                </c:pt>
                <c:pt idx="57">
                  <c:v>-1.6595644999999992</c:v>
                </c:pt>
                <c:pt idx="58">
                  <c:v>-1.7736468000000007</c:v>
                </c:pt>
                <c:pt idx="59">
                  <c:v>-1.8813719999999998</c:v>
                </c:pt>
                <c:pt idx="60">
                  <c:v>-1.9296651000000002</c:v>
                </c:pt>
                <c:pt idx="61">
                  <c:v>-1.9501719</c:v>
                </c:pt>
                <c:pt idx="62">
                  <c:v>-1.9851394000000004</c:v>
                </c:pt>
                <c:pt idx="63">
                  <c:v>-2.0230670000000002</c:v>
                </c:pt>
                <c:pt idx="64">
                  <c:v>-2.1253713999999997</c:v>
                </c:pt>
                <c:pt idx="65">
                  <c:v>-2.2027097000000007</c:v>
                </c:pt>
                <c:pt idx="66">
                  <c:v>-2.2831578000000006</c:v>
                </c:pt>
                <c:pt idx="67">
                  <c:v>-2.3176169</c:v>
                </c:pt>
                <c:pt idx="68">
                  <c:v>-2.3716511999999996</c:v>
                </c:pt>
                <c:pt idx="69">
                  <c:v>-2.4616093000000001</c:v>
                </c:pt>
                <c:pt idx="70">
                  <c:v>-2.5725713000000008</c:v>
                </c:pt>
                <c:pt idx="71">
                  <c:v>-2.6797232000000006</c:v>
                </c:pt>
                <c:pt idx="72">
                  <c:v>-2.7501518000000003</c:v>
                </c:pt>
                <c:pt idx="73">
                  <c:v>-2.8434257999999994</c:v>
                </c:pt>
                <c:pt idx="74">
                  <c:v>-3.0022267999999999</c:v>
                </c:pt>
                <c:pt idx="75">
                  <c:v>-3.2279147999999998</c:v>
                </c:pt>
                <c:pt idx="76">
                  <c:v>-3.4715458000000003</c:v>
                </c:pt>
                <c:pt idx="77">
                  <c:v>-3.6953488000000005</c:v>
                </c:pt>
                <c:pt idx="78">
                  <c:v>-3.9072608000000004</c:v>
                </c:pt>
                <c:pt idx="79">
                  <c:v>-4.1572997999999997</c:v>
                </c:pt>
                <c:pt idx="80">
                  <c:v>-4.4687118000000003</c:v>
                </c:pt>
                <c:pt idx="81">
                  <c:v>-4.8858708000000002</c:v>
                </c:pt>
                <c:pt idx="82">
                  <c:v>-5.3153017999999994</c:v>
                </c:pt>
                <c:pt idx="83">
                  <c:v>-5.7934708000000006</c:v>
                </c:pt>
                <c:pt idx="84">
                  <c:v>-6.2591527999999998</c:v>
                </c:pt>
                <c:pt idx="85">
                  <c:v>-6.7855818000000001</c:v>
                </c:pt>
                <c:pt idx="86">
                  <c:v>-7.3350607999999999</c:v>
                </c:pt>
                <c:pt idx="87">
                  <c:v>-7.8820317999999991</c:v>
                </c:pt>
                <c:pt idx="88">
                  <c:v>-8.3726127999999989</c:v>
                </c:pt>
                <c:pt idx="89">
                  <c:v>-8.7379627999999983</c:v>
                </c:pt>
                <c:pt idx="90">
                  <c:v>-9.0405087999999978</c:v>
                </c:pt>
                <c:pt idx="91">
                  <c:v>-9.2619577999999976</c:v>
                </c:pt>
                <c:pt idx="92">
                  <c:v>-9.5075687999999978</c:v>
                </c:pt>
                <c:pt idx="93">
                  <c:v>-9.7425718000000003</c:v>
                </c:pt>
                <c:pt idx="94">
                  <c:v>-10.063816799999998</c:v>
                </c:pt>
                <c:pt idx="95">
                  <c:v>-10.417907799999998</c:v>
                </c:pt>
                <c:pt idx="96">
                  <c:v>-10.893715799999999</c:v>
                </c:pt>
                <c:pt idx="97">
                  <c:v>-11.418592799999999</c:v>
                </c:pt>
                <c:pt idx="98">
                  <c:v>-12.0218718</c:v>
                </c:pt>
                <c:pt idx="99">
                  <c:v>-12.610853799999997</c:v>
                </c:pt>
                <c:pt idx="100">
                  <c:v>-13.015739799999999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08-4173-93F1-A72A21A9D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14656"/>
        <c:axId val="111429120"/>
      </c:scatterChart>
      <c:valAx>
        <c:axId val="111414656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IF Frequency  (GHz)</a:t>
                </a:r>
              </a:p>
            </c:rich>
          </c:tx>
          <c:layout>
            <c:manualLayout>
              <c:xMode val="edge"/>
              <c:yMode val="edge"/>
              <c:x val="0.37500692049321632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429120"/>
        <c:crosses val="autoZero"/>
        <c:crossBetween val="midCat"/>
        <c:majorUnit val="2"/>
      </c:valAx>
      <c:valAx>
        <c:axId val="111429120"/>
        <c:scaling>
          <c:orientation val="minMax"/>
          <c:max val="0"/>
          <c:min val="-1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414656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7138049451601515"/>
          <c:y val="0.68226778944298638"/>
          <c:w val="0.41874990836501075"/>
          <c:h val="0.1167803388773464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Input IP3 (dBm)</a:t>
            </a:r>
          </a:p>
        </c:rich>
      </c:tx>
      <c:layout>
        <c:manualLayout>
          <c:xMode val="edge"/>
          <c:yMode val="edge"/>
          <c:x val="0.41459703935735731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6</c:v>
                </c:pt>
                <c:pt idx="1">
                  <c:v>6.3979591836734997</c:v>
                </c:pt>
                <c:pt idx="2">
                  <c:v>6.7959183673468999</c:v>
                </c:pt>
                <c:pt idx="3">
                  <c:v>7.1938775510203996</c:v>
                </c:pt>
                <c:pt idx="4">
                  <c:v>7.5918367346939002</c:v>
                </c:pt>
                <c:pt idx="5">
                  <c:v>7.9897959183673004</c:v>
                </c:pt>
                <c:pt idx="6">
                  <c:v>8.3877551020407992</c:v>
                </c:pt>
                <c:pt idx="7">
                  <c:v>8.7857142857143007</c:v>
                </c:pt>
                <c:pt idx="8">
                  <c:v>9.1836734693878004</c:v>
                </c:pt>
                <c:pt idx="9">
                  <c:v>9.5816326530611988</c:v>
                </c:pt>
                <c:pt idx="10">
                  <c:v>9.9795918367346985</c:v>
                </c:pt>
                <c:pt idx="11">
                  <c:v>10.377551020408001</c:v>
                </c:pt>
                <c:pt idx="12">
                  <c:v>10.775510204082</c:v>
                </c:pt>
                <c:pt idx="13">
                  <c:v>11.173469387754999</c:v>
                </c:pt>
                <c:pt idx="14">
                  <c:v>11.571428571429001</c:v>
                </c:pt>
                <c:pt idx="15">
                  <c:v>11.969387755102</c:v>
                </c:pt>
                <c:pt idx="16">
                  <c:v>12.367346938775999</c:v>
                </c:pt>
                <c:pt idx="17">
                  <c:v>12.765306122448999</c:v>
                </c:pt>
                <c:pt idx="18">
                  <c:v>13.163265306122</c:v>
                </c:pt>
                <c:pt idx="19">
                  <c:v>13.561224489796</c:v>
                </c:pt>
                <c:pt idx="20">
                  <c:v>13.959183673468999</c:v>
                </c:pt>
                <c:pt idx="21">
                  <c:v>14.357142857143</c:v>
                </c:pt>
                <c:pt idx="22">
                  <c:v>14.755102040816</c:v>
                </c:pt>
                <c:pt idx="23">
                  <c:v>15.153061224489999</c:v>
                </c:pt>
                <c:pt idx="24">
                  <c:v>15.551020408163</c:v>
                </c:pt>
                <c:pt idx="25">
                  <c:v>15.948979591837</c:v>
                </c:pt>
                <c:pt idx="26">
                  <c:v>16.346938775510001</c:v>
                </c:pt>
                <c:pt idx="27">
                  <c:v>16.744897959184001</c:v>
                </c:pt>
                <c:pt idx="28">
                  <c:v>17.142857142857</c:v>
                </c:pt>
                <c:pt idx="29">
                  <c:v>17.540816326530997</c:v>
                </c:pt>
                <c:pt idx="30">
                  <c:v>17.938775510204</c:v>
                </c:pt>
                <c:pt idx="31">
                  <c:v>18.336734693877997</c:v>
                </c:pt>
                <c:pt idx="32">
                  <c:v>18.734693877550999</c:v>
                </c:pt>
                <c:pt idx="33">
                  <c:v>19.132653061223998</c:v>
                </c:pt>
                <c:pt idx="34">
                  <c:v>19.530612244897998</c:v>
                </c:pt>
                <c:pt idx="35">
                  <c:v>19.928571428571001</c:v>
                </c:pt>
                <c:pt idx="36">
                  <c:v>20.326530612244998</c:v>
                </c:pt>
                <c:pt idx="37">
                  <c:v>20.724489795918</c:v>
                </c:pt>
                <c:pt idx="38">
                  <c:v>21.122448979592001</c:v>
                </c:pt>
                <c:pt idx="39">
                  <c:v>21.520408163265</c:v>
                </c:pt>
                <c:pt idx="40">
                  <c:v>21.918367346939</c:v>
                </c:pt>
                <c:pt idx="41">
                  <c:v>22.316326530611999</c:v>
                </c:pt>
                <c:pt idx="42">
                  <c:v>22.714285714286</c:v>
                </c:pt>
                <c:pt idx="43">
                  <c:v>23.112244897958998</c:v>
                </c:pt>
                <c:pt idx="44">
                  <c:v>23.510204081632999</c:v>
                </c:pt>
                <c:pt idx="45">
                  <c:v>23.908163265306001</c:v>
                </c:pt>
                <c:pt idx="46">
                  <c:v>24.306122448979998</c:v>
                </c:pt>
                <c:pt idx="47">
                  <c:v>24.704081632653001</c:v>
                </c:pt>
                <c:pt idx="48">
                  <c:v>25.102040816327001</c:v>
                </c:pt>
                <c:pt idx="49">
                  <c:v>25.5</c:v>
                </c:pt>
                <c:pt idx="50">
                  <c:v>25.897959183672999</c:v>
                </c:pt>
                <c:pt idx="51">
                  <c:v>26.295918367346999</c:v>
                </c:pt>
                <c:pt idx="52">
                  <c:v>26.693877551020002</c:v>
                </c:pt>
                <c:pt idx="53">
                  <c:v>27.091836734693999</c:v>
                </c:pt>
                <c:pt idx="54">
                  <c:v>27.489795918367001</c:v>
                </c:pt>
                <c:pt idx="55">
                  <c:v>27.887755102041002</c:v>
                </c:pt>
                <c:pt idx="56">
                  <c:v>28.285714285714</c:v>
                </c:pt>
                <c:pt idx="57">
                  <c:v>28.683673469388001</c:v>
                </c:pt>
                <c:pt idx="58">
                  <c:v>29.081632653061</c:v>
                </c:pt>
                <c:pt idx="59">
                  <c:v>29.479591836735</c:v>
                </c:pt>
                <c:pt idx="60">
                  <c:v>29.877551020407999</c:v>
                </c:pt>
                <c:pt idx="61">
                  <c:v>30.275510204082</c:v>
                </c:pt>
                <c:pt idx="62">
                  <c:v>30.673469387755002</c:v>
                </c:pt>
                <c:pt idx="63">
                  <c:v>31.071428571428999</c:v>
                </c:pt>
                <c:pt idx="64">
                  <c:v>31.469387755102002</c:v>
                </c:pt>
                <c:pt idx="65">
                  <c:v>31.867346938776002</c:v>
                </c:pt>
                <c:pt idx="66">
                  <c:v>32.265306122449005</c:v>
                </c:pt>
                <c:pt idx="67">
                  <c:v>32.663265306122</c:v>
                </c:pt>
                <c:pt idx="68">
                  <c:v>33.061224489796004</c:v>
                </c:pt>
                <c:pt idx="69">
                  <c:v>33.459183673468999</c:v>
                </c:pt>
                <c:pt idx="70">
                  <c:v>33.857142857143003</c:v>
                </c:pt>
                <c:pt idx="71">
                  <c:v>34.255102040815999</c:v>
                </c:pt>
                <c:pt idx="72">
                  <c:v>34.653061224489996</c:v>
                </c:pt>
                <c:pt idx="73">
                  <c:v>35.051020408163005</c:v>
                </c:pt>
                <c:pt idx="74">
                  <c:v>35.448979591836995</c:v>
                </c:pt>
                <c:pt idx="75">
                  <c:v>35.846938775510004</c:v>
                </c:pt>
                <c:pt idx="76">
                  <c:v>36.244897959184001</c:v>
                </c:pt>
                <c:pt idx="77">
                  <c:v>36.642857142857004</c:v>
                </c:pt>
                <c:pt idx="78">
                  <c:v>37.040816326531001</c:v>
                </c:pt>
                <c:pt idx="79">
                  <c:v>37.438775510204003</c:v>
                </c:pt>
                <c:pt idx="80">
                  <c:v>37.836734693878</c:v>
                </c:pt>
                <c:pt idx="81">
                  <c:v>38.234693877551003</c:v>
                </c:pt>
                <c:pt idx="82">
                  <c:v>38.632653061223998</c:v>
                </c:pt>
                <c:pt idx="83">
                  <c:v>39.030612244898002</c:v>
                </c:pt>
                <c:pt idx="84">
                  <c:v>39.428571428570997</c:v>
                </c:pt>
                <c:pt idx="85">
                  <c:v>39.826530612245001</c:v>
                </c:pt>
                <c:pt idx="86">
                  <c:v>40.224489795917997</c:v>
                </c:pt>
                <c:pt idx="87">
                  <c:v>40.622448979592001</c:v>
                </c:pt>
                <c:pt idx="88">
                  <c:v>41.020408163264996</c:v>
                </c:pt>
                <c:pt idx="89">
                  <c:v>41.418367346939</c:v>
                </c:pt>
                <c:pt idx="90">
                  <c:v>41.816326530612002</c:v>
                </c:pt>
                <c:pt idx="91">
                  <c:v>42.214285714286007</c:v>
                </c:pt>
                <c:pt idx="92">
                  <c:v>42.612244897959002</c:v>
                </c:pt>
                <c:pt idx="93">
                  <c:v>43.010204081633006</c:v>
                </c:pt>
                <c:pt idx="94">
                  <c:v>43.408163265306001</c:v>
                </c:pt>
                <c:pt idx="95">
                  <c:v>43.806122448980005</c:v>
                </c:pt>
                <c:pt idx="96">
                  <c:v>44.204081632653001</c:v>
                </c:pt>
                <c:pt idx="97">
                  <c:v>44.602040816327005</c:v>
                </c:pt>
                <c:pt idx="98">
                  <c:v>45</c:v>
                </c:pt>
              </c:numCache>
            </c:numRef>
          </c:xVal>
          <c:yVal>
            <c:numRef>
              <c:f>'IP3'!$M$5:$M$103</c:f>
              <c:numCache>
                <c:formatCode>General</c:formatCode>
                <c:ptCount val="99"/>
                <c:pt idx="0">
                  <c:v>14.406711</c:v>
                </c:pt>
                <c:pt idx="1">
                  <c:v>18.735344000000001</c:v>
                </c:pt>
                <c:pt idx="2">
                  <c:v>21.931017000000001</c:v>
                </c:pt>
                <c:pt idx="3">
                  <c:v>23.782</c:v>
                </c:pt>
                <c:pt idx="4">
                  <c:v>21.408905000000001</c:v>
                </c:pt>
                <c:pt idx="5">
                  <c:v>20.416311</c:v>
                </c:pt>
                <c:pt idx="6">
                  <c:v>18.418310000000002</c:v>
                </c:pt>
                <c:pt idx="7">
                  <c:v>16.997633</c:v>
                </c:pt>
                <c:pt idx="8">
                  <c:v>15.727264999999999</c:v>
                </c:pt>
                <c:pt idx="9">
                  <c:v>14.632913</c:v>
                </c:pt>
                <c:pt idx="10">
                  <c:v>13.579834</c:v>
                </c:pt>
                <c:pt idx="11">
                  <c:v>12.363579</c:v>
                </c:pt>
                <c:pt idx="12">
                  <c:v>12.401819</c:v>
                </c:pt>
                <c:pt idx="13">
                  <c:v>13.458994000000001</c:v>
                </c:pt>
                <c:pt idx="14">
                  <c:v>14.508846999999999</c:v>
                </c:pt>
                <c:pt idx="15">
                  <c:v>15.30336</c:v>
                </c:pt>
                <c:pt idx="16">
                  <c:v>16.207706000000002</c:v>
                </c:pt>
                <c:pt idx="17">
                  <c:v>17.902170000000002</c:v>
                </c:pt>
                <c:pt idx="18">
                  <c:v>19.074209</c:v>
                </c:pt>
                <c:pt idx="19">
                  <c:v>19.223832999999999</c:v>
                </c:pt>
                <c:pt idx="20">
                  <c:v>18.372965000000001</c:v>
                </c:pt>
                <c:pt idx="21">
                  <c:v>18.611908</c:v>
                </c:pt>
                <c:pt idx="22">
                  <c:v>20.086469999999998</c:v>
                </c:pt>
                <c:pt idx="23">
                  <c:v>21.741157999999999</c:v>
                </c:pt>
                <c:pt idx="24">
                  <c:v>22.683933</c:v>
                </c:pt>
                <c:pt idx="25">
                  <c:v>22.249374</c:v>
                </c:pt>
                <c:pt idx="26">
                  <c:v>20.645776999999999</c:v>
                </c:pt>
                <c:pt idx="27">
                  <c:v>19.252932000000001</c:v>
                </c:pt>
                <c:pt idx="28">
                  <c:v>18.270523000000001</c:v>
                </c:pt>
                <c:pt idx="29">
                  <c:v>18.371471</c:v>
                </c:pt>
                <c:pt idx="30">
                  <c:v>19.174686000000001</c:v>
                </c:pt>
                <c:pt idx="31">
                  <c:v>20.523743</c:v>
                </c:pt>
                <c:pt idx="32">
                  <c:v>21.151441999999999</c:v>
                </c:pt>
                <c:pt idx="33">
                  <c:v>21.390694</c:v>
                </c:pt>
                <c:pt idx="34">
                  <c:v>20.678804</c:v>
                </c:pt>
                <c:pt idx="35">
                  <c:v>20.722517</c:v>
                </c:pt>
                <c:pt idx="36">
                  <c:v>20.090691</c:v>
                </c:pt>
                <c:pt idx="37">
                  <c:v>20.291601</c:v>
                </c:pt>
                <c:pt idx="38">
                  <c:v>20.937899000000002</c:v>
                </c:pt>
                <c:pt idx="39">
                  <c:v>23.295870000000001</c:v>
                </c:pt>
                <c:pt idx="40">
                  <c:v>24.365383000000001</c:v>
                </c:pt>
                <c:pt idx="41">
                  <c:v>24.709166</c:v>
                </c:pt>
                <c:pt idx="42">
                  <c:v>23.302488</c:v>
                </c:pt>
                <c:pt idx="43">
                  <c:v>22.829687</c:v>
                </c:pt>
                <c:pt idx="44">
                  <c:v>22.079091999999999</c:v>
                </c:pt>
                <c:pt idx="45">
                  <c:v>21.064223999999999</c:v>
                </c:pt>
                <c:pt idx="46">
                  <c:v>20.126818</c:v>
                </c:pt>
                <c:pt idx="47">
                  <c:v>20.569732999999999</c:v>
                </c:pt>
                <c:pt idx="48">
                  <c:v>22.231000999999999</c:v>
                </c:pt>
                <c:pt idx="49">
                  <c:v>23.640685999999999</c:v>
                </c:pt>
                <c:pt idx="50">
                  <c:v>24.543928000000001</c:v>
                </c:pt>
                <c:pt idx="51">
                  <c:v>24.370756</c:v>
                </c:pt>
                <c:pt idx="52">
                  <c:v>24.04871</c:v>
                </c:pt>
                <c:pt idx="53">
                  <c:v>22.692357999999999</c:v>
                </c:pt>
                <c:pt idx="54">
                  <c:v>23.495681999999999</c:v>
                </c:pt>
                <c:pt idx="55">
                  <c:v>23.999945</c:v>
                </c:pt>
                <c:pt idx="56">
                  <c:v>24.327589</c:v>
                </c:pt>
                <c:pt idx="57">
                  <c:v>22.702576000000001</c:v>
                </c:pt>
                <c:pt idx="58">
                  <c:v>22.595058000000002</c:v>
                </c:pt>
                <c:pt idx="59">
                  <c:v>22.799728000000002</c:v>
                </c:pt>
                <c:pt idx="60">
                  <c:v>23.650967000000001</c:v>
                </c:pt>
                <c:pt idx="61">
                  <c:v>24.445232000000001</c:v>
                </c:pt>
                <c:pt idx="62">
                  <c:v>25.232775</c:v>
                </c:pt>
                <c:pt idx="63">
                  <c:v>26.313168000000001</c:v>
                </c:pt>
                <c:pt idx="64">
                  <c:v>25.760904</c:v>
                </c:pt>
                <c:pt idx="65">
                  <c:v>25.823658000000002</c:v>
                </c:pt>
                <c:pt idx="66">
                  <c:v>25.338592999999999</c:v>
                </c:pt>
                <c:pt idx="67">
                  <c:v>25.329594</c:v>
                </c:pt>
                <c:pt idx="68">
                  <c:v>25.434930999999999</c:v>
                </c:pt>
                <c:pt idx="69">
                  <c:v>25.109922000000001</c:v>
                </c:pt>
                <c:pt idx="70">
                  <c:v>25.093613000000001</c:v>
                </c:pt>
                <c:pt idx="71">
                  <c:v>25.270019999999999</c:v>
                </c:pt>
                <c:pt idx="72">
                  <c:v>25.421140999999999</c:v>
                </c:pt>
                <c:pt idx="73">
                  <c:v>26.592813</c:v>
                </c:pt>
                <c:pt idx="74">
                  <c:v>25.890357999999999</c:v>
                </c:pt>
                <c:pt idx="75">
                  <c:v>25.882828</c:v>
                </c:pt>
                <c:pt idx="76">
                  <c:v>24.232899</c:v>
                </c:pt>
                <c:pt idx="77">
                  <c:v>24.067388999999999</c:v>
                </c:pt>
                <c:pt idx="78">
                  <c:v>23.583034999999999</c:v>
                </c:pt>
                <c:pt idx="79">
                  <c:v>23.317093</c:v>
                </c:pt>
                <c:pt idx="80">
                  <c:v>22.561921999999999</c:v>
                </c:pt>
                <c:pt idx="81">
                  <c:v>21.554843999999999</c:v>
                </c:pt>
                <c:pt idx="82">
                  <c:v>20.955496</c:v>
                </c:pt>
                <c:pt idx="83">
                  <c:v>21.113568999999998</c:v>
                </c:pt>
                <c:pt idx="84">
                  <c:v>21.725352999999998</c:v>
                </c:pt>
                <c:pt idx="85">
                  <c:v>22.202888000000002</c:v>
                </c:pt>
                <c:pt idx="86">
                  <c:v>23.371437</c:v>
                </c:pt>
                <c:pt idx="87">
                  <c:v>22.090503999999999</c:v>
                </c:pt>
                <c:pt idx="88">
                  <c:v>21.534217999999999</c:v>
                </c:pt>
                <c:pt idx="89">
                  <c:v>19.47588</c:v>
                </c:pt>
                <c:pt idx="90">
                  <c:v>20.840320999999999</c:v>
                </c:pt>
                <c:pt idx="91">
                  <c:v>20.247734000000001</c:v>
                </c:pt>
                <c:pt idx="92">
                  <c:v>20.314962000000001</c:v>
                </c:pt>
                <c:pt idx="93">
                  <c:v>18.509654999999999</c:v>
                </c:pt>
                <c:pt idx="94">
                  <c:v>19.138912000000001</c:v>
                </c:pt>
                <c:pt idx="95">
                  <c:v>20.362576000000001</c:v>
                </c:pt>
                <c:pt idx="96">
                  <c:v>21.166803000000002</c:v>
                </c:pt>
                <c:pt idx="97">
                  <c:v>20.745405000000002</c:v>
                </c:pt>
                <c:pt idx="98">
                  <c:v>19.513369000000001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D3-4A95-BD2A-148DDE6E0B64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6</c:v>
                </c:pt>
                <c:pt idx="1">
                  <c:v>6.3979591836734997</c:v>
                </c:pt>
                <c:pt idx="2">
                  <c:v>6.7959183673468999</c:v>
                </c:pt>
                <c:pt idx="3">
                  <c:v>7.1938775510203996</c:v>
                </c:pt>
                <c:pt idx="4">
                  <c:v>7.5918367346939002</c:v>
                </c:pt>
                <c:pt idx="5">
                  <c:v>7.9897959183673004</c:v>
                </c:pt>
                <c:pt idx="6">
                  <c:v>8.3877551020407992</c:v>
                </c:pt>
                <c:pt idx="7">
                  <c:v>8.7857142857143007</c:v>
                </c:pt>
                <c:pt idx="8">
                  <c:v>9.1836734693878004</c:v>
                </c:pt>
                <c:pt idx="9">
                  <c:v>9.5816326530611988</c:v>
                </c:pt>
                <c:pt idx="10">
                  <c:v>9.9795918367346985</c:v>
                </c:pt>
                <c:pt idx="11">
                  <c:v>10.377551020408001</c:v>
                </c:pt>
                <c:pt idx="12">
                  <c:v>10.775510204082</c:v>
                </c:pt>
                <c:pt idx="13">
                  <c:v>11.173469387754999</c:v>
                </c:pt>
                <c:pt idx="14">
                  <c:v>11.571428571429001</c:v>
                </c:pt>
                <c:pt idx="15">
                  <c:v>11.969387755102</c:v>
                </c:pt>
                <c:pt idx="16">
                  <c:v>12.367346938775999</c:v>
                </c:pt>
                <c:pt idx="17">
                  <c:v>12.765306122448999</c:v>
                </c:pt>
                <c:pt idx="18">
                  <c:v>13.163265306122</c:v>
                </c:pt>
                <c:pt idx="19">
                  <c:v>13.561224489796</c:v>
                </c:pt>
                <c:pt idx="20">
                  <c:v>13.959183673468999</c:v>
                </c:pt>
                <c:pt idx="21">
                  <c:v>14.357142857143</c:v>
                </c:pt>
                <c:pt idx="22">
                  <c:v>14.755102040816</c:v>
                </c:pt>
                <c:pt idx="23">
                  <c:v>15.153061224489999</c:v>
                </c:pt>
                <c:pt idx="24">
                  <c:v>15.551020408163</c:v>
                </c:pt>
                <c:pt idx="25">
                  <c:v>15.948979591837</c:v>
                </c:pt>
                <c:pt idx="26">
                  <c:v>16.346938775510001</c:v>
                </c:pt>
                <c:pt idx="27">
                  <c:v>16.744897959184001</c:v>
                </c:pt>
                <c:pt idx="28">
                  <c:v>17.142857142857</c:v>
                </c:pt>
                <c:pt idx="29">
                  <c:v>17.540816326530997</c:v>
                </c:pt>
                <c:pt idx="30">
                  <c:v>17.938775510204</c:v>
                </c:pt>
                <c:pt idx="31">
                  <c:v>18.336734693877997</c:v>
                </c:pt>
                <c:pt idx="32">
                  <c:v>18.734693877550999</c:v>
                </c:pt>
                <c:pt idx="33">
                  <c:v>19.132653061223998</c:v>
                </c:pt>
                <c:pt idx="34">
                  <c:v>19.530612244897998</c:v>
                </c:pt>
                <c:pt idx="35">
                  <c:v>19.928571428571001</c:v>
                </c:pt>
                <c:pt idx="36">
                  <c:v>20.326530612244998</c:v>
                </c:pt>
                <c:pt idx="37">
                  <c:v>20.724489795918</c:v>
                </c:pt>
                <c:pt idx="38">
                  <c:v>21.122448979592001</c:v>
                </c:pt>
                <c:pt idx="39">
                  <c:v>21.520408163265</c:v>
                </c:pt>
                <c:pt idx="40">
                  <c:v>21.918367346939</c:v>
                </c:pt>
                <c:pt idx="41">
                  <c:v>22.316326530611999</c:v>
                </c:pt>
                <c:pt idx="42">
                  <c:v>22.714285714286</c:v>
                </c:pt>
                <c:pt idx="43">
                  <c:v>23.112244897958998</c:v>
                </c:pt>
                <c:pt idx="44">
                  <c:v>23.510204081632999</c:v>
                </c:pt>
                <c:pt idx="45">
                  <c:v>23.908163265306001</c:v>
                </c:pt>
                <c:pt idx="46">
                  <c:v>24.306122448979998</c:v>
                </c:pt>
                <c:pt idx="47">
                  <c:v>24.704081632653001</c:v>
                </c:pt>
                <c:pt idx="48">
                  <c:v>25.102040816327001</c:v>
                </c:pt>
                <c:pt idx="49">
                  <c:v>25.5</c:v>
                </c:pt>
                <c:pt idx="50">
                  <c:v>25.897959183672999</c:v>
                </c:pt>
                <c:pt idx="51">
                  <c:v>26.295918367346999</c:v>
                </c:pt>
                <c:pt idx="52">
                  <c:v>26.693877551020002</c:v>
                </c:pt>
                <c:pt idx="53">
                  <c:v>27.091836734693999</c:v>
                </c:pt>
                <c:pt idx="54">
                  <c:v>27.489795918367001</c:v>
                </c:pt>
                <c:pt idx="55">
                  <c:v>27.887755102041002</c:v>
                </c:pt>
                <c:pt idx="56">
                  <c:v>28.285714285714</c:v>
                </c:pt>
                <c:pt idx="57">
                  <c:v>28.683673469388001</c:v>
                </c:pt>
                <c:pt idx="58">
                  <c:v>29.081632653061</c:v>
                </c:pt>
                <c:pt idx="59">
                  <c:v>29.479591836735</c:v>
                </c:pt>
                <c:pt idx="60">
                  <c:v>29.877551020407999</c:v>
                </c:pt>
                <c:pt idx="61">
                  <c:v>30.275510204082</c:v>
                </c:pt>
                <c:pt idx="62">
                  <c:v>30.673469387755002</c:v>
                </c:pt>
                <c:pt idx="63">
                  <c:v>31.071428571428999</c:v>
                </c:pt>
                <c:pt idx="64">
                  <c:v>31.469387755102002</c:v>
                </c:pt>
                <c:pt idx="65">
                  <c:v>31.867346938776002</c:v>
                </c:pt>
                <c:pt idx="66">
                  <c:v>32.265306122449005</c:v>
                </c:pt>
                <c:pt idx="67">
                  <c:v>32.663265306122</c:v>
                </c:pt>
                <c:pt idx="68">
                  <c:v>33.061224489796004</c:v>
                </c:pt>
                <c:pt idx="69">
                  <c:v>33.459183673468999</c:v>
                </c:pt>
                <c:pt idx="70">
                  <c:v>33.857142857143003</c:v>
                </c:pt>
                <c:pt idx="71">
                  <c:v>34.255102040815999</c:v>
                </c:pt>
                <c:pt idx="72">
                  <c:v>34.653061224489996</c:v>
                </c:pt>
                <c:pt idx="73">
                  <c:v>35.051020408163005</c:v>
                </c:pt>
                <c:pt idx="74">
                  <c:v>35.448979591836995</c:v>
                </c:pt>
                <c:pt idx="75">
                  <c:v>35.846938775510004</c:v>
                </c:pt>
                <c:pt idx="76">
                  <c:v>36.244897959184001</c:v>
                </c:pt>
                <c:pt idx="77">
                  <c:v>36.642857142857004</c:v>
                </c:pt>
                <c:pt idx="78">
                  <c:v>37.040816326531001</c:v>
                </c:pt>
                <c:pt idx="79">
                  <c:v>37.438775510204003</c:v>
                </c:pt>
                <c:pt idx="80">
                  <c:v>37.836734693878</c:v>
                </c:pt>
                <c:pt idx="81">
                  <c:v>38.234693877551003</c:v>
                </c:pt>
                <c:pt idx="82">
                  <c:v>38.632653061223998</c:v>
                </c:pt>
                <c:pt idx="83">
                  <c:v>39.030612244898002</c:v>
                </c:pt>
                <c:pt idx="84">
                  <c:v>39.428571428570997</c:v>
                </c:pt>
                <c:pt idx="85">
                  <c:v>39.826530612245001</c:v>
                </c:pt>
                <c:pt idx="86">
                  <c:v>40.224489795917997</c:v>
                </c:pt>
                <c:pt idx="87">
                  <c:v>40.622448979592001</c:v>
                </c:pt>
                <c:pt idx="88">
                  <c:v>41.020408163264996</c:v>
                </c:pt>
                <c:pt idx="89">
                  <c:v>41.418367346939</c:v>
                </c:pt>
                <c:pt idx="90">
                  <c:v>41.816326530612002</c:v>
                </c:pt>
                <c:pt idx="91">
                  <c:v>42.214285714286007</c:v>
                </c:pt>
                <c:pt idx="92">
                  <c:v>42.612244897959002</c:v>
                </c:pt>
                <c:pt idx="93">
                  <c:v>43.010204081633006</c:v>
                </c:pt>
                <c:pt idx="94">
                  <c:v>43.408163265306001</c:v>
                </c:pt>
                <c:pt idx="95">
                  <c:v>43.806122448980005</c:v>
                </c:pt>
                <c:pt idx="96">
                  <c:v>44.204081632653001</c:v>
                </c:pt>
                <c:pt idx="97">
                  <c:v>44.602040816327005</c:v>
                </c:pt>
                <c:pt idx="98">
                  <c:v>45</c:v>
                </c:pt>
              </c:numCache>
            </c:numRef>
          </c:xVal>
          <c:yVal>
            <c:numRef>
              <c:f>'IP3'!$AM$5:$AM$103</c:f>
              <c:numCache>
                <c:formatCode>General</c:formatCode>
                <c:ptCount val="99"/>
                <c:pt idx="0">
                  <c:v>-1.4498564</c:v>
                </c:pt>
                <c:pt idx="1">
                  <c:v>-1.0299305000000001</c:v>
                </c:pt>
                <c:pt idx="2">
                  <c:v>3.4590485000000002</c:v>
                </c:pt>
                <c:pt idx="3">
                  <c:v>8.0371570999999999</c:v>
                </c:pt>
                <c:pt idx="4">
                  <c:v>13.320206000000001</c:v>
                </c:pt>
                <c:pt idx="5">
                  <c:v>15.583617</c:v>
                </c:pt>
                <c:pt idx="6">
                  <c:v>18.685466999999999</c:v>
                </c:pt>
                <c:pt idx="7">
                  <c:v>21.473143</c:v>
                </c:pt>
                <c:pt idx="8">
                  <c:v>22.363678</c:v>
                </c:pt>
                <c:pt idx="9">
                  <c:v>21.25901</c:v>
                </c:pt>
                <c:pt idx="10">
                  <c:v>18.647541</c:v>
                </c:pt>
                <c:pt idx="11">
                  <c:v>16.568918</c:v>
                </c:pt>
                <c:pt idx="12">
                  <c:v>15.5444</c:v>
                </c:pt>
                <c:pt idx="13">
                  <c:v>15.150479000000001</c:v>
                </c:pt>
                <c:pt idx="14">
                  <c:v>14.873862000000001</c:v>
                </c:pt>
                <c:pt idx="15">
                  <c:v>14.586599</c:v>
                </c:pt>
                <c:pt idx="16">
                  <c:v>14.418248</c:v>
                </c:pt>
                <c:pt idx="17">
                  <c:v>14.695814</c:v>
                </c:pt>
                <c:pt idx="18">
                  <c:v>15.338995000000001</c:v>
                </c:pt>
                <c:pt idx="19">
                  <c:v>16.495607</c:v>
                </c:pt>
                <c:pt idx="20">
                  <c:v>17.814163000000001</c:v>
                </c:pt>
                <c:pt idx="21">
                  <c:v>19.067471999999999</c:v>
                </c:pt>
                <c:pt idx="22">
                  <c:v>20.423729000000002</c:v>
                </c:pt>
                <c:pt idx="23">
                  <c:v>21.810307000000002</c:v>
                </c:pt>
                <c:pt idx="24">
                  <c:v>22.126270000000002</c:v>
                </c:pt>
                <c:pt idx="25">
                  <c:v>21.445554999999999</c:v>
                </c:pt>
                <c:pt idx="26">
                  <c:v>19.890647999999999</c:v>
                </c:pt>
                <c:pt idx="27">
                  <c:v>19.075793999999998</c:v>
                </c:pt>
                <c:pt idx="28">
                  <c:v>20.192274000000001</c:v>
                </c:pt>
                <c:pt idx="29">
                  <c:v>21.580378</c:v>
                </c:pt>
                <c:pt idx="30">
                  <c:v>24.688821999999998</c:v>
                </c:pt>
                <c:pt idx="31">
                  <c:v>25.370522000000001</c:v>
                </c:pt>
                <c:pt idx="32">
                  <c:v>25.596779000000002</c:v>
                </c:pt>
                <c:pt idx="33">
                  <c:v>23.776986999999998</c:v>
                </c:pt>
                <c:pt idx="34">
                  <c:v>23.277998</c:v>
                </c:pt>
                <c:pt idx="35">
                  <c:v>22.931190000000001</c:v>
                </c:pt>
                <c:pt idx="36">
                  <c:v>22.663107</c:v>
                </c:pt>
                <c:pt idx="37">
                  <c:v>21.529651999999999</c:v>
                </c:pt>
                <c:pt idx="38">
                  <c:v>20.846397</c:v>
                </c:pt>
                <c:pt idx="39">
                  <c:v>20.822073</c:v>
                </c:pt>
                <c:pt idx="40">
                  <c:v>20.909008</c:v>
                </c:pt>
                <c:pt idx="41">
                  <c:v>21.108749</c:v>
                </c:pt>
                <c:pt idx="42">
                  <c:v>21.006474000000001</c:v>
                </c:pt>
                <c:pt idx="43">
                  <c:v>21.742042999999999</c:v>
                </c:pt>
                <c:pt idx="44">
                  <c:v>24.156573999999999</c:v>
                </c:pt>
                <c:pt idx="45">
                  <c:v>26.062767000000001</c:v>
                </c:pt>
                <c:pt idx="46">
                  <c:v>26.783859</c:v>
                </c:pt>
                <c:pt idx="47">
                  <c:v>25.146887</c:v>
                </c:pt>
                <c:pt idx="48">
                  <c:v>24.405840000000001</c:v>
                </c:pt>
                <c:pt idx="49">
                  <c:v>24.410288000000001</c:v>
                </c:pt>
                <c:pt idx="50">
                  <c:v>24.604569999999999</c:v>
                </c:pt>
                <c:pt idx="51">
                  <c:v>24.204205000000002</c:v>
                </c:pt>
                <c:pt idx="52">
                  <c:v>24.592206999999998</c:v>
                </c:pt>
                <c:pt idx="53">
                  <c:v>24.076861999999998</c:v>
                </c:pt>
                <c:pt idx="54">
                  <c:v>24.7166</c:v>
                </c:pt>
                <c:pt idx="55">
                  <c:v>23.271162</c:v>
                </c:pt>
                <c:pt idx="56">
                  <c:v>23.205404000000001</c:v>
                </c:pt>
                <c:pt idx="57">
                  <c:v>23.670878999999999</c:v>
                </c:pt>
                <c:pt idx="58">
                  <c:v>24.085028000000001</c:v>
                </c:pt>
                <c:pt idx="59">
                  <c:v>24.176120999999998</c:v>
                </c:pt>
                <c:pt idx="60">
                  <c:v>23.913271000000002</c:v>
                </c:pt>
                <c:pt idx="61">
                  <c:v>24.234940000000002</c:v>
                </c:pt>
                <c:pt idx="62">
                  <c:v>25.089745000000001</c:v>
                </c:pt>
                <c:pt idx="63">
                  <c:v>24.829495999999999</c:v>
                </c:pt>
                <c:pt idx="64">
                  <c:v>25.428957</c:v>
                </c:pt>
                <c:pt idx="65">
                  <c:v>25.338591000000001</c:v>
                </c:pt>
                <c:pt idx="66">
                  <c:v>24.983827999999999</c:v>
                </c:pt>
                <c:pt idx="67">
                  <c:v>24.072272999999999</c:v>
                </c:pt>
                <c:pt idx="68">
                  <c:v>23.641233</c:v>
                </c:pt>
                <c:pt idx="69">
                  <c:v>23.087215</c:v>
                </c:pt>
                <c:pt idx="70">
                  <c:v>22.497416999999999</c:v>
                </c:pt>
                <c:pt idx="71">
                  <c:v>21.849979000000001</c:v>
                </c:pt>
                <c:pt idx="72">
                  <c:v>21.386203999999999</c:v>
                </c:pt>
                <c:pt idx="73">
                  <c:v>21.292463000000001</c:v>
                </c:pt>
                <c:pt idx="74">
                  <c:v>20.923002</c:v>
                </c:pt>
                <c:pt idx="75">
                  <c:v>20.756941000000001</c:v>
                </c:pt>
                <c:pt idx="76">
                  <c:v>20.493244000000001</c:v>
                </c:pt>
                <c:pt idx="77">
                  <c:v>20.897102</c:v>
                </c:pt>
                <c:pt idx="78">
                  <c:v>21.635335999999999</c:v>
                </c:pt>
                <c:pt idx="79">
                  <c:v>22.686534999999999</c:v>
                </c:pt>
                <c:pt idx="80">
                  <c:v>23.567025999999998</c:v>
                </c:pt>
                <c:pt idx="81">
                  <c:v>23.131166</c:v>
                </c:pt>
                <c:pt idx="82">
                  <c:v>24.16</c:v>
                </c:pt>
                <c:pt idx="83">
                  <c:v>24.967030000000001</c:v>
                </c:pt>
                <c:pt idx="84">
                  <c:v>25.987095</c:v>
                </c:pt>
                <c:pt idx="85">
                  <c:v>24.302277</c:v>
                </c:pt>
                <c:pt idx="86">
                  <c:v>23.845880999999999</c:v>
                </c:pt>
                <c:pt idx="87">
                  <c:v>22.341339000000001</c:v>
                </c:pt>
                <c:pt idx="88">
                  <c:v>22.017299999999999</c:v>
                </c:pt>
                <c:pt idx="89">
                  <c:v>19.814554000000001</c:v>
                </c:pt>
                <c:pt idx="90">
                  <c:v>20.660093</c:v>
                </c:pt>
                <c:pt idx="91">
                  <c:v>20.008033999999999</c:v>
                </c:pt>
                <c:pt idx="92">
                  <c:v>19.833950000000002</c:v>
                </c:pt>
                <c:pt idx="93">
                  <c:v>17.936959999999999</c:v>
                </c:pt>
                <c:pt idx="94">
                  <c:v>18.939185999999999</c:v>
                </c:pt>
                <c:pt idx="95">
                  <c:v>19.258763999999999</c:v>
                </c:pt>
                <c:pt idx="96">
                  <c:v>21.461918000000001</c:v>
                </c:pt>
                <c:pt idx="97">
                  <c:v>20.250643</c:v>
                </c:pt>
                <c:pt idx="98">
                  <c:v>19.875107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D3-4A95-BD2A-148DDE6E0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26496"/>
        <c:axId val="111657344"/>
      </c:scatterChart>
      <c:valAx>
        <c:axId val="111626496"/>
        <c:scaling>
          <c:orientation val="minMax"/>
          <c:max val="4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724459709066495"/>
              <c:y val="0.91571741032372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657344"/>
        <c:crosses val="autoZero"/>
        <c:crossBetween val="midCat"/>
        <c:majorUnit val="5"/>
      </c:valAx>
      <c:valAx>
        <c:axId val="111657344"/>
        <c:scaling>
          <c:orientation val="minMax"/>
          <c:max val="35"/>
          <c:min val="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626496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647582738871165"/>
          <c:y val="0.64179136241193391"/>
          <c:w val="0.29768525493638326"/>
          <c:h val="0.1241027461198954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Input 1-dB Compression (dBm) vs. LO Power @ 7 GHz</a:t>
            </a:r>
          </a:p>
        </c:rich>
      </c:tx>
      <c:layout>
        <c:manualLayout>
          <c:xMode val="edge"/>
          <c:yMode val="edge"/>
          <c:x val="0.20198094811759959"/>
          <c:y val="1.388888888888899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68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Square Wave (Note 5)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A0-4E7C-8927-250697611C05}"/>
            </c:ext>
          </c:extLst>
        </c:ser>
        <c:ser>
          <c:idx val="1"/>
          <c:order val="1"/>
          <c:tx>
            <c:v>Sine Wave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A0-4E7C-8927-250697611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15456"/>
        <c:axId val="111717376"/>
      </c:scatterChart>
      <c:valAx>
        <c:axId val="111715456"/>
        <c:scaling>
          <c:orientation val="minMax"/>
          <c:max val="24"/>
          <c:min val="1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Power (dBm)</a:t>
                </a:r>
              </a:p>
            </c:rich>
          </c:tx>
          <c:layout>
            <c:manualLayout>
              <c:xMode val="edge"/>
              <c:yMode val="edge"/>
              <c:x val="0.39724459709066606"/>
              <c:y val="0.915717410323727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717376"/>
        <c:crosses val="autoZero"/>
        <c:crossBetween val="midCat"/>
        <c:majorUnit val="1"/>
      </c:valAx>
      <c:valAx>
        <c:axId val="111717376"/>
        <c:scaling>
          <c:orientation val="minMax"/>
          <c:max val="19"/>
          <c:min val="9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715456"/>
        <c:crosses val="autoZero"/>
        <c:crossBetween val="midCat"/>
        <c:majorUnit val="1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l"/>
      <c:layout>
        <c:manualLayout>
          <c:xMode val="edge"/>
          <c:yMode val="edge"/>
          <c:x val="0.50522614192277027"/>
          <c:y val="0.67833151064451003"/>
          <c:w val="0.35859952205265988"/>
          <c:h val="0.11804389034703996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Input IP3 (dBm) vs. LO Power @ 7 GHz</a:t>
            </a:r>
          </a:p>
        </c:rich>
      </c:tx>
      <c:layout>
        <c:manualLayout>
          <c:xMode val="edge"/>
          <c:yMode val="edge"/>
          <c:x val="0.2852599825004738"/>
          <c:y val="1.851851851851858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74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Square Wave (Note 5)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89-4993-A046-0ECB68AADA30}"/>
            </c:ext>
          </c:extLst>
        </c:ser>
        <c:ser>
          <c:idx val="1"/>
          <c:order val="1"/>
          <c:tx>
            <c:v>Sine Wave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F89-4993-A046-0ECB68AAD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45376"/>
        <c:axId val="111847296"/>
      </c:scatterChart>
      <c:valAx>
        <c:axId val="111845376"/>
        <c:scaling>
          <c:orientation val="minMax"/>
          <c:max val="24"/>
          <c:min val="1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Power (dBm)</a:t>
                </a:r>
              </a:p>
            </c:rich>
          </c:tx>
          <c:layout>
            <c:manualLayout>
              <c:xMode val="edge"/>
              <c:yMode val="edge"/>
              <c:x val="0.39724459709066628"/>
              <c:y val="0.915717410323727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847296"/>
        <c:crosses val="autoZero"/>
        <c:crossBetween val="midCat"/>
        <c:majorUnit val="1"/>
      </c:valAx>
      <c:valAx>
        <c:axId val="111847296"/>
        <c:scaling>
          <c:orientation val="minMax"/>
          <c:max val="32"/>
          <c:min val="16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845376"/>
        <c:crosses val="autoZero"/>
        <c:crossBetween val="midCat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l"/>
      <c:layout>
        <c:manualLayout>
          <c:xMode val="edge"/>
          <c:yMode val="edge"/>
          <c:x val="0.50239137605161643"/>
          <c:y val="0.66959900845728015"/>
          <c:w val="0.35304561920585276"/>
          <c:h val="0.10402321014840522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2RF x 2LO Spurious Suppression (dBc) -10 dBm RF Input</a:t>
            </a:r>
          </a:p>
        </c:rich>
      </c:tx>
      <c:layout>
        <c:manualLayout>
          <c:xMode val="edge"/>
          <c:yMode val="edge"/>
          <c:x val="0.19110496008224406"/>
          <c:y val="1.85184235605917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28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'2Rx2L'!$F$5:$F$103</c:f>
              <c:numCache>
                <c:formatCode>General</c:formatCode>
                <c:ptCount val="99"/>
                <c:pt idx="0">
                  <c:v>9</c:v>
                </c:pt>
                <c:pt idx="1">
                  <c:v>9.3566785714286009</c:v>
                </c:pt>
                <c:pt idx="2">
                  <c:v>9.7133571428570988</c:v>
                </c:pt>
                <c:pt idx="3">
                  <c:v>10.070035714286</c:v>
                </c:pt>
                <c:pt idx="4">
                  <c:v>10.426714285714</c:v>
                </c:pt>
                <c:pt idx="5">
                  <c:v>10.783392857142999</c:v>
                </c:pt>
                <c:pt idx="6">
                  <c:v>11.140071428571</c:v>
                </c:pt>
                <c:pt idx="7">
                  <c:v>11.49675</c:v>
                </c:pt>
                <c:pt idx="8">
                  <c:v>11.853428571429001</c:v>
                </c:pt>
                <c:pt idx="9">
                  <c:v>12.210107142857</c:v>
                </c:pt>
                <c:pt idx="10">
                  <c:v>12.566785714285999</c:v>
                </c:pt>
                <c:pt idx="11">
                  <c:v>12.923464285714001</c:v>
                </c:pt>
                <c:pt idx="12">
                  <c:v>13.280142857143</c:v>
                </c:pt>
                <c:pt idx="13">
                  <c:v>13.636821428570999</c:v>
                </c:pt>
                <c:pt idx="14">
                  <c:v>13.993499999999999</c:v>
                </c:pt>
                <c:pt idx="15">
                  <c:v>14.350178571429002</c:v>
                </c:pt>
                <c:pt idx="16">
                  <c:v>14.706857142857</c:v>
                </c:pt>
                <c:pt idx="17">
                  <c:v>15.063535714285999</c:v>
                </c:pt>
                <c:pt idx="18">
                  <c:v>15.420214285714001</c:v>
                </c:pt>
                <c:pt idx="19">
                  <c:v>15.776892857143</c:v>
                </c:pt>
                <c:pt idx="20">
                  <c:v>16.133571428570999</c:v>
                </c:pt>
                <c:pt idx="21">
                  <c:v>16.49025</c:v>
                </c:pt>
                <c:pt idx="22">
                  <c:v>16.846928571429</c:v>
                </c:pt>
                <c:pt idx="23">
                  <c:v>17.203607142856999</c:v>
                </c:pt>
                <c:pt idx="24">
                  <c:v>17.560285714286</c:v>
                </c:pt>
                <c:pt idx="25">
                  <c:v>17.916964285714002</c:v>
                </c:pt>
                <c:pt idx="26">
                  <c:v>18.273642857143003</c:v>
                </c:pt>
                <c:pt idx="27">
                  <c:v>18.630321428570998</c:v>
                </c:pt>
                <c:pt idx="28">
                  <c:v>18.986999999999998</c:v>
                </c:pt>
                <c:pt idx="29">
                  <c:v>19.343678571429002</c:v>
                </c:pt>
                <c:pt idx="30">
                  <c:v>19.700357142856998</c:v>
                </c:pt>
                <c:pt idx="31">
                  <c:v>20.057035714285998</c:v>
                </c:pt>
                <c:pt idx="32">
                  <c:v>20.413714285714001</c:v>
                </c:pt>
                <c:pt idx="33">
                  <c:v>20.770392857143001</c:v>
                </c:pt>
                <c:pt idx="34">
                  <c:v>21.127071428571</c:v>
                </c:pt>
                <c:pt idx="35">
                  <c:v>21.483750000000001</c:v>
                </c:pt>
                <c:pt idx="36">
                  <c:v>21.840428571429001</c:v>
                </c:pt>
                <c:pt idx="37">
                  <c:v>22.197107142857</c:v>
                </c:pt>
                <c:pt idx="38">
                  <c:v>22.553785714286001</c:v>
                </c:pt>
                <c:pt idx="39">
                  <c:v>22.910464285713999</c:v>
                </c:pt>
                <c:pt idx="40">
                  <c:v>23.267142857143</c:v>
                </c:pt>
                <c:pt idx="41">
                  <c:v>23.623821428570999</c:v>
                </c:pt>
                <c:pt idx="42">
                  <c:v>23.980499999999999</c:v>
                </c:pt>
                <c:pt idx="43">
                  <c:v>24.337178571429</c:v>
                </c:pt>
                <c:pt idx="44">
                  <c:v>24.693857142856999</c:v>
                </c:pt>
                <c:pt idx="45">
                  <c:v>25.050535714285999</c:v>
                </c:pt>
                <c:pt idx="46">
                  <c:v>25.407214285714002</c:v>
                </c:pt>
                <c:pt idx="47">
                  <c:v>25.763892857143002</c:v>
                </c:pt>
                <c:pt idx="48">
                  <c:v>26.120571428571001</c:v>
                </c:pt>
                <c:pt idx="49">
                  <c:v>26.477250000000002</c:v>
                </c:pt>
                <c:pt idx="50">
                  <c:v>26.833928571429002</c:v>
                </c:pt>
                <c:pt idx="51">
                  <c:v>27.190607142856997</c:v>
                </c:pt>
                <c:pt idx="52">
                  <c:v>27.547285714285998</c:v>
                </c:pt>
                <c:pt idx="53">
                  <c:v>27.903964285714</c:v>
                </c:pt>
                <c:pt idx="54">
                  <c:v>28.260642857143001</c:v>
                </c:pt>
                <c:pt idx="55">
                  <c:v>28.617321428571</c:v>
                </c:pt>
                <c:pt idx="56">
                  <c:v>28.974</c:v>
                </c:pt>
                <c:pt idx="57">
                  <c:v>29.330678571429001</c:v>
                </c:pt>
                <c:pt idx="58">
                  <c:v>29.687357142857</c:v>
                </c:pt>
                <c:pt idx="59">
                  <c:v>30.044035714286</c:v>
                </c:pt>
                <c:pt idx="60">
                  <c:v>30.400714285714002</c:v>
                </c:pt>
                <c:pt idx="61">
                  <c:v>30.757392857143003</c:v>
                </c:pt>
                <c:pt idx="62">
                  <c:v>31.114071428570998</c:v>
                </c:pt>
                <c:pt idx="63">
                  <c:v>31.470749999999999</c:v>
                </c:pt>
                <c:pt idx="64">
                  <c:v>31.827428571429</c:v>
                </c:pt>
                <c:pt idx="65">
                  <c:v>32.184107142857002</c:v>
                </c:pt>
                <c:pt idx="66">
                  <c:v>32.540785714286002</c:v>
                </c:pt>
                <c:pt idx="67">
                  <c:v>32.897464285714001</c:v>
                </c:pt>
                <c:pt idx="68">
                  <c:v>33.254142857143002</c:v>
                </c:pt>
                <c:pt idx="69">
                  <c:v>33.610821428571001</c:v>
                </c:pt>
                <c:pt idx="70">
                  <c:v>33.967500000000001</c:v>
                </c:pt>
                <c:pt idx="71">
                  <c:v>34.324178571429002</c:v>
                </c:pt>
                <c:pt idx="72">
                  <c:v>34.680857142857</c:v>
                </c:pt>
                <c:pt idx="73">
                  <c:v>35.037535714286001</c:v>
                </c:pt>
                <c:pt idx="74">
                  <c:v>35.394214285714</c:v>
                </c:pt>
                <c:pt idx="75">
                  <c:v>35.750892857143</c:v>
                </c:pt>
                <c:pt idx="76">
                  <c:v>36.107571428570999</c:v>
                </c:pt>
                <c:pt idx="77">
                  <c:v>36.46425</c:v>
                </c:pt>
                <c:pt idx="78">
                  <c:v>36.820928571429</c:v>
                </c:pt>
                <c:pt idx="79">
                  <c:v>37.177607142856999</c:v>
                </c:pt>
                <c:pt idx="80">
                  <c:v>37.534285714286</c:v>
                </c:pt>
                <c:pt idx="81">
                  <c:v>37.890964285713999</c:v>
                </c:pt>
                <c:pt idx="82">
                  <c:v>38.247642857142999</c:v>
                </c:pt>
                <c:pt idx="83">
                  <c:v>38.604321428570998</c:v>
                </c:pt>
                <c:pt idx="84">
                  <c:v>38.960999999999999</c:v>
                </c:pt>
                <c:pt idx="85">
                  <c:v>39.317678571428999</c:v>
                </c:pt>
                <c:pt idx="86">
                  <c:v>39.674357142857005</c:v>
                </c:pt>
                <c:pt idx="87">
                  <c:v>40.031035714286006</c:v>
                </c:pt>
                <c:pt idx="88">
                  <c:v>40.387714285713997</c:v>
                </c:pt>
                <c:pt idx="89">
                  <c:v>40.744392857142998</c:v>
                </c:pt>
                <c:pt idx="90">
                  <c:v>41.101071428570997</c:v>
                </c:pt>
                <c:pt idx="91">
                  <c:v>41.457749999999997</c:v>
                </c:pt>
                <c:pt idx="92">
                  <c:v>41.814428571428998</c:v>
                </c:pt>
                <c:pt idx="93">
                  <c:v>42.171107142857004</c:v>
                </c:pt>
                <c:pt idx="94">
                  <c:v>42.527785714286004</c:v>
                </c:pt>
                <c:pt idx="95">
                  <c:v>42.884464285713996</c:v>
                </c:pt>
                <c:pt idx="96">
                  <c:v>43.241142857142997</c:v>
                </c:pt>
                <c:pt idx="97">
                  <c:v>43.597821428571002</c:v>
                </c:pt>
                <c:pt idx="98">
                  <c:v>43.954500000000003</c:v>
                </c:pt>
              </c:numCache>
            </c:numRef>
          </c:xVal>
          <c:yVal>
            <c:numRef>
              <c:f>'2Rx2L'!$G$5:$G$103</c:f>
              <c:numCache>
                <c:formatCode>General</c:formatCode>
                <c:ptCount val="99"/>
                <c:pt idx="0">
                  <c:v>-67.917552999999998</c:v>
                </c:pt>
                <c:pt idx="1">
                  <c:v>-68.279682000000008</c:v>
                </c:pt>
                <c:pt idx="2">
                  <c:v>-69.107276999999996</c:v>
                </c:pt>
                <c:pt idx="3">
                  <c:v>-69.666481000000005</c:v>
                </c:pt>
                <c:pt idx="4">
                  <c:v>-70.141602000000006</c:v>
                </c:pt>
                <c:pt idx="5">
                  <c:v>-71.244079999999997</c:v>
                </c:pt>
                <c:pt idx="6">
                  <c:v>-72.504822000000004</c:v>
                </c:pt>
                <c:pt idx="7">
                  <c:v>-74.829268999999996</c:v>
                </c:pt>
                <c:pt idx="8">
                  <c:v>-79.990891000000005</c:v>
                </c:pt>
                <c:pt idx="9">
                  <c:v>-84.426918000000001</c:v>
                </c:pt>
                <c:pt idx="10">
                  <c:v>-85.244331000000003</c:v>
                </c:pt>
                <c:pt idx="11">
                  <c:v>-82.106917999999993</c:v>
                </c:pt>
                <c:pt idx="12">
                  <c:v>-78.565819000000005</c:v>
                </c:pt>
                <c:pt idx="13">
                  <c:v>-81.989517000000006</c:v>
                </c:pt>
                <c:pt idx="14">
                  <c:v>-80.910088000000002</c:v>
                </c:pt>
                <c:pt idx="15">
                  <c:v>-79.238960000000006</c:v>
                </c:pt>
                <c:pt idx="16">
                  <c:v>-73.572295999999994</c:v>
                </c:pt>
                <c:pt idx="17">
                  <c:v>-72.705665999999994</c:v>
                </c:pt>
                <c:pt idx="18">
                  <c:v>-73.580528000000001</c:v>
                </c:pt>
                <c:pt idx="19">
                  <c:v>-74.224648000000002</c:v>
                </c:pt>
                <c:pt idx="20">
                  <c:v>-74.968765000000005</c:v>
                </c:pt>
                <c:pt idx="21">
                  <c:v>-74.603508000000005</c:v>
                </c:pt>
                <c:pt idx="22">
                  <c:v>-74.282173</c:v>
                </c:pt>
                <c:pt idx="23">
                  <c:v>-73.124556999999996</c:v>
                </c:pt>
                <c:pt idx="24">
                  <c:v>-73.424423000000004</c:v>
                </c:pt>
                <c:pt idx="25">
                  <c:v>-72.901611000000003</c:v>
                </c:pt>
                <c:pt idx="26">
                  <c:v>-72.279251000000002</c:v>
                </c:pt>
                <c:pt idx="27">
                  <c:v>-72.091385000000002</c:v>
                </c:pt>
                <c:pt idx="28">
                  <c:v>-72.151947000000007</c:v>
                </c:pt>
                <c:pt idx="29">
                  <c:v>-72.696280999999999</c:v>
                </c:pt>
                <c:pt idx="30">
                  <c:v>-71.714020000000005</c:v>
                </c:pt>
                <c:pt idx="31">
                  <c:v>-71.109741</c:v>
                </c:pt>
                <c:pt idx="32">
                  <c:v>-70.518234000000007</c:v>
                </c:pt>
                <c:pt idx="33">
                  <c:v>-69.503487000000007</c:v>
                </c:pt>
                <c:pt idx="34">
                  <c:v>-68.747119999999995</c:v>
                </c:pt>
                <c:pt idx="35">
                  <c:v>-70.641907000000003</c:v>
                </c:pt>
                <c:pt idx="36">
                  <c:v>-73.786773999999994</c:v>
                </c:pt>
                <c:pt idx="37">
                  <c:v>-77.006598999999994</c:v>
                </c:pt>
                <c:pt idx="38">
                  <c:v>-78.073143000000002</c:v>
                </c:pt>
                <c:pt idx="39">
                  <c:v>-80.807854000000006</c:v>
                </c:pt>
                <c:pt idx="40">
                  <c:v>-81.971703000000005</c:v>
                </c:pt>
                <c:pt idx="41">
                  <c:v>-81.736664000000005</c:v>
                </c:pt>
                <c:pt idx="42">
                  <c:v>-77.485045999999997</c:v>
                </c:pt>
                <c:pt idx="43">
                  <c:v>-73.698020999999997</c:v>
                </c:pt>
                <c:pt idx="44">
                  <c:v>-70.407241999999997</c:v>
                </c:pt>
                <c:pt idx="45">
                  <c:v>-69.566909999999993</c:v>
                </c:pt>
                <c:pt idx="46">
                  <c:v>-71.827575999999993</c:v>
                </c:pt>
                <c:pt idx="47">
                  <c:v>-73.523628000000002</c:v>
                </c:pt>
                <c:pt idx="48">
                  <c:v>-73.609061999999994</c:v>
                </c:pt>
                <c:pt idx="49">
                  <c:v>-73.354797000000005</c:v>
                </c:pt>
                <c:pt idx="50">
                  <c:v>-73.734511999999995</c:v>
                </c:pt>
                <c:pt idx="51">
                  <c:v>-74.891884000000005</c:v>
                </c:pt>
                <c:pt idx="52">
                  <c:v>-75.962242000000003</c:v>
                </c:pt>
                <c:pt idx="53">
                  <c:v>-74.281204000000002</c:v>
                </c:pt>
                <c:pt idx="54">
                  <c:v>-73.371239000000003</c:v>
                </c:pt>
                <c:pt idx="55">
                  <c:v>-70.692535000000007</c:v>
                </c:pt>
                <c:pt idx="56">
                  <c:v>-74.330841000000007</c:v>
                </c:pt>
                <c:pt idx="57">
                  <c:v>-76.834404000000006</c:v>
                </c:pt>
                <c:pt idx="58">
                  <c:v>-77.622039999999998</c:v>
                </c:pt>
                <c:pt idx="59">
                  <c:v>-74.565201000000002</c:v>
                </c:pt>
                <c:pt idx="60">
                  <c:v>-71.351883000000001</c:v>
                </c:pt>
                <c:pt idx="61">
                  <c:v>-69.704780999999997</c:v>
                </c:pt>
                <c:pt idx="62">
                  <c:v>-69.777495999999999</c:v>
                </c:pt>
                <c:pt idx="63">
                  <c:v>-70.767730999999998</c:v>
                </c:pt>
                <c:pt idx="64">
                  <c:v>-72.111442999999994</c:v>
                </c:pt>
                <c:pt idx="65">
                  <c:v>-72.880629999999996</c:v>
                </c:pt>
                <c:pt idx="66">
                  <c:v>-72.249138000000002</c:v>
                </c:pt>
                <c:pt idx="67">
                  <c:v>-70.769981000000001</c:v>
                </c:pt>
                <c:pt idx="68">
                  <c:v>-67.821201000000002</c:v>
                </c:pt>
                <c:pt idx="69">
                  <c:v>-64.463352</c:v>
                </c:pt>
                <c:pt idx="70">
                  <c:v>-61.895592000000001</c:v>
                </c:pt>
                <c:pt idx="71">
                  <c:v>-60.064388000000001</c:v>
                </c:pt>
                <c:pt idx="72">
                  <c:v>-59.654491</c:v>
                </c:pt>
                <c:pt idx="73">
                  <c:v>-59.137608</c:v>
                </c:pt>
                <c:pt idx="74">
                  <c:v>-58.851139000000003</c:v>
                </c:pt>
                <c:pt idx="75">
                  <c:v>-57.804248999999999</c:v>
                </c:pt>
                <c:pt idx="76">
                  <c:v>-56.625931000000001</c:v>
                </c:pt>
                <c:pt idx="77">
                  <c:v>-55.513668000000003</c:v>
                </c:pt>
                <c:pt idx="78">
                  <c:v>-54.957721999999997</c:v>
                </c:pt>
                <c:pt idx="79">
                  <c:v>-55.308242999999997</c:v>
                </c:pt>
                <c:pt idx="80">
                  <c:v>-55.686793999999999</c:v>
                </c:pt>
                <c:pt idx="81">
                  <c:v>-56.709117999999997</c:v>
                </c:pt>
                <c:pt idx="82">
                  <c:v>-57.109530999999997</c:v>
                </c:pt>
                <c:pt idx="83">
                  <c:v>-57.775509</c:v>
                </c:pt>
                <c:pt idx="84">
                  <c:v>-58.358241999999997</c:v>
                </c:pt>
                <c:pt idx="85">
                  <c:v>-60.003365000000002</c:v>
                </c:pt>
                <c:pt idx="86">
                  <c:v>-61.051501999999999</c:v>
                </c:pt>
                <c:pt idx="87">
                  <c:v>-62.177588999999998</c:v>
                </c:pt>
                <c:pt idx="88">
                  <c:v>-62.301327000000001</c:v>
                </c:pt>
                <c:pt idx="89">
                  <c:v>-62.694842999999999</c:v>
                </c:pt>
                <c:pt idx="90">
                  <c:v>-62.631793999999999</c:v>
                </c:pt>
                <c:pt idx="91">
                  <c:v>-62.638438999999998</c:v>
                </c:pt>
                <c:pt idx="92">
                  <c:v>-62.746558999999998</c:v>
                </c:pt>
                <c:pt idx="93">
                  <c:v>-62.965178999999999</c:v>
                </c:pt>
                <c:pt idx="94">
                  <c:v>-62.96508</c:v>
                </c:pt>
                <c:pt idx="95">
                  <c:v>-62.584805000000003</c:v>
                </c:pt>
                <c:pt idx="96">
                  <c:v>-62.047195000000002</c:v>
                </c:pt>
                <c:pt idx="97">
                  <c:v>-61.685943999999999</c:v>
                </c:pt>
                <c:pt idx="98">
                  <c:v>-61.609794999999998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6D-4A5B-8A00-9FF7636E72A8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'2Rx2L'!$F$5:$F$103</c:f>
              <c:numCache>
                <c:formatCode>General</c:formatCode>
                <c:ptCount val="99"/>
                <c:pt idx="0">
                  <c:v>9</c:v>
                </c:pt>
                <c:pt idx="1">
                  <c:v>9.3566785714286009</c:v>
                </c:pt>
                <c:pt idx="2">
                  <c:v>9.7133571428570988</c:v>
                </c:pt>
                <c:pt idx="3">
                  <c:v>10.070035714286</c:v>
                </c:pt>
                <c:pt idx="4">
                  <c:v>10.426714285714</c:v>
                </c:pt>
                <c:pt idx="5">
                  <c:v>10.783392857142999</c:v>
                </c:pt>
                <c:pt idx="6">
                  <c:v>11.140071428571</c:v>
                </c:pt>
                <c:pt idx="7">
                  <c:v>11.49675</c:v>
                </c:pt>
                <c:pt idx="8">
                  <c:v>11.853428571429001</c:v>
                </c:pt>
                <c:pt idx="9">
                  <c:v>12.210107142857</c:v>
                </c:pt>
                <c:pt idx="10">
                  <c:v>12.566785714285999</c:v>
                </c:pt>
                <c:pt idx="11">
                  <c:v>12.923464285714001</c:v>
                </c:pt>
                <c:pt idx="12">
                  <c:v>13.280142857143</c:v>
                </c:pt>
                <c:pt idx="13">
                  <c:v>13.636821428570999</c:v>
                </c:pt>
                <c:pt idx="14">
                  <c:v>13.993499999999999</c:v>
                </c:pt>
                <c:pt idx="15">
                  <c:v>14.350178571429002</c:v>
                </c:pt>
                <c:pt idx="16">
                  <c:v>14.706857142857</c:v>
                </c:pt>
                <c:pt idx="17">
                  <c:v>15.063535714285999</c:v>
                </c:pt>
                <c:pt idx="18">
                  <c:v>15.420214285714001</c:v>
                </c:pt>
                <c:pt idx="19">
                  <c:v>15.776892857143</c:v>
                </c:pt>
                <c:pt idx="20">
                  <c:v>16.133571428570999</c:v>
                </c:pt>
                <c:pt idx="21">
                  <c:v>16.49025</c:v>
                </c:pt>
                <c:pt idx="22">
                  <c:v>16.846928571429</c:v>
                </c:pt>
                <c:pt idx="23">
                  <c:v>17.203607142856999</c:v>
                </c:pt>
                <c:pt idx="24">
                  <c:v>17.560285714286</c:v>
                </c:pt>
                <c:pt idx="25">
                  <c:v>17.916964285714002</c:v>
                </c:pt>
                <c:pt idx="26">
                  <c:v>18.273642857143003</c:v>
                </c:pt>
                <c:pt idx="27">
                  <c:v>18.630321428570998</c:v>
                </c:pt>
                <c:pt idx="28">
                  <c:v>18.986999999999998</c:v>
                </c:pt>
                <c:pt idx="29">
                  <c:v>19.343678571429002</c:v>
                </c:pt>
                <c:pt idx="30">
                  <c:v>19.700357142856998</c:v>
                </c:pt>
                <c:pt idx="31">
                  <c:v>20.057035714285998</c:v>
                </c:pt>
                <c:pt idx="32">
                  <c:v>20.413714285714001</c:v>
                </c:pt>
                <c:pt idx="33">
                  <c:v>20.770392857143001</c:v>
                </c:pt>
                <c:pt idx="34">
                  <c:v>21.127071428571</c:v>
                </c:pt>
                <c:pt idx="35">
                  <c:v>21.483750000000001</c:v>
                </c:pt>
                <c:pt idx="36">
                  <c:v>21.840428571429001</c:v>
                </c:pt>
                <c:pt idx="37">
                  <c:v>22.197107142857</c:v>
                </c:pt>
                <c:pt idx="38">
                  <c:v>22.553785714286001</c:v>
                </c:pt>
                <c:pt idx="39">
                  <c:v>22.910464285713999</c:v>
                </c:pt>
                <c:pt idx="40">
                  <c:v>23.267142857143</c:v>
                </c:pt>
                <c:pt idx="41">
                  <c:v>23.623821428570999</c:v>
                </c:pt>
                <c:pt idx="42">
                  <c:v>23.980499999999999</c:v>
                </c:pt>
                <c:pt idx="43">
                  <c:v>24.337178571429</c:v>
                </c:pt>
                <c:pt idx="44">
                  <c:v>24.693857142856999</c:v>
                </c:pt>
                <c:pt idx="45">
                  <c:v>25.050535714285999</c:v>
                </c:pt>
                <c:pt idx="46">
                  <c:v>25.407214285714002</c:v>
                </c:pt>
                <c:pt idx="47">
                  <c:v>25.763892857143002</c:v>
                </c:pt>
                <c:pt idx="48">
                  <c:v>26.120571428571001</c:v>
                </c:pt>
                <c:pt idx="49">
                  <c:v>26.477250000000002</c:v>
                </c:pt>
                <c:pt idx="50">
                  <c:v>26.833928571429002</c:v>
                </c:pt>
                <c:pt idx="51">
                  <c:v>27.190607142856997</c:v>
                </c:pt>
                <c:pt idx="52">
                  <c:v>27.547285714285998</c:v>
                </c:pt>
                <c:pt idx="53">
                  <c:v>27.903964285714</c:v>
                </c:pt>
                <c:pt idx="54">
                  <c:v>28.260642857143001</c:v>
                </c:pt>
                <c:pt idx="55">
                  <c:v>28.617321428571</c:v>
                </c:pt>
                <c:pt idx="56">
                  <c:v>28.974</c:v>
                </c:pt>
                <c:pt idx="57">
                  <c:v>29.330678571429001</c:v>
                </c:pt>
                <c:pt idx="58">
                  <c:v>29.687357142857</c:v>
                </c:pt>
                <c:pt idx="59">
                  <c:v>30.044035714286</c:v>
                </c:pt>
                <c:pt idx="60">
                  <c:v>30.400714285714002</c:v>
                </c:pt>
                <c:pt idx="61">
                  <c:v>30.757392857143003</c:v>
                </c:pt>
                <c:pt idx="62">
                  <c:v>31.114071428570998</c:v>
                </c:pt>
                <c:pt idx="63">
                  <c:v>31.470749999999999</c:v>
                </c:pt>
                <c:pt idx="64">
                  <c:v>31.827428571429</c:v>
                </c:pt>
                <c:pt idx="65">
                  <c:v>32.184107142857002</c:v>
                </c:pt>
                <c:pt idx="66">
                  <c:v>32.540785714286002</c:v>
                </c:pt>
                <c:pt idx="67">
                  <c:v>32.897464285714001</c:v>
                </c:pt>
                <c:pt idx="68">
                  <c:v>33.254142857143002</c:v>
                </c:pt>
                <c:pt idx="69">
                  <c:v>33.610821428571001</c:v>
                </c:pt>
                <c:pt idx="70">
                  <c:v>33.967500000000001</c:v>
                </c:pt>
                <c:pt idx="71">
                  <c:v>34.324178571429002</c:v>
                </c:pt>
                <c:pt idx="72">
                  <c:v>34.680857142857</c:v>
                </c:pt>
                <c:pt idx="73">
                  <c:v>35.037535714286001</c:v>
                </c:pt>
                <c:pt idx="74">
                  <c:v>35.394214285714</c:v>
                </c:pt>
                <c:pt idx="75">
                  <c:v>35.750892857143</c:v>
                </c:pt>
                <c:pt idx="76">
                  <c:v>36.107571428570999</c:v>
                </c:pt>
                <c:pt idx="77">
                  <c:v>36.46425</c:v>
                </c:pt>
                <c:pt idx="78">
                  <c:v>36.820928571429</c:v>
                </c:pt>
                <c:pt idx="79">
                  <c:v>37.177607142856999</c:v>
                </c:pt>
                <c:pt idx="80">
                  <c:v>37.534285714286</c:v>
                </c:pt>
                <c:pt idx="81">
                  <c:v>37.890964285713999</c:v>
                </c:pt>
                <c:pt idx="82">
                  <c:v>38.247642857142999</c:v>
                </c:pt>
                <c:pt idx="83">
                  <c:v>38.604321428570998</c:v>
                </c:pt>
                <c:pt idx="84">
                  <c:v>38.960999999999999</c:v>
                </c:pt>
                <c:pt idx="85">
                  <c:v>39.317678571428999</c:v>
                </c:pt>
                <c:pt idx="86">
                  <c:v>39.674357142857005</c:v>
                </c:pt>
                <c:pt idx="87">
                  <c:v>40.031035714286006</c:v>
                </c:pt>
                <c:pt idx="88">
                  <c:v>40.387714285713997</c:v>
                </c:pt>
                <c:pt idx="89">
                  <c:v>40.744392857142998</c:v>
                </c:pt>
                <c:pt idx="90">
                  <c:v>41.101071428570997</c:v>
                </c:pt>
                <c:pt idx="91">
                  <c:v>41.457749999999997</c:v>
                </c:pt>
                <c:pt idx="92">
                  <c:v>41.814428571428998</c:v>
                </c:pt>
                <c:pt idx="93">
                  <c:v>42.171107142857004</c:v>
                </c:pt>
                <c:pt idx="94">
                  <c:v>42.527785714286004</c:v>
                </c:pt>
                <c:pt idx="95">
                  <c:v>42.884464285713996</c:v>
                </c:pt>
                <c:pt idx="96">
                  <c:v>43.241142857142997</c:v>
                </c:pt>
                <c:pt idx="97">
                  <c:v>43.597821428571002</c:v>
                </c:pt>
                <c:pt idx="98">
                  <c:v>43.954500000000003</c:v>
                </c:pt>
              </c:numCache>
            </c:numRef>
          </c:xVal>
          <c:yVal>
            <c:numRef>
              <c:f>'2Rx2L'!$O$5:$O$103</c:f>
              <c:numCache>
                <c:formatCode>General</c:formatCode>
                <c:ptCount val="99"/>
                <c:pt idx="0">
                  <c:v>-82.594582000000003</c:v>
                </c:pt>
                <c:pt idx="1">
                  <c:v>-88.625229000000004</c:v>
                </c:pt>
                <c:pt idx="2">
                  <c:v>-88.699173000000002</c:v>
                </c:pt>
                <c:pt idx="3">
                  <c:v>-90.492942999999997</c:v>
                </c:pt>
                <c:pt idx="4">
                  <c:v>-84.494536999999994</c:v>
                </c:pt>
                <c:pt idx="5">
                  <c:v>-84.117050000000006</c:v>
                </c:pt>
                <c:pt idx="6">
                  <c:v>-81.412047999999999</c:v>
                </c:pt>
                <c:pt idx="7">
                  <c:v>-78.119613999999999</c:v>
                </c:pt>
                <c:pt idx="8">
                  <c:v>-73.613570999999993</c:v>
                </c:pt>
                <c:pt idx="9">
                  <c:v>-71.614768999999995</c:v>
                </c:pt>
                <c:pt idx="10">
                  <c:v>-71.836387999999999</c:v>
                </c:pt>
                <c:pt idx="11">
                  <c:v>-73.291634000000002</c:v>
                </c:pt>
                <c:pt idx="12">
                  <c:v>-72.617469999999997</c:v>
                </c:pt>
                <c:pt idx="13">
                  <c:v>-70.581374999999994</c:v>
                </c:pt>
                <c:pt idx="14">
                  <c:v>-71.067711000000003</c:v>
                </c:pt>
                <c:pt idx="15">
                  <c:v>-72.229293999999996</c:v>
                </c:pt>
                <c:pt idx="16">
                  <c:v>-74.118294000000006</c:v>
                </c:pt>
                <c:pt idx="17">
                  <c:v>-73.662704000000005</c:v>
                </c:pt>
                <c:pt idx="18">
                  <c:v>-77.005882</c:v>
                </c:pt>
                <c:pt idx="19">
                  <c:v>-81.068031000000005</c:v>
                </c:pt>
                <c:pt idx="20">
                  <c:v>-86.242996000000005</c:v>
                </c:pt>
                <c:pt idx="21">
                  <c:v>-83.097267000000002</c:v>
                </c:pt>
                <c:pt idx="22">
                  <c:v>-77.382439000000005</c:v>
                </c:pt>
                <c:pt idx="23">
                  <c:v>-70.520302000000001</c:v>
                </c:pt>
                <c:pt idx="24">
                  <c:v>-70.445389000000006</c:v>
                </c:pt>
                <c:pt idx="25">
                  <c:v>-73.347426999999996</c:v>
                </c:pt>
                <c:pt idx="26">
                  <c:v>-77.373435999999998</c:v>
                </c:pt>
                <c:pt idx="27">
                  <c:v>-77.814667</c:v>
                </c:pt>
                <c:pt idx="28">
                  <c:v>-77.016082999999995</c:v>
                </c:pt>
                <c:pt idx="29">
                  <c:v>-73.962104999999994</c:v>
                </c:pt>
                <c:pt idx="30">
                  <c:v>-72.102478000000005</c:v>
                </c:pt>
                <c:pt idx="31">
                  <c:v>-70.114502000000002</c:v>
                </c:pt>
                <c:pt idx="32">
                  <c:v>-69.581642000000002</c:v>
                </c:pt>
                <c:pt idx="33">
                  <c:v>-69.102844000000005</c:v>
                </c:pt>
                <c:pt idx="34">
                  <c:v>-68.17419799999999</c:v>
                </c:pt>
                <c:pt idx="35">
                  <c:v>-67.123362999999998</c:v>
                </c:pt>
                <c:pt idx="36">
                  <c:v>-65.848644000000007</c:v>
                </c:pt>
                <c:pt idx="37">
                  <c:v>-65.116816999999998</c:v>
                </c:pt>
                <c:pt idx="38">
                  <c:v>-64.092712000000006</c:v>
                </c:pt>
                <c:pt idx="39">
                  <c:v>-63.743876999999998</c:v>
                </c:pt>
                <c:pt idx="40">
                  <c:v>-63.449759999999998</c:v>
                </c:pt>
                <c:pt idx="41">
                  <c:v>-64.274624000000003</c:v>
                </c:pt>
                <c:pt idx="42">
                  <c:v>-65.183566999999996</c:v>
                </c:pt>
                <c:pt idx="43">
                  <c:v>-66.35617400000001</c:v>
                </c:pt>
                <c:pt idx="44">
                  <c:v>-67.088108000000005</c:v>
                </c:pt>
                <c:pt idx="45">
                  <c:v>-67.438762999999994</c:v>
                </c:pt>
                <c:pt idx="46">
                  <c:v>-68.075114999999997</c:v>
                </c:pt>
                <c:pt idx="47">
                  <c:v>-67.950974000000002</c:v>
                </c:pt>
                <c:pt idx="48">
                  <c:v>-68.172161000000003</c:v>
                </c:pt>
                <c:pt idx="49">
                  <c:v>-68.211826000000002</c:v>
                </c:pt>
                <c:pt idx="50">
                  <c:v>-68.582900999999993</c:v>
                </c:pt>
                <c:pt idx="51">
                  <c:v>-69.253426000000005</c:v>
                </c:pt>
                <c:pt idx="52">
                  <c:v>-69.628296000000006</c:v>
                </c:pt>
                <c:pt idx="53">
                  <c:v>-70.006500000000003</c:v>
                </c:pt>
                <c:pt idx="54">
                  <c:v>-70.140052999999995</c:v>
                </c:pt>
                <c:pt idx="55">
                  <c:v>-70.233551000000006</c:v>
                </c:pt>
                <c:pt idx="56">
                  <c:v>-71.821342000000001</c:v>
                </c:pt>
                <c:pt idx="57">
                  <c:v>-72.393203999999997</c:v>
                </c:pt>
                <c:pt idx="58">
                  <c:v>-72.629966999999994</c:v>
                </c:pt>
                <c:pt idx="59">
                  <c:v>-72.013289999999998</c:v>
                </c:pt>
                <c:pt idx="60">
                  <c:v>-72.089371</c:v>
                </c:pt>
                <c:pt idx="61">
                  <c:v>-76.165283000000002</c:v>
                </c:pt>
                <c:pt idx="62">
                  <c:v>-81.108574000000004</c:v>
                </c:pt>
                <c:pt idx="63">
                  <c:v>-83.849036999999996</c:v>
                </c:pt>
                <c:pt idx="64">
                  <c:v>-81.561133999999996</c:v>
                </c:pt>
                <c:pt idx="65">
                  <c:v>-78.727562000000006</c:v>
                </c:pt>
                <c:pt idx="66">
                  <c:v>-79.564400000000006</c:v>
                </c:pt>
                <c:pt idx="67">
                  <c:v>-81.020432</c:v>
                </c:pt>
                <c:pt idx="68">
                  <c:v>-80.051627999999994</c:v>
                </c:pt>
                <c:pt idx="69">
                  <c:v>-79.441817999999998</c:v>
                </c:pt>
                <c:pt idx="70">
                  <c:v>-76.864684999999994</c:v>
                </c:pt>
                <c:pt idx="71">
                  <c:v>-75.957863000000003</c:v>
                </c:pt>
                <c:pt idx="72">
                  <c:v>-72.398491000000007</c:v>
                </c:pt>
                <c:pt idx="73">
                  <c:v>-69.777450999999999</c:v>
                </c:pt>
                <c:pt idx="74">
                  <c:v>-66.525477999999993</c:v>
                </c:pt>
                <c:pt idx="75">
                  <c:v>-63.555283000000003</c:v>
                </c:pt>
                <c:pt idx="76">
                  <c:v>-62.546996999999998</c:v>
                </c:pt>
                <c:pt idx="77">
                  <c:v>-61.879886999999997</c:v>
                </c:pt>
                <c:pt idx="78">
                  <c:v>-61.261668999999998</c:v>
                </c:pt>
                <c:pt idx="79">
                  <c:v>-60.240551000000004</c:v>
                </c:pt>
                <c:pt idx="80">
                  <c:v>-59.396011000000001</c:v>
                </c:pt>
                <c:pt idx="81">
                  <c:v>-59.662483000000002</c:v>
                </c:pt>
                <c:pt idx="82">
                  <c:v>-60.594746000000001</c:v>
                </c:pt>
                <c:pt idx="83">
                  <c:v>-61.512180000000001</c:v>
                </c:pt>
                <c:pt idx="84">
                  <c:v>-62.252437999999998</c:v>
                </c:pt>
                <c:pt idx="85">
                  <c:v>-63.039622999999999</c:v>
                </c:pt>
                <c:pt idx="86">
                  <c:v>-64.17550700000001</c:v>
                </c:pt>
                <c:pt idx="87">
                  <c:v>-64.852916999999991</c:v>
                </c:pt>
                <c:pt idx="88">
                  <c:v>-65.422131000000007</c:v>
                </c:pt>
                <c:pt idx="89">
                  <c:v>-65.802925000000002</c:v>
                </c:pt>
                <c:pt idx="90">
                  <c:v>-66.504230000000007</c:v>
                </c:pt>
                <c:pt idx="91">
                  <c:v>-67.61401699999999</c:v>
                </c:pt>
                <c:pt idx="92">
                  <c:v>-68.363651000000004</c:v>
                </c:pt>
                <c:pt idx="93">
                  <c:v>-68.735007999999993</c:v>
                </c:pt>
                <c:pt idx="94">
                  <c:v>-69.576629999999994</c:v>
                </c:pt>
                <c:pt idx="95">
                  <c:v>-71.035697999999996</c:v>
                </c:pt>
                <c:pt idx="96">
                  <c:v>-72.804473999999999</c:v>
                </c:pt>
                <c:pt idx="97">
                  <c:v>-71.155518000000001</c:v>
                </c:pt>
                <c:pt idx="98">
                  <c:v>-69.019073000000006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6D-4A5B-8A00-9FF7636E7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966272"/>
        <c:axId val="112968448"/>
      </c:scatterChart>
      <c:valAx>
        <c:axId val="112966272"/>
        <c:scaling>
          <c:orientation val="minMax"/>
          <c:max val="4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Input Frequency (GHz)</a:t>
                </a:r>
              </a:p>
            </c:rich>
          </c:tx>
          <c:layout>
            <c:manualLayout>
              <c:xMode val="edge"/>
              <c:yMode val="edge"/>
              <c:x val="0.35543054542387981"/>
              <c:y val="0.91571741032371101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2968448"/>
        <c:crosses val="autoZero"/>
        <c:crossBetween val="midCat"/>
        <c:majorUnit val="5"/>
      </c:valAx>
      <c:valAx>
        <c:axId val="112968448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2966272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7265918134590342"/>
          <c:y val="0.18610942425137003"/>
          <c:w val="0.28145353431708547"/>
          <c:h val="0.15000765496543544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RF Return Loss (dB)</a:t>
            </a:r>
          </a:p>
        </c:rich>
      </c:tx>
      <c:layout>
        <c:manualLayout>
          <c:xMode val="edge"/>
          <c:yMode val="edge"/>
          <c:x val="0.4045262455758592"/>
          <c:y val="2.777777777777777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'CL &amp; Data'!$H$4:$H$204</c:f>
              <c:numCache>
                <c:formatCode>General</c:formatCode>
                <c:ptCount val="201"/>
                <c:pt idx="0">
                  <c:v>6</c:v>
                </c:pt>
                <c:pt idx="1">
                  <c:v>6.1950000000000003</c:v>
                </c:pt>
                <c:pt idx="2">
                  <c:v>6.39</c:v>
                </c:pt>
                <c:pt idx="3">
                  <c:v>6.585</c:v>
                </c:pt>
                <c:pt idx="4">
                  <c:v>6.78</c:v>
                </c:pt>
                <c:pt idx="5">
                  <c:v>6.9749999999999996</c:v>
                </c:pt>
                <c:pt idx="6">
                  <c:v>7.17</c:v>
                </c:pt>
                <c:pt idx="7">
                  <c:v>7.3650000000000002</c:v>
                </c:pt>
                <c:pt idx="8">
                  <c:v>7.56</c:v>
                </c:pt>
                <c:pt idx="9">
                  <c:v>7.7549999999999999</c:v>
                </c:pt>
                <c:pt idx="10">
                  <c:v>7.95</c:v>
                </c:pt>
                <c:pt idx="11">
                  <c:v>8.1449999999999996</c:v>
                </c:pt>
                <c:pt idx="12">
                  <c:v>8.34</c:v>
                </c:pt>
                <c:pt idx="13">
                  <c:v>8.5350000000000001</c:v>
                </c:pt>
                <c:pt idx="14">
                  <c:v>8.73</c:v>
                </c:pt>
                <c:pt idx="15">
                  <c:v>8.9250000000000007</c:v>
                </c:pt>
                <c:pt idx="16">
                  <c:v>9.1199999999999992</c:v>
                </c:pt>
                <c:pt idx="17">
                  <c:v>9.3149999999999995</c:v>
                </c:pt>
                <c:pt idx="18">
                  <c:v>9.51</c:v>
                </c:pt>
                <c:pt idx="19">
                  <c:v>9.7050000000000001</c:v>
                </c:pt>
                <c:pt idx="20">
                  <c:v>9.9</c:v>
                </c:pt>
                <c:pt idx="21">
                  <c:v>10.095000000000001</c:v>
                </c:pt>
                <c:pt idx="22">
                  <c:v>10.29</c:v>
                </c:pt>
                <c:pt idx="23">
                  <c:v>10.484999999999999</c:v>
                </c:pt>
                <c:pt idx="24">
                  <c:v>10.68</c:v>
                </c:pt>
                <c:pt idx="25">
                  <c:v>10.875</c:v>
                </c:pt>
                <c:pt idx="26">
                  <c:v>11.07</c:v>
                </c:pt>
                <c:pt idx="27">
                  <c:v>11.265000000000001</c:v>
                </c:pt>
                <c:pt idx="28">
                  <c:v>11.46</c:v>
                </c:pt>
                <c:pt idx="29">
                  <c:v>11.654999999999999</c:v>
                </c:pt>
                <c:pt idx="30">
                  <c:v>11.85</c:v>
                </c:pt>
                <c:pt idx="31">
                  <c:v>12.045</c:v>
                </c:pt>
                <c:pt idx="32">
                  <c:v>12.24</c:v>
                </c:pt>
                <c:pt idx="33">
                  <c:v>12.435</c:v>
                </c:pt>
                <c:pt idx="34">
                  <c:v>12.63</c:v>
                </c:pt>
                <c:pt idx="35">
                  <c:v>12.824999999999999</c:v>
                </c:pt>
                <c:pt idx="36">
                  <c:v>13.02</c:v>
                </c:pt>
                <c:pt idx="37">
                  <c:v>13.215</c:v>
                </c:pt>
                <c:pt idx="38">
                  <c:v>13.41</c:v>
                </c:pt>
                <c:pt idx="39">
                  <c:v>13.605</c:v>
                </c:pt>
                <c:pt idx="40">
                  <c:v>13.8</c:v>
                </c:pt>
                <c:pt idx="41">
                  <c:v>13.994999999999999</c:v>
                </c:pt>
                <c:pt idx="42">
                  <c:v>14.19</c:v>
                </c:pt>
                <c:pt idx="43">
                  <c:v>14.385</c:v>
                </c:pt>
                <c:pt idx="44">
                  <c:v>14.58</c:v>
                </c:pt>
                <c:pt idx="45">
                  <c:v>14.775</c:v>
                </c:pt>
                <c:pt idx="46">
                  <c:v>14.97</c:v>
                </c:pt>
                <c:pt idx="47">
                  <c:v>15.164999999999999</c:v>
                </c:pt>
                <c:pt idx="48">
                  <c:v>15.36</c:v>
                </c:pt>
                <c:pt idx="49">
                  <c:v>15.555</c:v>
                </c:pt>
                <c:pt idx="50">
                  <c:v>15.75</c:v>
                </c:pt>
                <c:pt idx="51">
                  <c:v>15.945</c:v>
                </c:pt>
                <c:pt idx="52">
                  <c:v>16.14</c:v>
                </c:pt>
                <c:pt idx="53">
                  <c:v>16.335000000000001</c:v>
                </c:pt>
                <c:pt idx="54">
                  <c:v>16.53</c:v>
                </c:pt>
                <c:pt idx="55">
                  <c:v>16.725000000000001</c:v>
                </c:pt>
                <c:pt idx="56">
                  <c:v>16.920000000000002</c:v>
                </c:pt>
                <c:pt idx="57">
                  <c:v>17.114999999999998</c:v>
                </c:pt>
                <c:pt idx="58">
                  <c:v>17.309999999999999</c:v>
                </c:pt>
                <c:pt idx="59">
                  <c:v>17.504999999999999</c:v>
                </c:pt>
                <c:pt idx="60">
                  <c:v>17.7</c:v>
                </c:pt>
                <c:pt idx="61">
                  <c:v>17.895</c:v>
                </c:pt>
                <c:pt idx="62">
                  <c:v>18.09</c:v>
                </c:pt>
                <c:pt idx="63">
                  <c:v>18.285</c:v>
                </c:pt>
                <c:pt idx="64">
                  <c:v>18.48</c:v>
                </c:pt>
                <c:pt idx="65">
                  <c:v>18.675000000000001</c:v>
                </c:pt>
                <c:pt idx="66">
                  <c:v>18.87</c:v>
                </c:pt>
                <c:pt idx="67">
                  <c:v>19.065000000000001</c:v>
                </c:pt>
                <c:pt idx="68">
                  <c:v>19.260000000000002</c:v>
                </c:pt>
                <c:pt idx="69">
                  <c:v>19.454999999999998</c:v>
                </c:pt>
                <c:pt idx="70">
                  <c:v>19.649999999999999</c:v>
                </c:pt>
                <c:pt idx="71">
                  <c:v>19.844999999999999</c:v>
                </c:pt>
                <c:pt idx="72">
                  <c:v>20.04</c:v>
                </c:pt>
                <c:pt idx="73">
                  <c:v>20.234999999999999</c:v>
                </c:pt>
                <c:pt idx="74">
                  <c:v>20.43</c:v>
                </c:pt>
                <c:pt idx="75">
                  <c:v>20.625</c:v>
                </c:pt>
                <c:pt idx="76">
                  <c:v>20.82</c:v>
                </c:pt>
                <c:pt idx="77">
                  <c:v>21.015000000000001</c:v>
                </c:pt>
                <c:pt idx="78">
                  <c:v>21.21</c:v>
                </c:pt>
                <c:pt idx="79">
                  <c:v>21.405000000000001</c:v>
                </c:pt>
                <c:pt idx="80">
                  <c:v>21.6</c:v>
                </c:pt>
                <c:pt idx="81">
                  <c:v>21.795000000000002</c:v>
                </c:pt>
                <c:pt idx="82">
                  <c:v>21.99</c:v>
                </c:pt>
                <c:pt idx="83">
                  <c:v>22.184999999999999</c:v>
                </c:pt>
                <c:pt idx="84">
                  <c:v>22.38</c:v>
                </c:pt>
                <c:pt idx="85">
                  <c:v>22.574999999999999</c:v>
                </c:pt>
                <c:pt idx="86">
                  <c:v>22.77</c:v>
                </c:pt>
                <c:pt idx="87">
                  <c:v>22.965</c:v>
                </c:pt>
                <c:pt idx="88">
                  <c:v>23.16</c:v>
                </c:pt>
                <c:pt idx="89">
                  <c:v>23.355</c:v>
                </c:pt>
                <c:pt idx="90">
                  <c:v>23.55</c:v>
                </c:pt>
                <c:pt idx="91">
                  <c:v>23.745000000000001</c:v>
                </c:pt>
                <c:pt idx="92">
                  <c:v>23.94</c:v>
                </c:pt>
                <c:pt idx="93">
                  <c:v>24.135000000000002</c:v>
                </c:pt>
                <c:pt idx="94">
                  <c:v>24.33</c:v>
                </c:pt>
                <c:pt idx="95">
                  <c:v>24.524999999999999</c:v>
                </c:pt>
                <c:pt idx="96">
                  <c:v>24.72</c:v>
                </c:pt>
                <c:pt idx="97">
                  <c:v>24.914999999999999</c:v>
                </c:pt>
                <c:pt idx="98">
                  <c:v>25.11</c:v>
                </c:pt>
                <c:pt idx="99">
                  <c:v>25.305</c:v>
                </c:pt>
                <c:pt idx="100">
                  <c:v>25.5</c:v>
                </c:pt>
                <c:pt idx="101">
                  <c:v>25.695</c:v>
                </c:pt>
                <c:pt idx="102">
                  <c:v>25.89</c:v>
                </c:pt>
                <c:pt idx="103">
                  <c:v>26.085000000000001</c:v>
                </c:pt>
                <c:pt idx="104">
                  <c:v>26.28</c:v>
                </c:pt>
                <c:pt idx="105">
                  <c:v>26.475000000000001</c:v>
                </c:pt>
                <c:pt idx="106">
                  <c:v>26.67</c:v>
                </c:pt>
                <c:pt idx="107">
                  <c:v>26.864999999999998</c:v>
                </c:pt>
                <c:pt idx="108">
                  <c:v>27.06</c:v>
                </c:pt>
                <c:pt idx="109">
                  <c:v>27.254999999999999</c:v>
                </c:pt>
                <c:pt idx="110">
                  <c:v>27.45</c:v>
                </c:pt>
                <c:pt idx="111">
                  <c:v>27.645</c:v>
                </c:pt>
                <c:pt idx="112">
                  <c:v>27.84</c:v>
                </c:pt>
                <c:pt idx="113">
                  <c:v>28.035</c:v>
                </c:pt>
                <c:pt idx="114">
                  <c:v>28.23</c:v>
                </c:pt>
                <c:pt idx="115">
                  <c:v>28.425000000000001</c:v>
                </c:pt>
                <c:pt idx="116">
                  <c:v>28.62</c:v>
                </c:pt>
                <c:pt idx="117">
                  <c:v>28.815000000000001</c:v>
                </c:pt>
                <c:pt idx="118">
                  <c:v>29.01</c:v>
                </c:pt>
                <c:pt idx="119">
                  <c:v>29.204999999999998</c:v>
                </c:pt>
                <c:pt idx="120">
                  <c:v>29.4</c:v>
                </c:pt>
                <c:pt idx="121">
                  <c:v>29.594999999999999</c:v>
                </c:pt>
                <c:pt idx="122">
                  <c:v>29.79</c:v>
                </c:pt>
                <c:pt idx="123">
                  <c:v>29.984999999999999</c:v>
                </c:pt>
                <c:pt idx="124">
                  <c:v>30.18</c:v>
                </c:pt>
                <c:pt idx="125">
                  <c:v>30.375</c:v>
                </c:pt>
                <c:pt idx="126">
                  <c:v>30.57</c:v>
                </c:pt>
                <c:pt idx="127">
                  <c:v>30.765000000000001</c:v>
                </c:pt>
                <c:pt idx="128">
                  <c:v>30.96</c:v>
                </c:pt>
                <c:pt idx="129">
                  <c:v>31.155000000000001</c:v>
                </c:pt>
                <c:pt idx="130">
                  <c:v>31.35</c:v>
                </c:pt>
                <c:pt idx="131">
                  <c:v>31.545000000000002</c:v>
                </c:pt>
                <c:pt idx="132">
                  <c:v>31.74</c:v>
                </c:pt>
                <c:pt idx="133">
                  <c:v>31.934999999999999</c:v>
                </c:pt>
                <c:pt idx="134">
                  <c:v>32.130000000000003</c:v>
                </c:pt>
                <c:pt idx="135">
                  <c:v>32.325000000000003</c:v>
                </c:pt>
                <c:pt idx="136">
                  <c:v>32.520000000000003</c:v>
                </c:pt>
                <c:pt idx="137">
                  <c:v>32.715000000000003</c:v>
                </c:pt>
                <c:pt idx="138">
                  <c:v>32.909999999999997</c:v>
                </c:pt>
                <c:pt idx="139">
                  <c:v>33.104999999999997</c:v>
                </c:pt>
                <c:pt idx="140">
                  <c:v>33.299999999999997</c:v>
                </c:pt>
                <c:pt idx="141">
                  <c:v>33.494999999999997</c:v>
                </c:pt>
                <c:pt idx="142">
                  <c:v>33.69</c:v>
                </c:pt>
                <c:pt idx="143">
                  <c:v>33.884999999999998</c:v>
                </c:pt>
                <c:pt idx="144">
                  <c:v>34.08</c:v>
                </c:pt>
                <c:pt idx="145">
                  <c:v>34.274999999999999</c:v>
                </c:pt>
                <c:pt idx="146">
                  <c:v>34.47</c:v>
                </c:pt>
                <c:pt idx="147">
                  <c:v>34.664999999999999</c:v>
                </c:pt>
                <c:pt idx="148">
                  <c:v>34.86</c:v>
                </c:pt>
                <c:pt idx="149">
                  <c:v>35.055</c:v>
                </c:pt>
                <c:pt idx="150">
                  <c:v>35.25</c:v>
                </c:pt>
                <c:pt idx="151">
                  <c:v>35.445</c:v>
                </c:pt>
                <c:pt idx="152">
                  <c:v>35.64</c:v>
                </c:pt>
                <c:pt idx="153">
                  <c:v>35.835000000000001</c:v>
                </c:pt>
                <c:pt idx="154">
                  <c:v>36.03</c:v>
                </c:pt>
                <c:pt idx="155">
                  <c:v>36.225000000000001</c:v>
                </c:pt>
                <c:pt idx="156">
                  <c:v>36.42</c:v>
                </c:pt>
                <c:pt idx="157">
                  <c:v>36.615000000000002</c:v>
                </c:pt>
                <c:pt idx="158">
                  <c:v>36.81</c:v>
                </c:pt>
                <c:pt idx="159">
                  <c:v>37.005000000000003</c:v>
                </c:pt>
                <c:pt idx="160">
                  <c:v>37.200000000000003</c:v>
                </c:pt>
                <c:pt idx="161">
                  <c:v>37.395000000000003</c:v>
                </c:pt>
                <c:pt idx="162">
                  <c:v>37.590000000000003</c:v>
                </c:pt>
                <c:pt idx="163">
                  <c:v>37.784999999999997</c:v>
                </c:pt>
                <c:pt idx="164">
                  <c:v>37.979999999999997</c:v>
                </c:pt>
                <c:pt idx="165">
                  <c:v>38.174999999999997</c:v>
                </c:pt>
                <c:pt idx="166">
                  <c:v>38.369999999999997</c:v>
                </c:pt>
                <c:pt idx="167">
                  <c:v>38.564999999999998</c:v>
                </c:pt>
                <c:pt idx="168">
                  <c:v>38.76</c:v>
                </c:pt>
                <c:pt idx="169">
                  <c:v>38.954999999999998</c:v>
                </c:pt>
                <c:pt idx="170">
                  <c:v>39.15</c:v>
                </c:pt>
                <c:pt idx="171">
                  <c:v>39.344999999999999</c:v>
                </c:pt>
                <c:pt idx="172">
                  <c:v>39.54</c:v>
                </c:pt>
                <c:pt idx="173">
                  <c:v>39.734999999999999</c:v>
                </c:pt>
                <c:pt idx="174">
                  <c:v>39.93</c:v>
                </c:pt>
                <c:pt idx="175">
                  <c:v>40.125</c:v>
                </c:pt>
                <c:pt idx="176">
                  <c:v>40.32</c:v>
                </c:pt>
                <c:pt idx="177">
                  <c:v>40.515000000000001</c:v>
                </c:pt>
                <c:pt idx="178">
                  <c:v>40.71</c:v>
                </c:pt>
                <c:pt idx="179">
                  <c:v>40.905000000000001</c:v>
                </c:pt>
                <c:pt idx="180">
                  <c:v>41.1</c:v>
                </c:pt>
                <c:pt idx="181">
                  <c:v>41.295000000000002</c:v>
                </c:pt>
                <c:pt idx="182">
                  <c:v>41.49</c:v>
                </c:pt>
                <c:pt idx="183">
                  <c:v>41.685000000000002</c:v>
                </c:pt>
                <c:pt idx="184">
                  <c:v>41.88</c:v>
                </c:pt>
                <c:pt idx="185">
                  <c:v>42.075000000000003</c:v>
                </c:pt>
                <c:pt idx="186">
                  <c:v>42.27</c:v>
                </c:pt>
                <c:pt idx="187">
                  <c:v>42.465000000000003</c:v>
                </c:pt>
                <c:pt idx="188">
                  <c:v>42.66</c:v>
                </c:pt>
                <c:pt idx="189">
                  <c:v>42.854999999999997</c:v>
                </c:pt>
                <c:pt idx="190">
                  <c:v>43.05</c:v>
                </c:pt>
                <c:pt idx="191">
                  <c:v>43.244999999999997</c:v>
                </c:pt>
                <c:pt idx="192">
                  <c:v>43.44</c:v>
                </c:pt>
                <c:pt idx="193">
                  <c:v>43.634999999999998</c:v>
                </c:pt>
                <c:pt idx="194">
                  <c:v>43.83</c:v>
                </c:pt>
                <c:pt idx="195">
                  <c:v>44.024999999999999</c:v>
                </c:pt>
                <c:pt idx="196">
                  <c:v>44.22</c:v>
                </c:pt>
                <c:pt idx="197">
                  <c:v>44.414999999999999</c:v>
                </c:pt>
                <c:pt idx="198">
                  <c:v>44.61</c:v>
                </c:pt>
                <c:pt idx="199">
                  <c:v>44.805</c:v>
                </c:pt>
                <c:pt idx="200">
                  <c:v>45</c:v>
                </c:pt>
              </c:numCache>
            </c:numRef>
          </c:xVal>
          <c:yVal>
            <c:numRef>
              <c:f>'CL &amp; Data'!$J$4:$J$204</c:f>
              <c:numCache>
                <c:formatCode>General</c:formatCode>
                <c:ptCount val="201"/>
                <c:pt idx="0">
                  <c:v>-0.73801559000000005</c:v>
                </c:pt>
                <c:pt idx="1">
                  <c:v>-0.76873343999999999</c:v>
                </c:pt>
                <c:pt idx="2">
                  <c:v>-0.80523633999999999</c:v>
                </c:pt>
                <c:pt idx="3">
                  <c:v>-0.84603642999999995</c:v>
                </c:pt>
                <c:pt idx="4">
                  <c:v>-0.89363276999999997</c:v>
                </c:pt>
                <c:pt idx="5">
                  <c:v>-0.95042861000000001</c:v>
                </c:pt>
                <c:pt idx="6">
                  <c:v>-1.0127976999999999</c:v>
                </c:pt>
                <c:pt idx="7">
                  <c:v>-1.0843758999999999</c:v>
                </c:pt>
                <c:pt idx="8">
                  <c:v>-1.1736453</c:v>
                </c:pt>
                <c:pt idx="9">
                  <c:v>-1.2870528000000001</c:v>
                </c:pt>
                <c:pt idx="10">
                  <c:v>-1.4351099</c:v>
                </c:pt>
                <c:pt idx="11">
                  <c:v>-1.6255111</c:v>
                </c:pt>
                <c:pt idx="12">
                  <c:v>-1.8749861999999999</c:v>
                </c:pt>
                <c:pt idx="13">
                  <c:v>-2.2151879999999999</c:v>
                </c:pt>
                <c:pt idx="14">
                  <c:v>-2.6728858999999998</c:v>
                </c:pt>
                <c:pt idx="15">
                  <c:v>-3.2840444999999998</c:v>
                </c:pt>
                <c:pt idx="16">
                  <c:v>-4.0887150999999999</c:v>
                </c:pt>
                <c:pt idx="17">
                  <c:v>-5.1294240999999996</c:v>
                </c:pt>
                <c:pt idx="18">
                  <c:v>-6.4896288000000002</c:v>
                </c:pt>
                <c:pt idx="19">
                  <c:v>-8.2030028999999995</c:v>
                </c:pt>
                <c:pt idx="20">
                  <c:v>-10.026824</c:v>
                </c:pt>
                <c:pt idx="21">
                  <c:v>-11.618499</c:v>
                </c:pt>
                <c:pt idx="22">
                  <c:v>-12.870549</c:v>
                </c:pt>
                <c:pt idx="23">
                  <c:v>-13.789656000000001</c:v>
                </c:pt>
                <c:pt idx="24">
                  <c:v>-14.351637999999999</c:v>
                </c:pt>
                <c:pt idx="25">
                  <c:v>-14.567424000000001</c:v>
                </c:pt>
                <c:pt idx="26">
                  <c:v>-14.412808</c:v>
                </c:pt>
                <c:pt idx="27">
                  <c:v>-13.817800999999999</c:v>
                </c:pt>
                <c:pt idx="28">
                  <c:v>-12.760396</c:v>
                </c:pt>
                <c:pt idx="29">
                  <c:v>-11.501439</c:v>
                </c:pt>
                <c:pt idx="30">
                  <c:v>-10.358342</c:v>
                </c:pt>
                <c:pt idx="31">
                  <c:v>-9.4312629999999995</c:v>
                </c:pt>
                <c:pt idx="32">
                  <c:v>-8.6948422999999995</c:v>
                </c:pt>
                <c:pt idx="33">
                  <c:v>-8.1510277000000002</c:v>
                </c:pt>
                <c:pt idx="34">
                  <c:v>-7.7725324999999996</c:v>
                </c:pt>
                <c:pt idx="35">
                  <c:v>-7.5325426999999996</c:v>
                </c:pt>
                <c:pt idx="36">
                  <c:v>-7.4343757999999998</c:v>
                </c:pt>
                <c:pt idx="37">
                  <c:v>-7.4434113999999996</c:v>
                </c:pt>
                <c:pt idx="38">
                  <c:v>-7.5500759999999998</c:v>
                </c:pt>
                <c:pt idx="39">
                  <c:v>-7.7829280000000001</c:v>
                </c:pt>
                <c:pt idx="40">
                  <c:v>-8.1987933999999996</c:v>
                </c:pt>
                <c:pt idx="41">
                  <c:v>-8.7340192999999999</c:v>
                </c:pt>
                <c:pt idx="42">
                  <c:v>-9.3486404000000007</c:v>
                </c:pt>
                <c:pt idx="43">
                  <c:v>-9.9776916999999994</c:v>
                </c:pt>
                <c:pt idx="44">
                  <c:v>-10.656101</c:v>
                </c:pt>
                <c:pt idx="45">
                  <c:v>-11.330935999999999</c:v>
                </c:pt>
                <c:pt idx="46">
                  <c:v>-12.018967</c:v>
                </c:pt>
                <c:pt idx="47">
                  <c:v>-12.652963</c:v>
                </c:pt>
                <c:pt idx="48">
                  <c:v>-13.226089</c:v>
                </c:pt>
                <c:pt idx="49">
                  <c:v>-13.659049</c:v>
                </c:pt>
                <c:pt idx="50">
                  <c:v>-14.02838</c:v>
                </c:pt>
                <c:pt idx="51">
                  <c:v>-14.364814000000001</c:v>
                </c:pt>
                <c:pt idx="52">
                  <c:v>-14.701732</c:v>
                </c:pt>
                <c:pt idx="53">
                  <c:v>-15.111559</c:v>
                </c:pt>
                <c:pt idx="54">
                  <c:v>-15.497132000000001</c:v>
                </c:pt>
                <c:pt idx="55">
                  <c:v>-15.919869</c:v>
                </c:pt>
                <c:pt idx="56">
                  <c:v>-16.33304</c:v>
                </c:pt>
                <c:pt idx="57">
                  <c:v>-16.693954000000002</c:v>
                </c:pt>
                <c:pt idx="58">
                  <c:v>-16.875112999999999</c:v>
                </c:pt>
                <c:pt idx="59">
                  <c:v>-16.911728</c:v>
                </c:pt>
                <c:pt idx="60">
                  <c:v>-16.773392000000001</c:v>
                </c:pt>
                <c:pt idx="61">
                  <c:v>-16.509720000000002</c:v>
                </c:pt>
                <c:pt idx="62">
                  <c:v>-16.000057000000002</c:v>
                </c:pt>
                <c:pt idx="63">
                  <c:v>-15.359712999999999</c:v>
                </c:pt>
                <c:pt idx="64">
                  <c:v>-14.543744</c:v>
                </c:pt>
                <c:pt idx="65">
                  <c:v>-13.664153000000001</c:v>
                </c:pt>
                <c:pt idx="66">
                  <c:v>-12.77083</c:v>
                </c:pt>
                <c:pt idx="67">
                  <c:v>-11.955061000000001</c:v>
                </c:pt>
                <c:pt idx="68">
                  <c:v>-11.20767</c:v>
                </c:pt>
                <c:pt idx="69">
                  <c:v>-10.531618999999999</c:v>
                </c:pt>
                <c:pt idx="70">
                  <c:v>-9.9392557000000004</c:v>
                </c:pt>
                <c:pt idx="71">
                  <c:v>-9.4320917000000009</c:v>
                </c:pt>
                <c:pt idx="72">
                  <c:v>-9.0646877000000003</c:v>
                </c:pt>
                <c:pt idx="73">
                  <c:v>-8.7871704000000008</c:v>
                </c:pt>
                <c:pt idx="74">
                  <c:v>-8.6244612000000007</c:v>
                </c:pt>
                <c:pt idx="75">
                  <c:v>-8.5031260999999994</c:v>
                </c:pt>
                <c:pt idx="76">
                  <c:v>-8.5349684000000003</c:v>
                </c:pt>
                <c:pt idx="77">
                  <c:v>-8.5808772999999992</c:v>
                </c:pt>
                <c:pt idx="78">
                  <c:v>-8.7168255000000006</c:v>
                </c:pt>
                <c:pt idx="79">
                  <c:v>-8.8117514000000003</c:v>
                </c:pt>
                <c:pt idx="80">
                  <c:v>-8.9456015000000004</c:v>
                </c:pt>
                <c:pt idx="81">
                  <c:v>-8.9985722999999993</c:v>
                </c:pt>
                <c:pt idx="82">
                  <c:v>-9.0336894999999995</c:v>
                </c:pt>
                <c:pt idx="83">
                  <c:v>-8.9995031000000001</c:v>
                </c:pt>
                <c:pt idx="84">
                  <c:v>-8.9656792000000003</c:v>
                </c:pt>
                <c:pt idx="85">
                  <c:v>-8.8492928000000006</c:v>
                </c:pt>
                <c:pt idx="86">
                  <c:v>-8.7634068000000003</c:v>
                </c:pt>
                <c:pt idx="87">
                  <c:v>-8.6494807999999992</c:v>
                </c:pt>
                <c:pt idx="88">
                  <c:v>-8.5943956000000004</c:v>
                </c:pt>
                <c:pt idx="89">
                  <c:v>-8.5561810000000005</c:v>
                </c:pt>
                <c:pt idx="90">
                  <c:v>-8.5934209999999993</c:v>
                </c:pt>
                <c:pt idx="91">
                  <c:v>-8.7386780000000002</c:v>
                </c:pt>
                <c:pt idx="92">
                  <c:v>-8.9395161000000005</c:v>
                </c:pt>
                <c:pt idx="93">
                  <c:v>-9.2420367999999993</c:v>
                </c:pt>
                <c:pt idx="94">
                  <c:v>-9.5824928000000007</c:v>
                </c:pt>
                <c:pt idx="95">
                  <c:v>-9.9897098999999994</c:v>
                </c:pt>
                <c:pt idx="96">
                  <c:v>-10.37228</c:v>
                </c:pt>
                <c:pt idx="97">
                  <c:v>-10.814282</c:v>
                </c:pt>
                <c:pt idx="98">
                  <c:v>-11.138547000000001</c:v>
                </c:pt>
                <c:pt idx="99">
                  <c:v>-11.494103000000001</c:v>
                </c:pt>
                <c:pt idx="100">
                  <c:v>-11.670966</c:v>
                </c:pt>
                <c:pt idx="101">
                  <c:v>-11.829762000000001</c:v>
                </c:pt>
                <c:pt idx="102">
                  <c:v>-11.82011</c:v>
                </c:pt>
                <c:pt idx="103">
                  <c:v>-11.780354000000001</c:v>
                </c:pt>
                <c:pt idx="104">
                  <c:v>-11.623582000000001</c:v>
                </c:pt>
                <c:pt idx="105">
                  <c:v>-11.471399999999999</c:v>
                </c:pt>
                <c:pt idx="106">
                  <c:v>-11.208243</c:v>
                </c:pt>
                <c:pt idx="107">
                  <c:v>-11.016448</c:v>
                </c:pt>
                <c:pt idx="108">
                  <c:v>-10.771355</c:v>
                </c:pt>
                <c:pt idx="109">
                  <c:v>-10.623537000000001</c:v>
                </c:pt>
                <c:pt idx="110">
                  <c:v>-10.501132</c:v>
                </c:pt>
                <c:pt idx="111">
                  <c:v>-10.456880999999999</c:v>
                </c:pt>
                <c:pt idx="112">
                  <c:v>-10.463839999999999</c:v>
                </c:pt>
                <c:pt idx="113">
                  <c:v>-10.484840999999999</c:v>
                </c:pt>
                <c:pt idx="114">
                  <c:v>-10.537371</c:v>
                </c:pt>
                <c:pt idx="115">
                  <c:v>-10.550433</c:v>
                </c:pt>
                <c:pt idx="116">
                  <c:v>-10.584229000000001</c:v>
                </c:pt>
                <c:pt idx="117">
                  <c:v>-10.521461</c:v>
                </c:pt>
                <c:pt idx="118">
                  <c:v>-10.441891999999999</c:v>
                </c:pt>
                <c:pt idx="119">
                  <c:v>-10.275062999999999</c:v>
                </c:pt>
                <c:pt idx="120">
                  <c:v>-10.101311000000001</c:v>
                </c:pt>
                <c:pt idx="121">
                  <c:v>-9.8347855000000006</c:v>
                </c:pt>
                <c:pt idx="122">
                  <c:v>-9.5981512000000002</c:v>
                </c:pt>
                <c:pt idx="123">
                  <c:v>-9.3306626999999995</c:v>
                </c:pt>
                <c:pt idx="124">
                  <c:v>-9.1484860999999995</c:v>
                </c:pt>
                <c:pt idx="125">
                  <c:v>-8.9356498999999996</c:v>
                </c:pt>
                <c:pt idx="126">
                  <c:v>-8.8028679000000007</c:v>
                </c:pt>
                <c:pt idx="127">
                  <c:v>-8.6945762999999996</c:v>
                </c:pt>
                <c:pt idx="128">
                  <c:v>-8.6470766000000001</c:v>
                </c:pt>
                <c:pt idx="129">
                  <c:v>-8.6193237000000007</c:v>
                </c:pt>
                <c:pt idx="130">
                  <c:v>-8.6110401000000003</c:v>
                </c:pt>
                <c:pt idx="131">
                  <c:v>-8.6166592000000009</c:v>
                </c:pt>
                <c:pt idx="132">
                  <c:v>-8.5801295999999994</c:v>
                </c:pt>
                <c:pt idx="133">
                  <c:v>-8.5225763000000008</c:v>
                </c:pt>
                <c:pt idx="134">
                  <c:v>-8.4113244999999992</c:v>
                </c:pt>
                <c:pt idx="135">
                  <c:v>-8.2784042000000007</c:v>
                </c:pt>
                <c:pt idx="136">
                  <c:v>-8.0632400999999998</c:v>
                </c:pt>
                <c:pt idx="137">
                  <c:v>-7.8072290000000004</c:v>
                </c:pt>
                <c:pt idx="138">
                  <c:v>-7.4915323000000003</c:v>
                </c:pt>
                <c:pt idx="139">
                  <c:v>-7.1800761</c:v>
                </c:pt>
                <c:pt idx="140">
                  <c:v>-6.8124799999999999</c:v>
                </c:pt>
                <c:pt idx="141">
                  <c:v>-6.4747553</c:v>
                </c:pt>
                <c:pt idx="142">
                  <c:v>-6.1229877000000004</c:v>
                </c:pt>
                <c:pt idx="143">
                  <c:v>-5.8158278000000001</c:v>
                </c:pt>
                <c:pt idx="144">
                  <c:v>-5.5339985</c:v>
                </c:pt>
                <c:pt idx="145">
                  <c:v>-5.3103137</c:v>
                </c:pt>
                <c:pt idx="146">
                  <c:v>-5.1207814000000003</c:v>
                </c:pt>
                <c:pt idx="147">
                  <c:v>-4.9913296999999996</c:v>
                </c:pt>
                <c:pt idx="148">
                  <c:v>-4.8921447000000002</c:v>
                </c:pt>
                <c:pt idx="149">
                  <c:v>-4.8418646000000001</c:v>
                </c:pt>
                <c:pt idx="150">
                  <c:v>-4.8436241000000004</c:v>
                </c:pt>
                <c:pt idx="151">
                  <c:v>-4.8750153000000003</c:v>
                </c:pt>
                <c:pt idx="152">
                  <c:v>-4.9663624999999998</c:v>
                </c:pt>
                <c:pt idx="153">
                  <c:v>-5.0735092000000002</c:v>
                </c:pt>
                <c:pt idx="154">
                  <c:v>-5.2181721000000003</c:v>
                </c:pt>
                <c:pt idx="155">
                  <c:v>-5.3624253</c:v>
                </c:pt>
                <c:pt idx="156">
                  <c:v>-5.5331507000000002</c:v>
                </c:pt>
                <c:pt idx="157">
                  <c:v>-5.7153081999999999</c:v>
                </c:pt>
                <c:pt idx="158">
                  <c:v>-5.9134722000000002</c:v>
                </c:pt>
                <c:pt idx="159">
                  <c:v>-6.0747198999999998</c:v>
                </c:pt>
                <c:pt idx="160">
                  <c:v>-6.2634711000000003</c:v>
                </c:pt>
                <c:pt idx="161">
                  <c:v>-6.4221124999999999</c:v>
                </c:pt>
                <c:pt idx="162">
                  <c:v>-6.5895405</c:v>
                </c:pt>
                <c:pt idx="163">
                  <c:v>-6.7235312</c:v>
                </c:pt>
                <c:pt idx="164">
                  <c:v>-6.8893785000000003</c:v>
                </c:pt>
                <c:pt idx="165">
                  <c:v>-7.0475387999999999</c:v>
                </c:pt>
                <c:pt idx="166">
                  <c:v>-7.2405539000000001</c:v>
                </c:pt>
                <c:pt idx="167">
                  <c:v>-7.4517999000000001</c:v>
                </c:pt>
                <c:pt idx="168">
                  <c:v>-7.7437119000000001</c:v>
                </c:pt>
                <c:pt idx="169">
                  <c:v>-8.0861721000000006</c:v>
                </c:pt>
                <c:pt idx="170">
                  <c:v>-8.4954882000000005</c:v>
                </c:pt>
                <c:pt idx="171">
                  <c:v>-9.0454577999999994</c:v>
                </c:pt>
                <c:pt idx="172">
                  <c:v>-9.6936149999999994</c:v>
                </c:pt>
                <c:pt idx="173">
                  <c:v>-10.537459</c:v>
                </c:pt>
                <c:pt idx="174">
                  <c:v>-11.459329</c:v>
                </c:pt>
                <c:pt idx="175">
                  <c:v>-12.703404000000001</c:v>
                </c:pt>
                <c:pt idx="176">
                  <c:v>-13.789921</c:v>
                </c:pt>
                <c:pt idx="177">
                  <c:v>-15.101933000000001</c:v>
                </c:pt>
                <c:pt idx="178">
                  <c:v>-16.073671000000001</c:v>
                </c:pt>
                <c:pt idx="179">
                  <c:v>-16.991194</c:v>
                </c:pt>
                <c:pt idx="180">
                  <c:v>-17.714645000000001</c:v>
                </c:pt>
                <c:pt idx="181">
                  <c:v>-18.339732999999999</c:v>
                </c:pt>
                <c:pt idx="182">
                  <c:v>-18.866700999999999</c:v>
                </c:pt>
                <c:pt idx="183">
                  <c:v>-19.124949999999998</c:v>
                </c:pt>
                <c:pt idx="184">
                  <c:v>-19.136037999999999</c:v>
                </c:pt>
                <c:pt idx="185">
                  <c:v>-18.974979000000001</c:v>
                </c:pt>
                <c:pt idx="186">
                  <c:v>-18.617704</c:v>
                </c:pt>
                <c:pt idx="187">
                  <c:v>-18.149628</c:v>
                </c:pt>
                <c:pt idx="188">
                  <c:v>-17.595375000000001</c:v>
                </c:pt>
                <c:pt idx="189">
                  <c:v>-16.85549</c:v>
                </c:pt>
                <c:pt idx="190">
                  <c:v>-16.036456999999999</c:v>
                </c:pt>
                <c:pt idx="191">
                  <c:v>-14.942674999999999</c:v>
                </c:pt>
                <c:pt idx="192">
                  <c:v>-13.975137999999999</c:v>
                </c:pt>
                <c:pt idx="193">
                  <c:v>-12.802408</c:v>
                </c:pt>
                <c:pt idx="194">
                  <c:v>-11.868952</c:v>
                </c:pt>
                <c:pt idx="195">
                  <c:v>-10.810169</c:v>
                </c:pt>
                <c:pt idx="196">
                  <c:v>-10.079264999999999</c:v>
                </c:pt>
                <c:pt idx="197">
                  <c:v>-9.4112310000000008</c:v>
                </c:pt>
                <c:pt idx="198">
                  <c:v>-8.9642420000000005</c:v>
                </c:pt>
                <c:pt idx="199">
                  <c:v>-8.5997105000000005</c:v>
                </c:pt>
                <c:pt idx="200">
                  <c:v>-8.3782110000000003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4C-4F10-B689-104766D18F97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 &amp; Data'!$H$4:$H$204</c:f>
              <c:numCache>
                <c:formatCode>General</c:formatCode>
                <c:ptCount val="201"/>
                <c:pt idx="0">
                  <c:v>6</c:v>
                </c:pt>
                <c:pt idx="1">
                  <c:v>6.1950000000000003</c:v>
                </c:pt>
                <c:pt idx="2">
                  <c:v>6.39</c:v>
                </c:pt>
                <c:pt idx="3">
                  <c:v>6.585</c:v>
                </c:pt>
                <c:pt idx="4">
                  <c:v>6.78</c:v>
                </c:pt>
                <c:pt idx="5">
                  <c:v>6.9749999999999996</c:v>
                </c:pt>
                <c:pt idx="6">
                  <c:v>7.17</c:v>
                </c:pt>
                <c:pt idx="7">
                  <c:v>7.3650000000000002</c:v>
                </c:pt>
                <c:pt idx="8">
                  <c:v>7.56</c:v>
                </c:pt>
                <c:pt idx="9">
                  <c:v>7.7549999999999999</c:v>
                </c:pt>
                <c:pt idx="10">
                  <c:v>7.95</c:v>
                </c:pt>
                <c:pt idx="11">
                  <c:v>8.1449999999999996</c:v>
                </c:pt>
                <c:pt idx="12">
                  <c:v>8.34</c:v>
                </c:pt>
                <c:pt idx="13">
                  <c:v>8.5350000000000001</c:v>
                </c:pt>
                <c:pt idx="14">
                  <c:v>8.73</c:v>
                </c:pt>
                <c:pt idx="15">
                  <c:v>8.9250000000000007</c:v>
                </c:pt>
                <c:pt idx="16">
                  <c:v>9.1199999999999992</c:v>
                </c:pt>
                <c:pt idx="17">
                  <c:v>9.3149999999999995</c:v>
                </c:pt>
                <c:pt idx="18">
                  <c:v>9.51</c:v>
                </c:pt>
                <c:pt idx="19">
                  <c:v>9.7050000000000001</c:v>
                </c:pt>
                <c:pt idx="20">
                  <c:v>9.9</c:v>
                </c:pt>
                <c:pt idx="21">
                  <c:v>10.095000000000001</c:v>
                </c:pt>
                <c:pt idx="22">
                  <c:v>10.29</c:v>
                </c:pt>
                <c:pt idx="23">
                  <c:v>10.484999999999999</c:v>
                </c:pt>
                <c:pt idx="24">
                  <c:v>10.68</c:v>
                </c:pt>
                <c:pt idx="25">
                  <c:v>10.875</c:v>
                </c:pt>
                <c:pt idx="26">
                  <c:v>11.07</c:v>
                </c:pt>
                <c:pt idx="27">
                  <c:v>11.265000000000001</c:v>
                </c:pt>
                <c:pt idx="28">
                  <c:v>11.46</c:v>
                </c:pt>
                <c:pt idx="29">
                  <c:v>11.654999999999999</c:v>
                </c:pt>
                <c:pt idx="30">
                  <c:v>11.85</c:v>
                </c:pt>
                <c:pt idx="31">
                  <c:v>12.045</c:v>
                </c:pt>
                <c:pt idx="32">
                  <c:v>12.24</c:v>
                </c:pt>
                <c:pt idx="33">
                  <c:v>12.435</c:v>
                </c:pt>
                <c:pt idx="34">
                  <c:v>12.63</c:v>
                </c:pt>
                <c:pt idx="35">
                  <c:v>12.824999999999999</c:v>
                </c:pt>
                <c:pt idx="36">
                  <c:v>13.02</c:v>
                </c:pt>
                <c:pt idx="37">
                  <c:v>13.215</c:v>
                </c:pt>
                <c:pt idx="38">
                  <c:v>13.41</c:v>
                </c:pt>
                <c:pt idx="39">
                  <c:v>13.605</c:v>
                </c:pt>
                <c:pt idx="40">
                  <c:v>13.8</c:v>
                </c:pt>
                <c:pt idx="41">
                  <c:v>13.994999999999999</c:v>
                </c:pt>
                <c:pt idx="42">
                  <c:v>14.19</c:v>
                </c:pt>
                <c:pt idx="43">
                  <c:v>14.385</c:v>
                </c:pt>
                <c:pt idx="44">
                  <c:v>14.58</c:v>
                </c:pt>
                <c:pt idx="45">
                  <c:v>14.775</c:v>
                </c:pt>
                <c:pt idx="46">
                  <c:v>14.97</c:v>
                </c:pt>
                <c:pt idx="47">
                  <c:v>15.164999999999999</c:v>
                </c:pt>
                <c:pt idx="48">
                  <c:v>15.36</c:v>
                </c:pt>
                <c:pt idx="49">
                  <c:v>15.555</c:v>
                </c:pt>
                <c:pt idx="50">
                  <c:v>15.75</c:v>
                </c:pt>
                <c:pt idx="51">
                  <c:v>15.945</c:v>
                </c:pt>
                <c:pt idx="52">
                  <c:v>16.14</c:v>
                </c:pt>
                <c:pt idx="53">
                  <c:v>16.335000000000001</c:v>
                </c:pt>
                <c:pt idx="54">
                  <c:v>16.53</c:v>
                </c:pt>
                <c:pt idx="55">
                  <c:v>16.725000000000001</c:v>
                </c:pt>
                <c:pt idx="56">
                  <c:v>16.920000000000002</c:v>
                </c:pt>
                <c:pt idx="57">
                  <c:v>17.114999999999998</c:v>
                </c:pt>
                <c:pt idx="58">
                  <c:v>17.309999999999999</c:v>
                </c:pt>
                <c:pt idx="59">
                  <c:v>17.504999999999999</c:v>
                </c:pt>
                <c:pt idx="60">
                  <c:v>17.7</c:v>
                </c:pt>
                <c:pt idx="61">
                  <c:v>17.895</c:v>
                </c:pt>
                <c:pt idx="62">
                  <c:v>18.09</c:v>
                </c:pt>
                <c:pt idx="63">
                  <c:v>18.285</c:v>
                </c:pt>
                <c:pt idx="64">
                  <c:v>18.48</c:v>
                </c:pt>
                <c:pt idx="65">
                  <c:v>18.675000000000001</c:v>
                </c:pt>
                <c:pt idx="66">
                  <c:v>18.87</c:v>
                </c:pt>
                <c:pt idx="67">
                  <c:v>19.065000000000001</c:v>
                </c:pt>
                <c:pt idx="68">
                  <c:v>19.260000000000002</c:v>
                </c:pt>
                <c:pt idx="69">
                  <c:v>19.454999999999998</c:v>
                </c:pt>
                <c:pt idx="70">
                  <c:v>19.649999999999999</c:v>
                </c:pt>
                <c:pt idx="71">
                  <c:v>19.844999999999999</c:v>
                </c:pt>
                <c:pt idx="72">
                  <c:v>20.04</c:v>
                </c:pt>
                <c:pt idx="73">
                  <c:v>20.234999999999999</c:v>
                </c:pt>
                <c:pt idx="74">
                  <c:v>20.43</c:v>
                </c:pt>
                <c:pt idx="75">
                  <c:v>20.625</c:v>
                </c:pt>
                <c:pt idx="76">
                  <c:v>20.82</c:v>
                </c:pt>
                <c:pt idx="77">
                  <c:v>21.015000000000001</c:v>
                </c:pt>
                <c:pt idx="78">
                  <c:v>21.21</c:v>
                </c:pt>
                <c:pt idx="79">
                  <c:v>21.405000000000001</c:v>
                </c:pt>
                <c:pt idx="80">
                  <c:v>21.6</c:v>
                </c:pt>
                <c:pt idx="81">
                  <c:v>21.795000000000002</c:v>
                </c:pt>
                <c:pt idx="82">
                  <c:v>21.99</c:v>
                </c:pt>
                <c:pt idx="83">
                  <c:v>22.184999999999999</c:v>
                </c:pt>
                <c:pt idx="84">
                  <c:v>22.38</c:v>
                </c:pt>
                <c:pt idx="85">
                  <c:v>22.574999999999999</c:v>
                </c:pt>
                <c:pt idx="86">
                  <c:v>22.77</c:v>
                </c:pt>
                <c:pt idx="87">
                  <c:v>22.965</c:v>
                </c:pt>
                <c:pt idx="88">
                  <c:v>23.16</c:v>
                </c:pt>
                <c:pt idx="89">
                  <c:v>23.355</c:v>
                </c:pt>
                <c:pt idx="90">
                  <c:v>23.55</c:v>
                </c:pt>
                <c:pt idx="91">
                  <c:v>23.745000000000001</c:v>
                </c:pt>
                <c:pt idx="92">
                  <c:v>23.94</c:v>
                </c:pt>
                <c:pt idx="93">
                  <c:v>24.135000000000002</c:v>
                </c:pt>
                <c:pt idx="94">
                  <c:v>24.33</c:v>
                </c:pt>
                <c:pt idx="95">
                  <c:v>24.524999999999999</c:v>
                </c:pt>
                <c:pt idx="96">
                  <c:v>24.72</c:v>
                </c:pt>
                <c:pt idx="97">
                  <c:v>24.914999999999999</c:v>
                </c:pt>
                <c:pt idx="98">
                  <c:v>25.11</c:v>
                </c:pt>
                <c:pt idx="99">
                  <c:v>25.305</c:v>
                </c:pt>
                <c:pt idx="100">
                  <c:v>25.5</c:v>
                </c:pt>
                <c:pt idx="101">
                  <c:v>25.695</c:v>
                </c:pt>
                <c:pt idx="102">
                  <c:v>25.89</c:v>
                </c:pt>
                <c:pt idx="103">
                  <c:v>26.085000000000001</c:v>
                </c:pt>
                <c:pt idx="104">
                  <c:v>26.28</c:v>
                </c:pt>
                <c:pt idx="105">
                  <c:v>26.475000000000001</c:v>
                </c:pt>
                <c:pt idx="106">
                  <c:v>26.67</c:v>
                </c:pt>
                <c:pt idx="107">
                  <c:v>26.864999999999998</c:v>
                </c:pt>
                <c:pt idx="108">
                  <c:v>27.06</c:v>
                </c:pt>
                <c:pt idx="109">
                  <c:v>27.254999999999999</c:v>
                </c:pt>
                <c:pt idx="110">
                  <c:v>27.45</c:v>
                </c:pt>
                <c:pt idx="111">
                  <c:v>27.645</c:v>
                </c:pt>
                <c:pt idx="112">
                  <c:v>27.84</c:v>
                </c:pt>
                <c:pt idx="113">
                  <c:v>28.035</c:v>
                </c:pt>
                <c:pt idx="114">
                  <c:v>28.23</c:v>
                </c:pt>
                <c:pt idx="115">
                  <c:v>28.425000000000001</c:v>
                </c:pt>
                <c:pt idx="116">
                  <c:v>28.62</c:v>
                </c:pt>
                <c:pt idx="117">
                  <c:v>28.815000000000001</c:v>
                </c:pt>
                <c:pt idx="118">
                  <c:v>29.01</c:v>
                </c:pt>
                <c:pt idx="119">
                  <c:v>29.204999999999998</c:v>
                </c:pt>
                <c:pt idx="120">
                  <c:v>29.4</c:v>
                </c:pt>
                <c:pt idx="121">
                  <c:v>29.594999999999999</c:v>
                </c:pt>
                <c:pt idx="122">
                  <c:v>29.79</c:v>
                </c:pt>
                <c:pt idx="123">
                  <c:v>29.984999999999999</c:v>
                </c:pt>
                <c:pt idx="124">
                  <c:v>30.18</c:v>
                </c:pt>
                <c:pt idx="125">
                  <c:v>30.375</c:v>
                </c:pt>
                <c:pt idx="126">
                  <c:v>30.57</c:v>
                </c:pt>
                <c:pt idx="127">
                  <c:v>30.765000000000001</c:v>
                </c:pt>
                <c:pt idx="128">
                  <c:v>30.96</c:v>
                </c:pt>
                <c:pt idx="129">
                  <c:v>31.155000000000001</c:v>
                </c:pt>
                <c:pt idx="130">
                  <c:v>31.35</c:v>
                </c:pt>
                <c:pt idx="131">
                  <c:v>31.545000000000002</c:v>
                </c:pt>
                <c:pt idx="132">
                  <c:v>31.74</c:v>
                </c:pt>
                <c:pt idx="133">
                  <c:v>31.934999999999999</c:v>
                </c:pt>
                <c:pt idx="134">
                  <c:v>32.130000000000003</c:v>
                </c:pt>
                <c:pt idx="135">
                  <c:v>32.325000000000003</c:v>
                </c:pt>
                <c:pt idx="136">
                  <c:v>32.520000000000003</c:v>
                </c:pt>
                <c:pt idx="137">
                  <c:v>32.715000000000003</c:v>
                </c:pt>
                <c:pt idx="138">
                  <c:v>32.909999999999997</c:v>
                </c:pt>
                <c:pt idx="139">
                  <c:v>33.104999999999997</c:v>
                </c:pt>
                <c:pt idx="140">
                  <c:v>33.299999999999997</c:v>
                </c:pt>
                <c:pt idx="141">
                  <c:v>33.494999999999997</c:v>
                </c:pt>
                <c:pt idx="142">
                  <c:v>33.69</c:v>
                </c:pt>
                <c:pt idx="143">
                  <c:v>33.884999999999998</c:v>
                </c:pt>
                <c:pt idx="144">
                  <c:v>34.08</c:v>
                </c:pt>
                <c:pt idx="145">
                  <c:v>34.274999999999999</c:v>
                </c:pt>
                <c:pt idx="146">
                  <c:v>34.47</c:v>
                </c:pt>
                <c:pt idx="147">
                  <c:v>34.664999999999999</c:v>
                </c:pt>
                <c:pt idx="148">
                  <c:v>34.86</c:v>
                </c:pt>
                <c:pt idx="149">
                  <c:v>35.055</c:v>
                </c:pt>
                <c:pt idx="150">
                  <c:v>35.25</c:v>
                </c:pt>
                <c:pt idx="151">
                  <c:v>35.445</c:v>
                </c:pt>
                <c:pt idx="152">
                  <c:v>35.64</c:v>
                </c:pt>
                <c:pt idx="153">
                  <c:v>35.835000000000001</c:v>
                </c:pt>
                <c:pt idx="154">
                  <c:v>36.03</c:v>
                </c:pt>
                <c:pt idx="155">
                  <c:v>36.225000000000001</c:v>
                </c:pt>
                <c:pt idx="156">
                  <c:v>36.42</c:v>
                </c:pt>
                <c:pt idx="157">
                  <c:v>36.615000000000002</c:v>
                </c:pt>
                <c:pt idx="158">
                  <c:v>36.81</c:v>
                </c:pt>
                <c:pt idx="159">
                  <c:v>37.005000000000003</c:v>
                </c:pt>
                <c:pt idx="160">
                  <c:v>37.200000000000003</c:v>
                </c:pt>
                <c:pt idx="161">
                  <c:v>37.395000000000003</c:v>
                </c:pt>
                <c:pt idx="162">
                  <c:v>37.590000000000003</c:v>
                </c:pt>
                <c:pt idx="163">
                  <c:v>37.784999999999997</c:v>
                </c:pt>
                <c:pt idx="164">
                  <c:v>37.979999999999997</c:v>
                </c:pt>
                <c:pt idx="165">
                  <c:v>38.174999999999997</c:v>
                </c:pt>
                <c:pt idx="166">
                  <c:v>38.369999999999997</c:v>
                </c:pt>
                <c:pt idx="167">
                  <c:v>38.564999999999998</c:v>
                </c:pt>
                <c:pt idx="168">
                  <c:v>38.76</c:v>
                </c:pt>
                <c:pt idx="169">
                  <c:v>38.954999999999998</c:v>
                </c:pt>
                <c:pt idx="170">
                  <c:v>39.15</c:v>
                </c:pt>
                <c:pt idx="171">
                  <c:v>39.344999999999999</c:v>
                </c:pt>
                <c:pt idx="172">
                  <c:v>39.54</c:v>
                </c:pt>
                <c:pt idx="173">
                  <c:v>39.734999999999999</c:v>
                </c:pt>
                <c:pt idx="174">
                  <c:v>39.93</c:v>
                </c:pt>
                <c:pt idx="175">
                  <c:v>40.125</c:v>
                </c:pt>
                <c:pt idx="176">
                  <c:v>40.32</c:v>
                </c:pt>
                <c:pt idx="177">
                  <c:v>40.515000000000001</c:v>
                </c:pt>
                <c:pt idx="178">
                  <c:v>40.71</c:v>
                </c:pt>
                <c:pt idx="179">
                  <c:v>40.905000000000001</c:v>
                </c:pt>
                <c:pt idx="180">
                  <c:v>41.1</c:v>
                </c:pt>
                <c:pt idx="181">
                  <c:v>41.295000000000002</c:v>
                </c:pt>
                <c:pt idx="182">
                  <c:v>41.49</c:v>
                </c:pt>
                <c:pt idx="183">
                  <c:v>41.685000000000002</c:v>
                </c:pt>
                <c:pt idx="184">
                  <c:v>41.88</c:v>
                </c:pt>
                <c:pt idx="185">
                  <c:v>42.075000000000003</c:v>
                </c:pt>
                <c:pt idx="186">
                  <c:v>42.27</c:v>
                </c:pt>
                <c:pt idx="187">
                  <c:v>42.465000000000003</c:v>
                </c:pt>
                <c:pt idx="188">
                  <c:v>42.66</c:v>
                </c:pt>
                <c:pt idx="189">
                  <c:v>42.854999999999997</c:v>
                </c:pt>
                <c:pt idx="190">
                  <c:v>43.05</c:v>
                </c:pt>
                <c:pt idx="191">
                  <c:v>43.244999999999997</c:v>
                </c:pt>
                <c:pt idx="192">
                  <c:v>43.44</c:v>
                </c:pt>
                <c:pt idx="193">
                  <c:v>43.634999999999998</c:v>
                </c:pt>
                <c:pt idx="194">
                  <c:v>43.83</c:v>
                </c:pt>
                <c:pt idx="195">
                  <c:v>44.024999999999999</c:v>
                </c:pt>
                <c:pt idx="196">
                  <c:v>44.22</c:v>
                </c:pt>
                <c:pt idx="197">
                  <c:v>44.414999999999999</c:v>
                </c:pt>
                <c:pt idx="198">
                  <c:v>44.61</c:v>
                </c:pt>
                <c:pt idx="199">
                  <c:v>44.805</c:v>
                </c:pt>
                <c:pt idx="200">
                  <c:v>45</c:v>
                </c:pt>
              </c:numCache>
            </c:numRef>
          </c:xVal>
          <c:yVal>
            <c:numRef>
              <c:f>'CL &amp; Data'!$T$4:$T$204</c:f>
              <c:numCache>
                <c:formatCode>General</c:formatCode>
                <c:ptCount val="201"/>
                <c:pt idx="0">
                  <c:v>-2.0539265000000002</c:v>
                </c:pt>
                <c:pt idx="1">
                  <c:v>-2.0845357999999998</c:v>
                </c:pt>
                <c:pt idx="2">
                  <c:v>-2.1210374999999999</c:v>
                </c:pt>
                <c:pt idx="3">
                  <c:v>-2.1582520000000001</c:v>
                </c:pt>
                <c:pt idx="4">
                  <c:v>-2.1925585000000001</c:v>
                </c:pt>
                <c:pt idx="5">
                  <c:v>-2.2187695999999999</c:v>
                </c:pt>
                <c:pt idx="6">
                  <c:v>-2.2422911999999999</c:v>
                </c:pt>
                <c:pt idx="7">
                  <c:v>-2.2638474</c:v>
                </c:pt>
                <c:pt idx="8">
                  <c:v>-2.2852507000000002</c:v>
                </c:pt>
                <c:pt idx="9">
                  <c:v>-2.2969645999999999</c:v>
                </c:pt>
                <c:pt idx="10">
                  <c:v>-2.3115046000000001</c:v>
                </c:pt>
                <c:pt idx="11">
                  <c:v>-2.3430262000000002</c:v>
                </c:pt>
                <c:pt idx="12">
                  <c:v>-2.3992770000000001</c:v>
                </c:pt>
                <c:pt idx="13">
                  <c:v>-2.4803983999999999</c:v>
                </c:pt>
                <c:pt idx="14">
                  <c:v>-2.5979649999999999</c:v>
                </c:pt>
                <c:pt idx="15">
                  <c:v>-2.7475307</c:v>
                </c:pt>
                <c:pt idx="16">
                  <c:v>-2.9348209000000001</c:v>
                </c:pt>
                <c:pt idx="17">
                  <c:v>-3.1675135999999999</c:v>
                </c:pt>
                <c:pt idx="18">
                  <c:v>-3.4522051999999999</c:v>
                </c:pt>
                <c:pt idx="19">
                  <c:v>-3.7808950000000001</c:v>
                </c:pt>
                <c:pt idx="20">
                  <c:v>-4.1410108000000001</c:v>
                </c:pt>
                <c:pt idx="21">
                  <c:v>-4.5352658999999997</c:v>
                </c:pt>
                <c:pt idx="22">
                  <c:v>-4.9688429999999997</c:v>
                </c:pt>
                <c:pt idx="23">
                  <c:v>-5.4464940999999998</c:v>
                </c:pt>
                <c:pt idx="24">
                  <c:v>-5.9584812999999999</c:v>
                </c:pt>
                <c:pt idx="25">
                  <c:v>-6.4971851999999997</c:v>
                </c:pt>
                <c:pt idx="26">
                  <c:v>-7.0472197999999997</c:v>
                </c:pt>
                <c:pt idx="27">
                  <c:v>-7.6286053999999996</c:v>
                </c:pt>
                <c:pt idx="28">
                  <c:v>-8.2177848999999998</c:v>
                </c:pt>
                <c:pt idx="29">
                  <c:v>-8.8106232000000002</c:v>
                </c:pt>
                <c:pt idx="30">
                  <c:v>-9.3683224000000003</c:v>
                </c:pt>
                <c:pt idx="31">
                  <c:v>-9.8782978000000004</c:v>
                </c:pt>
                <c:pt idx="32">
                  <c:v>-10.288826</c:v>
                </c:pt>
                <c:pt idx="33">
                  <c:v>-10.577811000000001</c:v>
                </c:pt>
                <c:pt idx="34">
                  <c:v>-10.758302</c:v>
                </c:pt>
                <c:pt idx="35">
                  <c:v>-10.82963</c:v>
                </c:pt>
                <c:pt idx="36">
                  <c:v>-10.773058000000001</c:v>
                </c:pt>
                <c:pt idx="37">
                  <c:v>-10.618682</c:v>
                </c:pt>
                <c:pt idx="38">
                  <c:v>-10.367407</c:v>
                </c:pt>
                <c:pt idx="39">
                  <c:v>-10.045615</c:v>
                </c:pt>
                <c:pt idx="40">
                  <c:v>-9.6882000000000001</c:v>
                </c:pt>
                <c:pt idx="41">
                  <c:v>-9.3476333999999994</c:v>
                </c:pt>
                <c:pt idx="42">
                  <c:v>-9.0539483999999995</c:v>
                </c:pt>
                <c:pt idx="43">
                  <c:v>-8.7899828000000007</c:v>
                </c:pt>
                <c:pt idx="44">
                  <c:v>-8.5787382000000001</c:v>
                </c:pt>
                <c:pt idx="45">
                  <c:v>-8.4026441999999992</c:v>
                </c:pt>
                <c:pt idx="46">
                  <c:v>-8.2769527000000007</c:v>
                </c:pt>
                <c:pt idx="47">
                  <c:v>-8.1825314000000002</c:v>
                </c:pt>
                <c:pt idx="48">
                  <c:v>-8.1478757999999996</c:v>
                </c:pt>
                <c:pt idx="49">
                  <c:v>-8.1108846999999997</c:v>
                </c:pt>
                <c:pt idx="50">
                  <c:v>-8.0865048999999996</c:v>
                </c:pt>
                <c:pt idx="51">
                  <c:v>-8.0401992999999994</c:v>
                </c:pt>
                <c:pt idx="52">
                  <c:v>-8.0003270999999998</c:v>
                </c:pt>
                <c:pt idx="53">
                  <c:v>-7.9227904999999996</c:v>
                </c:pt>
                <c:pt idx="54">
                  <c:v>-7.8531136999999998</c:v>
                </c:pt>
                <c:pt idx="55">
                  <c:v>-7.7305026000000003</c:v>
                </c:pt>
                <c:pt idx="56">
                  <c:v>-7.6135029999999997</c:v>
                </c:pt>
                <c:pt idx="57">
                  <c:v>-7.4607314999999996</c:v>
                </c:pt>
                <c:pt idx="58">
                  <c:v>-7.3543944000000003</c:v>
                </c:pt>
                <c:pt idx="59">
                  <c:v>-7.2540072999999996</c:v>
                </c:pt>
                <c:pt idx="60">
                  <c:v>-7.2227826000000004</c:v>
                </c:pt>
                <c:pt idx="61">
                  <c:v>-7.2208815</c:v>
                </c:pt>
                <c:pt idx="62">
                  <c:v>-7.2939705999999997</c:v>
                </c:pt>
                <c:pt idx="63">
                  <c:v>-7.3839611999999999</c:v>
                </c:pt>
                <c:pt idx="64">
                  <c:v>-7.5542188000000001</c:v>
                </c:pt>
                <c:pt idx="65">
                  <c:v>-7.7649230999999999</c:v>
                </c:pt>
                <c:pt idx="66">
                  <c:v>-8.0464667999999993</c:v>
                </c:pt>
                <c:pt idx="67">
                  <c:v>-8.3503398999999998</c:v>
                </c:pt>
                <c:pt idx="68">
                  <c:v>-8.6686230000000002</c:v>
                </c:pt>
                <c:pt idx="69">
                  <c:v>-8.9783372999999997</c:v>
                </c:pt>
                <c:pt idx="70">
                  <c:v>-9.2467784999999996</c:v>
                </c:pt>
                <c:pt idx="71">
                  <c:v>-9.4658698999999995</c:v>
                </c:pt>
                <c:pt idx="72">
                  <c:v>-9.6078767999999997</c:v>
                </c:pt>
                <c:pt idx="73">
                  <c:v>-9.7055492000000001</c:v>
                </c:pt>
                <c:pt idx="74">
                  <c:v>-9.7082166999999995</c:v>
                </c:pt>
                <c:pt idx="75">
                  <c:v>-9.6751498999999992</c:v>
                </c:pt>
                <c:pt idx="76">
                  <c:v>-9.5395783999999999</c:v>
                </c:pt>
                <c:pt idx="77">
                  <c:v>-9.4030666000000007</c:v>
                </c:pt>
                <c:pt idx="78">
                  <c:v>-9.2195453999999994</c:v>
                </c:pt>
                <c:pt idx="79">
                  <c:v>-9.1081637999999998</c:v>
                </c:pt>
                <c:pt idx="80">
                  <c:v>-9.0056609999999999</c:v>
                </c:pt>
                <c:pt idx="81">
                  <c:v>-9.0383034000000002</c:v>
                </c:pt>
                <c:pt idx="82">
                  <c:v>-9.1311245000000003</c:v>
                </c:pt>
                <c:pt idx="83">
                  <c:v>-9.3504362000000008</c:v>
                </c:pt>
                <c:pt idx="84">
                  <c:v>-9.6111307000000004</c:v>
                </c:pt>
                <c:pt idx="85">
                  <c:v>-9.9415072999999996</c:v>
                </c:pt>
                <c:pt idx="86">
                  <c:v>-10.249266</c:v>
                </c:pt>
                <c:pt idx="87">
                  <c:v>-10.520702999999999</c:v>
                </c:pt>
                <c:pt idx="88">
                  <c:v>-10.715797999999999</c:v>
                </c:pt>
                <c:pt idx="89">
                  <c:v>-10.808351</c:v>
                </c:pt>
                <c:pt idx="90">
                  <c:v>-10.804847000000001</c:v>
                </c:pt>
                <c:pt idx="91">
                  <c:v>-10.643245</c:v>
                </c:pt>
                <c:pt idx="92">
                  <c:v>-10.424556000000001</c:v>
                </c:pt>
                <c:pt idx="93">
                  <c:v>-10.078912000000001</c:v>
                </c:pt>
                <c:pt idx="94">
                  <c:v>-9.7456045000000007</c:v>
                </c:pt>
                <c:pt idx="95">
                  <c:v>-9.3786649999999998</c:v>
                </c:pt>
                <c:pt idx="96">
                  <c:v>-9.1067962999999992</c:v>
                </c:pt>
                <c:pt idx="97">
                  <c:v>-8.8347978999999999</c:v>
                </c:pt>
                <c:pt idx="98">
                  <c:v>-8.7335062000000008</c:v>
                </c:pt>
                <c:pt idx="99">
                  <c:v>-8.6532011000000004</c:v>
                </c:pt>
                <c:pt idx="100">
                  <c:v>-8.7496977000000005</c:v>
                </c:pt>
                <c:pt idx="101">
                  <c:v>-8.8622140999999992</c:v>
                </c:pt>
                <c:pt idx="102">
                  <c:v>-9.1303978000000008</c:v>
                </c:pt>
                <c:pt idx="103">
                  <c:v>-9.4055929000000003</c:v>
                </c:pt>
                <c:pt idx="104">
                  <c:v>-9.7222691000000001</c:v>
                </c:pt>
                <c:pt idx="105">
                  <c:v>-10.010916</c:v>
                </c:pt>
                <c:pt idx="106">
                  <c:v>-10.322461000000001</c:v>
                </c:pt>
                <c:pt idx="107">
                  <c:v>-10.581239</c:v>
                </c:pt>
                <c:pt idx="108">
                  <c:v>-10.825867000000001</c:v>
                </c:pt>
                <c:pt idx="109">
                  <c:v>-11.008131000000001</c:v>
                </c:pt>
                <c:pt idx="110">
                  <c:v>-11.121499</c:v>
                </c:pt>
                <c:pt idx="111">
                  <c:v>-11.204074</c:v>
                </c:pt>
                <c:pt idx="112">
                  <c:v>-11.222098000000001</c:v>
                </c:pt>
                <c:pt idx="113">
                  <c:v>-11.292555999999999</c:v>
                </c:pt>
                <c:pt idx="114">
                  <c:v>-11.301442</c:v>
                </c:pt>
                <c:pt idx="115">
                  <c:v>-11.385516000000001</c:v>
                </c:pt>
                <c:pt idx="116">
                  <c:v>-11.431400999999999</c:v>
                </c:pt>
                <c:pt idx="117">
                  <c:v>-11.609855</c:v>
                </c:pt>
                <c:pt idx="118">
                  <c:v>-11.770147</c:v>
                </c:pt>
                <c:pt idx="119">
                  <c:v>-12.032935999999999</c:v>
                </c:pt>
                <c:pt idx="120">
                  <c:v>-12.24897</c:v>
                </c:pt>
                <c:pt idx="121">
                  <c:v>-12.513968</c:v>
                </c:pt>
                <c:pt idx="122">
                  <c:v>-12.713263</c:v>
                </c:pt>
                <c:pt idx="123">
                  <c:v>-12.931623</c:v>
                </c:pt>
                <c:pt idx="124">
                  <c:v>-13.039577</c:v>
                </c:pt>
                <c:pt idx="125">
                  <c:v>-13.147722999999999</c:v>
                </c:pt>
                <c:pt idx="126">
                  <c:v>-13.169392</c:v>
                </c:pt>
                <c:pt idx="127">
                  <c:v>-13.156627</c:v>
                </c:pt>
                <c:pt idx="128">
                  <c:v>-13.126804</c:v>
                </c:pt>
                <c:pt idx="129">
                  <c:v>-13.079466999999999</c:v>
                </c:pt>
                <c:pt idx="130">
                  <c:v>-13.091970999999999</c:v>
                </c:pt>
                <c:pt idx="131">
                  <c:v>-13.071054</c:v>
                </c:pt>
                <c:pt idx="132">
                  <c:v>-13.179339000000001</c:v>
                </c:pt>
                <c:pt idx="133">
                  <c:v>-13.359700999999999</c:v>
                </c:pt>
                <c:pt idx="134">
                  <c:v>-13.785337</c:v>
                </c:pt>
                <c:pt idx="135">
                  <c:v>-14.313931</c:v>
                </c:pt>
                <c:pt idx="136">
                  <c:v>-15.179069</c:v>
                </c:pt>
                <c:pt idx="137">
                  <c:v>-16.171285999999998</c:v>
                </c:pt>
                <c:pt idx="138">
                  <c:v>-17.811609000000001</c:v>
                </c:pt>
                <c:pt idx="139">
                  <c:v>-20.470396000000001</c:v>
                </c:pt>
                <c:pt idx="140">
                  <c:v>-21.91132</c:v>
                </c:pt>
                <c:pt idx="141">
                  <c:v>-22.782101000000001</c:v>
                </c:pt>
                <c:pt idx="142">
                  <c:v>-23.220427000000001</c:v>
                </c:pt>
                <c:pt idx="143">
                  <c:v>-23.22373</c:v>
                </c:pt>
                <c:pt idx="144">
                  <c:v>-22.850227</c:v>
                </c:pt>
                <c:pt idx="145">
                  <c:v>-22.029430000000001</c:v>
                </c:pt>
                <c:pt idx="146">
                  <c:v>-20.867245</c:v>
                </c:pt>
                <c:pt idx="147">
                  <c:v>-18.990197999999999</c:v>
                </c:pt>
                <c:pt idx="148">
                  <c:v>-15.915017000000001</c:v>
                </c:pt>
                <c:pt idx="149">
                  <c:v>-14.031741999999999</c:v>
                </c:pt>
                <c:pt idx="150">
                  <c:v>-12.580467000000001</c:v>
                </c:pt>
                <c:pt idx="151">
                  <c:v>-11.468218</c:v>
                </c:pt>
                <c:pt idx="152">
                  <c:v>-10.547624000000001</c:v>
                </c:pt>
                <c:pt idx="153">
                  <c:v>-9.8525647999999997</c:v>
                </c:pt>
                <c:pt idx="154">
                  <c:v>-9.2818536999999992</c:v>
                </c:pt>
                <c:pt idx="155">
                  <c:v>-8.8561706999999998</c:v>
                </c:pt>
                <c:pt idx="156">
                  <c:v>-8.5066757000000006</c:v>
                </c:pt>
                <c:pt idx="157">
                  <c:v>-8.2469044</c:v>
                </c:pt>
                <c:pt idx="158">
                  <c:v>-8.0566139000000003</c:v>
                </c:pt>
                <c:pt idx="159">
                  <c:v>-7.8451395000000002</c:v>
                </c:pt>
                <c:pt idx="160">
                  <c:v>-7.6932330000000002</c:v>
                </c:pt>
                <c:pt idx="161">
                  <c:v>-7.5294169999999996</c:v>
                </c:pt>
                <c:pt idx="162">
                  <c:v>-7.3805512999999996</c:v>
                </c:pt>
                <c:pt idx="163">
                  <c:v>-7.1947979999999996</c:v>
                </c:pt>
                <c:pt idx="164">
                  <c:v>-7.0356379000000002</c:v>
                </c:pt>
                <c:pt idx="165">
                  <c:v>-6.8451852999999998</c:v>
                </c:pt>
                <c:pt idx="166">
                  <c:v>-6.6833686999999999</c:v>
                </c:pt>
                <c:pt idx="167">
                  <c:v>-6.4939064999999996</c:v>
                </c:pt>
                <c:pt idx="168">
                  <c:v>-6.3765979000000002</c:v>
                </c:pt>
                <c:pt idx="169">
                  <c:v>-6.2487387999999999</c:v>
                </c:pt>
                <c:pt idx="170">
                  <c:v>-6.1547494</c:v>
                </c:pt>
                <c:pt idx="171">
                  <c:v>-6.0749946000000001</c:v>
                </c:pt>
                <c:pt idx="172">
                  <c:v>-6.0854244</c:v>
                </c:pt>
                <c:pt idx="173">
                  <c:v>-6.0986279999999997</c:v>
                </c:pt>
                <c:pt idx="174">
                  <c:v>-6.1543956</c:v>
                </c:pt>
                <c:pt idx="175">
                  <c:v>-6.2290735000000002</c:v>
                </c:pt>
                <c:pt idx="176">
                  <c:v>-6.3225818</c:v>
                </c:pt>
                <c:pt idx="177">
                  <c:v>-6.4545802999999999</c:v>
                </c:pt>
                <c:pt idx="178">
                  <c:v>-6.5656724000000004</c:v>
                </c:pt>
                <c:pt idx="179">
                  <c:v>-6.7099279999999997</c:v>
                </c:pt>
                <c:pt idx="180">
                  <c:v>-6.7910461</c:v>
                </c:pt>
                <c:pt idx="181">
                  <c:v>-6.8696327000000004</c:v>
                </c:pt>
                <c:pt idx="182">
                  <c:v>-6.8906235999999996</c:v>
                </c:pt>
                <c:pt idx="183">
                  <c:v>-6.9425005999999998</c:v>
                </c:pt>
                <c:pt idx="184">
                  <c:v>-6.9048324000000001</c:v>
                </c:pt>
                <c:pt idx="185">
                  <c:v>-6.9257236000000004</c:v>
                </c:pt>
                <c:pt idx="186">
                  <c:v>-6.8324828000000002</c:v>
                </c:pt>
                <c:pt idx="187">
                  <c:v>-6.8366050999999999</c:v>
                </c:pt>
                <c:pt idx="188">
                  <c:v>-6.7734370000000004</c:v>
                </c:pt>
                <c:pt idx="189">
                  <c:v>-6.8323330999999996</c:v>
                </c:pt>
                <c:pt idx="190">
                  <c:v>-6.8594913000000002</c:v>
                </c:pt>
                <c:pt idx="191">
                  <c:v>-7.0509024</c:v>
                </c:pt>
                <c:pt idx="192">
                  <c:v>-7.1922078000000003</c:v>
                </c:pt>
                <c:pt idx="193">
                  <c:v>-7.4863223999999997</c:v>
                </c:pt>
                <c:pt idx="194">
                  <c:v>-7.7510724</c:v>
                </c:pt>
                <c:pt idx="195">
                  <c:v>-8.1471844000000004</c:v>
                </c:pt>
                <c:pt idx="196">
                  <c:v>-8.5162449000000002</c:v>
                </c:pt>
                <c:pt idx="197">
                  <c:v>-8.9142589999999995</c:v>
                </c:pt>
                <c:pt idx="198">
                  <c:v>-9.2431374000000002</c:v>
                </c:pt>
                <c:pt idx="199">
                  <c:v>-9.5762023999999997</c:v>
                </c:pt>
                <c:pt idx="200">
                  <c:v>-9.7968177999999995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4C-4F10-B689-104766D18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93632"/>
        <c:axId val="113181824"/>
      </c:scatterChart>
      <c:valAx>
        <c:axId val="113093632"/>
        <c:scaling>
          <c:orientation val="minMax"/>
          <c:max val="4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897409030396446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3181824"/>
        <c:crosses val="autoZero"/>
        <c:crossBetween val="midCat"/>
        <c:majorUnit val="5"/>
      </c:valAx>
      <c:valAx>
        <c:axId val="113181824"/>
        <c:scaling>
          <c:orientation val="minMax"/>
          <c:max val="0"/>
          <c:min val="-25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3093632"/>
        <c:crosses val="autoZero"/>
        <c:crossBetween val="midCat"/>
        <c:majorUnit val="5"/>
      </c:valAx>
      <c:spPr>
        <a:noFill/>
        <a:ln w="19050"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18269770751281456"/>
          <c:y val="0.67052238261883934"/>
          <c:w val="0.31763225961532171"/>
          <c:h val="0.12113808690580344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LO Return Loss (dB)</a:t>
            </a:r>
          </a:p>
        </c:rich>
      </c:tx>
      <c:layout>
        <c:manualLayout>
          <c:xMode val="edge"/>
          <c:yMode val="edge"/>
          <c:x val="0.39778725021602179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7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6</c:v>
                </c:pt>
                <c:pt idx="1">
                  <c:v>6.1950000000000003</c:v>
                </c:pt>
                <c:pt idx="2">
                  <c:v>6.39</c:v>
                </c:pt>
                <c:pt idx="3">
                  <c:v>6.585</c:v>
                </c:pt>
                <c:pt idx="4">
                  <c:v>6.78</c:v>
                </c:pt>
                <c:pt idx="5">
                  <c:v>6.9749999999999996</c:v>
                </c:pt>
                <c:pt idx="6">
                  <c:v>7.17</c:v>
                </c:pt>
                <c:pt idx="7">
                  <c:v>7.3650000000000002</c:v>
                </c:pt>
                <c:pt idx="8">
                  <c:v>7.56</c:v>
                </c:pt>
                <c:pt idx="9">
                  <c:v>7.7549999999999999</c:v>
                </c:pt>
                <c:pt idx="10">
                  <c:v>7.95</c:v>
                </c:pt>
                <c:pt idx="11">
                  <c:v>8.1449999999999996</c:v>
                </c:pt>
                <c:pt idx="12">
                  <c:v>8.34</c:v>
                </c:pt>
                <c:pt idx="13">
                  <c:v>8.5350000000000001</c:v>
                </c:pt>
                <c:pt idx="14">
                  <c:v>8.73</c:v>
                </c:pt>
                <c:pt idx="15">
                  <c:v>8.9250000000000007</c:v>
                </c:pt>
                <c:pt idx="16">
                  <c:v>9.1199999999999992</c:v>
                </c:pt>
                <c:pt idx="17">
                  <c:v>9.3149999999999995</c:v>
                </c:pt>
                <c:pt idx="18">
                  <c:v>9.51</c:v>
                </c:pt>
                <c:pt idx="19">
                  <c:v>9.7050000000000001</c:v>
                </c:pt>
                <c:pt idx="20">
                  <c:v>9.9</c:v>
                </c:pt>
                <c:pt idx="21">
                  <c:v>10.095000000000001</c:v>
                </c:pt>
                <c:pt idx="22">
                  <c:v>10.29</c:v>
                </c:pt>
                <c:pt idx="23">
                  <c:v>10.484999999999999</c:v>
                </c:pt>
                <c:pt idx="24">
                  <c:v>10.68</c:v>
                </c:pt>
                <c:pt idx="25">
                  <c:v>10.875</c:v>
                </c:pt>
                <c:pt idx="26">
                  <c:v>11.07</c:v>
                </c:pt>
                <c:pt idx="27">
                  <c:v>11.265000000000001</c:v>
                </c:pt>
                <c:pt idx="28">
                  <c:v>11.46</c:v>
                </c:pt>
                <c:pt idx="29">
                  <c:v>11.654999999999999</c:v>
                </c:pt>
                <c:pt idx="30">
                  <c:v>11.85</c:v>
                </c:pt>
                <c:pt idx="31">
                  <c:v>12.045</c:v>
                </c:pt>
                <c:pt idx="32">
                  <c:v>12.24</c:v>
                </c:pt>
                <c:pt idx="33">
                  <c:v>12.435</c:v>
                </c:pt>
                <c:pt idx="34">
                  <c:v>12.63</c:v>
                </c:pt>
                <c:pt idx="35">
                  <c:v>12.824999999999999</c:v>
                </c:pt>
                <c:pt idx="36">
                  <c:v>13.02</c:v>
                </c:pt>
                <c:pt idx="37">
                  <c:v>13.215</c:v>
                </c:pt>
                <c:pt idx="38">
                  <c:v>13.41</c:v>
                </c:pt>
                <c:pt idx="39">
                  <c:v>13.605</c:v>
                </c:pt>
                <c:pt idx="40">
                  <c:v>13.8</c:v>
                </c:pt>
                <c:pt idx="41">
                  <c:v>13.994999999999999</c:v>
                </c:pt>
                <c:pt idx="42">
                  <c:v>14.19</c:v>
                </c:pt>
                <c:pt idx="43">
                  <c:v>14.385</c:v>
                </c:pt>
                <c:pt idx="44">
                  <c:v>14.58</c:v>
                </c:pt>
                <c:pt idx="45">
                  <c:v>14.775</c:v>
                </c:pt>
                <c:pt idx="46">
                  <c:v>14.97</c:v>
                </c:pt>
                <c:pt idx="47">
                  <c:v>15.164999999999999</c:v>
                </c:pt>
                <c:pt idx="48">
                  <c:v>15.36</c:v>
                </c:pt>
                <c:pt idx="49">
                  <c:v>15.555</c:v>
                </c:pt>
                <c:pt idx="50">
                  <c:v>15.75</c:v>
                </c:pt>
                <c:pt idx="51">
                  <c:v>15.945</c:v>
                </c:pt>
                <c:pt idx="52">
                  <c:v>16.14</c:v>
                </c:pt>
                <c:pt idx="53">
                  <c:v>16.335000000000001</c:v>
                </c:pt>
                <c:pt idx="54">
                  <c:v>16.53</c:v>
                </c:pt>
                <c:pt idx="55">
                  <c:v>16.725000000000001</c:v>
                </c:pt>
                <c:pt idx="56">
                  <c:v>16.920000000000002</c:v>
                </c:pt>
                <c:pt idx="57">
                  <c:v>17.114999999999998</c:v>
                </c:pt>
                <c:pt idx="58">
                  <c:v>17.309999999999999</c:v>
                </c:pt>
                <c:pt idx="59">
                  <c:v>17.504999999999999</c:v>
                </c:pt>
                <c:pt idx="60">
                  <c:v>17.7</c:v>
                </c:pt>
                <c:pt idx="61">
                  <c:v>17.895</c:v>
                </c:pt>
                <c:pt idx="62">
                  <c:v>18.09</c:v>
                </c:pt>
                <c:pt idx="63">
                  <c:v>18.285</c:v>
                </c:pt>
                <c:pt idx="64">
                  <c:v>18.48</c:v>
                </c:pt>
                <c:pt idx="65">
                  <c:v>18.675000000000001</c:v>
                </c:pt>
                <c:pt idx="66">
                  <c:v>18.87</c:v>
                </c:pt>
                <c:pt idx="67">
                  <c:v>19.065000000000001</c:v>
                </c:pt>
                <c:pt idx="68">
                  <c:v>19.260000000000002</c:v>
                </c:pt>
                <c:pt idx="69">
                  <c:v>19.454999999999998</c:v>
                </c:pt>
                <c:pt idx="70">
                  <c:v>19.649999999999999</c:v>
                </c:pt>
                <c:pt idx="71">
                  <c:v>19.844999999999999</c:v>
                </c:pt>
                <c:pt idx="72">
                  <c:v>20.04</c:v>
                </c:pt>
                <c:pt idx="73">
                  <c:v>20.234999999999999</c:v>
                </c:pt>
                <c:pt idx="74">
                  <c:v>20.43</c:v>
                </c:pt>
                <c:pt idx="75">
                  <c:v>20.625</c:v>
                </c:pt>
                <c:pt idx="76">
                  <c:v>20.82</c:v>
                </c:pt>
                <c:pt idx="77">
                  <c:v>21.015000000000001</c:v>
                </c:pt>
                <c:pt idx="78">
                  <c:v>21.21</c:v>
                </c:pt>
                <c:pt idx="79">
                  <c:v>21.405000000000001</c:v>
                </c:pt>
                <c:pt idx="80">
                  <c:v>21.6</c:v>
                </c:pt>
                <c:pt idx="81">
                  <c:v>21.795000000000002</c:v>
                </c:pt>
                <c:pt idx="82">
                  <c:v>21.99</c:v>
                </c:pt>
                <c:pt idx="83">
                  <c:v>22.184999999999999</c:v>
                </c:pt>
                <c:pt idx="84">
                  <c:v>22.38</c:v>
                </c:pt>
                <c:pt idx="85">
                  <c:v>22.574999999999999</c:v>
                </c:pt>
                <c:pt idx="86">
                  <c:v>22.77</c:v>
                </c:pt>
                <c:pt idx="87">
                  <c:v>22.965</c:v>
                </c:pt>
                <c:pt idx="88">
                  <c:v>23.16</c:v>
                </c:pt>
                <c:pt idx="89">
                  <c:v>23.355</c:v>
                </c:pt>
                <c:pt idx="90">
                  <c:v>23.55</c:v>
                </c:pt>
                <c:pt idx="91">
                  <c:v>23.745000000000001</c:v>
                </c:pt>
                <c:pt idx="92">
                  <c:v>23.94</c:v>
                </c:pt>
                <c:pt idx="93">
                  <c:v>24.135000000000002</c:v>
                </c:pt>
                <c:pt idx="94">
                  <c:v>24.33</c:v>
                </c:pt>
                <c:pt idx="95">
                  <c:v>24.524999999999999</c:v>
                </c:pt>
                <c:pt idx="96">
                  <c:v>24.72</c:v>
                </c:pt>
                <c:pt idx="97">
                  <c:v>24.914999999999999</c:v>
                </c:pt>
                <c:pt idx="98">
                  <c:v>25.11</c:v>
                </c:pt>
                <c:pt idx="99">
                  <c:v>25.305</c:v>
                </c:pt>
                <c:pt idx="100">
                  <c:v>25.5</c:v>
                </c:pt>
                <c:pt idx="101">
                  <c:v>25.695</c:v>
                </c:pt>
                <c:pt idx="102">
                  <c:v>25.89</c:v>
                </c:pt>
                <c:pt idx="103">
                  <c:v>26.085000000000001</c:v>
                </c:pt>
                <c:pt idx="104">
                  <c:v>26.28</c:v>
                </c:pt>
                <c:pt idx="105">
                  <c:v>26.475000000000001</c:v>
                </c:pt>
                <c:pt idx="106">
                  <c:v>26.67</c:v>
                </c:pt>
                <c:pt idx="107">
                  <c:v>26.864999999999998</c:v>
                </c:pt>
                <c:pt idx="108">
                  <c:v>27.06</c:v>
                </c:pt>
                <c:pt idx="109">
                  <c:v>27.254999999999999</c:v>
                </c:pt>
                <c:pt idx="110">
                  <c:v>27.45</c:v>
                </c:pt>
                <c:pt idx="111">
                  <c:v>27.645</c:v>
                </c:pt>
                <c:pt idx="112">
                  <c:v>27.84</c:v>
                </c:pt>
                <c:pt idx="113">
                  <c:v>28.035</c:v>
                </c:pt>
                <c:pt idx="114">
                  <c:v>28.23</c:v>
                </c:pt>
                <c:pt idx="115">
                  <c:v>28.425000000000001</c:v>
                </c:pt>
                <c:pt idx="116">
                  <c:v>28.62</c:v>
                </c:pt>
                <c:pt idx="117">
                  <c:v>28.815000000000001</c:v>
                </c:pt>
                <c:pt idx="118">
                  <c:v>29.01</c:v>
                </c:pt>
                <c:pt idx="119">
                  <c:v>29.204999999999998</c:v>
                </c:pt>
                <c:pt idx="120">
                  <c:v>29.4</c:v>
                </c:pt>
                <c:pt idx="121">
                  <c:v>29.594999999999999</c:v>
                </c:pt>
                <c:pt idx="122">
                  <c:v>29.79</c:v>
                </c:pt>
                <c:pt idx="123">
                  <c:v>29.984999999999999</c:v>
                </c:pt>
                <c:pt idx="124">
                  <c:v>30.18</c:v>
                </c:pt>
                <c:pt idx="125">
                  <c:v>30.375</c:v>
                </c:pt>
                <c:pt idx="126">
                  <c:v>30.57</c:v>
                </c:pt>
                <c:pt idx="127">
                  <c:v>30.765000000000001</c:v>
                </c:pt>
                <c:pt idx="128">
                  <c:v>30.96</c:v>
                </c:pt>
                <c:pt idx="129">
                  <c:v>31.155000000000001</c:v>
                </c:pt>
                <c:pt idx="130">
                  <c:v>31.35</c:v>
                </c:pt>
                <c:pt idx="131">
                  <c:v>31.545000000000002</c:v>
                </c:pt>
                <c:pt idx="132">
                  <c:v>31.74</c:v>
                </c:pt>
                <c:pt idx="133">
                  <c:v>31.934999999999999</c:v>
                </c:pt>
                <c:pt idx="134">
                  <c:v>32.130000000000003</c:v>
                </c:pt>
                <c:pt idx="135">
                  <c:v>32.325000000000003</c:v>
                </c:pt>
                <c:pt idx="136">
                  <c:v>32.520000000000003</c:v>
                </c:pt>
                <c:pt idx="137">
                  <c:v>32.715000000000003</c:v>
                </c:pt>
                <c:pt idx="138">
                  <c:v>32.909999999999997</c:v>
                </c:pt>
                <c:pt idx="139">
                  <c:v>33.104999999999997</c:v>
                </c:pt>
                <c:pt idx="140">
                  <c:v>33.299999999999997</c:v>
                </c:pt>
                <c:pt idx="141">
                  <c:v>33.494999999999997</c:v>
                </c:pt>
                <c:pt idx="142">
                  <c:v>33.69</c:v>
                </c:pt>
                <c:pt idx="143">
                  <c:v>33.884999999999998</c:v>
                </c:pt>
                <c:pt idx="144">
                  <c:v>34.08</c:v>
                </c:pt>
                <c:pt idx="145">
                  <c:v>34.274999999999999</c:v>
                </c:pt>
                <c:pt idx="146">
                  <c:v>34.47</c:v>
                </c:pt>
                <c:pt idx="147">
                  <c:v>34.664999999999999</c:v>
                </c:pt>
                <c:pt idx="148">
                  <c:v>34.86</c:v>
                </c:pt>
                <c:pt idx="149">
                  <c:v>35.055</c:v>
                </c:pt>
                <c:pt idx="150">
                  <c:v>35.25</c:v>
                </c:pt>
                <c:pt idx="151">
                  <c:v>35.445</c:v>
                </c:pt>
                <c:pt idx="152">
                  <c:v>35.64</c:v>
                </c:pt>
                <c:pt idx="153">
                  <c:v>35.835000000000001</c:v>
                </c:pt>
                <c:pt idx="154">
                  <c:v>36.03</c:v>
                </c:pt>
                <c:pt idx="155">
                  <c:v>36.225000000000001</c:v>
                </c:pt>
                <c:pt idx="156">
                  <c:v>36.42</c:v>
                </c:pt>
                <c:pt idx="157">
                  <c:v>36.615000000000002</c:v>
                </c:pt>
                <c:pt idx="158">
                  <c:v>36.81</c:v>
                </c:pt>
                <c:pt idx="159">
                  <c:v>37.005000000000003</c:v>
                </c:pt>
                <c:pt idx="160">
                  <c:v>37.200000000000003</c:v>
                </c:pt>
                <c:pt idx="161">
                  <c:v>37.395000000000003</c:v>
                </c:pt>
                <c:pt idx="162">
                  <c:v>37.590000000000003</c:v>
                </c:pt>
                <c:pt idx="163">
                  <c:v>37.784999999999997</c:v>
                </c:pt>
                <c:pt idx="164">
                  <c:v>37.979999999999997</c:v>
                </c:pt>
                <c:pt idx="165">
                  <c:v>38.174999999999997</c:v>
                </c:pt>
                <c:pt idx="166">
                  <c:v>38.369999999999997</c:v>
                </c:pt>
                <c:pt idx="167">
                  <c:v>38.564999999999998</c:v>
                </c:pt>
                <c:pt idx="168">
                  <c:v>38.76</c:v>
                </c:pt>
                <c:pt idx="169">
                  <c:v>38.954999999999998</c:v>
                </c:pt>
                <c:pt idx="170">
                  <c:v>39.15</c:v>
                </c:pt>
                <c:pt idx="171">
                  <c:v>39.344999999999999</c:v>
                </c:pt>
                <c:pt idx="172">
                  <c:v>39.54</c:v>
                </c:pt>
                <c:pt idx="173">
                  <c:v>39.734999999999999</c:v>
                </c:pt>
                <c:pt idx="174">
                  <c:v>39.93</c:v>
                </c:pt>
                <c:pt idx="175">
                  <c:v>40.125</c:v>
                </c:pt>
                <c:pt idx="176">
                  <c:v>40.32</c:v>
                </c:pt>
                <c:pt idx="177">
                  <c:v>40.515000000000001</c:v>
                </c:pt>
                <c:pt idx="178">
                  <c:v>40.71</c:v>
                </c:pt>
                <c:pt idx="179">
                  <c:v>40.905000000000001</c:v>
                </c:pt>
                <c:pt idx="180">
                  <c:v>41.1</c:v>
                </c:pt>
                <c:pt idx="181">
                  <c:v>41.295000000000002</c:v>
                </c:pt>
                <c:pt idx="182">
                  <c:v>41.49</c:v>
                </c:pt>
                <c:pt idx="183">
                  <c:v>41.685000000000002</c:v>
                </c:pt>
                <c:pt idx="184">
                  <c:v>41.88</c:v>
                </c:pt>
                <c:pt idx="185">
                  <c:v>42.075000000000003</c:v>
                </c:pt>
                <c:pt idx="186">
                  <c:v>42.27</c:v>
                </c:pt>
                <c:pt idx="187">
                  <c:v>42.465000000000003</c:v>
                </c:pt>
                <c:pt idx="188">
                  <c:v>42.66</c:v>
                </c:pt>
                <c:pt idx="189">
                  <c:v>42.854999999999997</c:v>
                </c:pt>
                <c:pt idx="190">
                  <c:v>43.05</c:v>
                </c:pt>
                <c:pt idx="191">
                  <c:v>43.244999999999997</c:v>
                </c:pt>
                <c:pt idx="192">
                  <c:v>43.44</c:v>
                </c:pt>
                <c:pt idx="193">
                  <c:v>43.634999999999998</c:v>
                </c:pt>
                <c:pt idx="194">
                  <c:v>43.83</c:v>
                </c:pt>
                <c:pt idx="195">
                  <c:v>44.024999999999999</c:v>
                </c:pt>
                <c:pt idx="196">
                  <c:v>44.22</c:v>
                </c:pt>
                <c:pt idx="197">
                  <c:v>44.414999999999999</c:v>
                </c:pt>
                <c:pt idx="198">
                  <c:v>44.61</c:v>
                </c:pt>
                <c:pt idx="199">
                  <c:v>44.805</c:v>
                </c:pt>
                <c:pt idx="200">
                  <c:v>45</c:v>
                </c:pt>
              </c:numCache>
            </c:numRef>
          </c:xVal>
          <c:yVal>
            <c:numRef>
              <c:f>Isolations!$D$5:$D$205</c:f>
              <c:numCache>
                <c:formatCode>General</c:formatCode>
                <c:ptCount val="201"/>
                <c:pt idx="0">
                  <c:v>-3.1093446999999999</c:v>
                </c:pt>
                <c:pt idx="1">
                  <c:v>-3.1612699000000002</c:v>
                </c:pt>
                <c:pt idx="2">
                  <c:v>-3.2326689000000002</c:v>
                </c:pt>
                <c:pt idx="3">
                  <c:v>-3.3284452</c:v>
                </c:pt>
                <c:pt idx="4">
                  <c:v>-3.4276773999999999</c:v>
                </c:pt>
                <c:pt idx="5">
                  <c:v>-3.5158225999999999</c:v>
                </c:pt>
                <c:pt idx="6">
                  <c:v>-3.5999905999999999</c:v>
                </c:pt>
                <c:pt idx="7">
                  <c:v>-3.6715195</c:v>
                </c:pt>
                <c:pt idx="8">
                  <c:v>-3.7154655000000001</c:v>
                </c:pt>
                <c:pt idx="9">
                  <c:v>-3.7427923999999999</c:v>
                </c:pt>
                <c:pt idx="10">
                  <c:v>-3.7589624000000001</c:v>
                </c:pt>
                <c:pt idx="11">
                  <c:v>-3.7783367999999999</c:v>
                </c:pt>
                <c:pt idx="12">
                  <c:v>-3.7817492000000001</c:v>
                </c:pt>
                <c:pt idx="13">
                  <c:v>-3.7961371000000002</c:v>
                </c:pt>
                <c:pt idx="14">
                  <c:v>-3.8236867999999999</c:v>
                </c:pt>
                <c:pt idx="15">
                  <c:v>-3.8556670999999998</c:v>
                </c:pt>
                <c:pt idx="16">
                  <c:v>-3.8781755000000002</c:v>
                </c:pt>
                <c:pt idx="17">
                  <c:v>-3.9314656000000001</c:v>
                </c:pt>
                <c:pt idx="18">
                  <c:v>-3.9952257000000002</c:v>
                </c:pt>
                <c:pt idx="19">
                  <c:v>-4.0351081000000004</c:v>
                </c:pt>
                <c:pt idx="20">
                  <c:v>-4.1094603999999997</c:v>
                </c:pt>
                <c:pt idx="21">
                  <c:v>-4.1960363000000003</c:v>
                </c:pt>
                <c:pt idx="22">
                  <c:v>-4.2630591000000004</c:v>
                </c:pt>
                <c:pt idx="23">
                  <c:v>-4.3186064000000002</c:v>
                </c:pt>
                <c:pt idx="24">
                  <c:v>-4.3836842000000003</c:v>
                </c:pt>
                <c:pt idx="25">
                  <c:v>-4.4027143000000004</c:v>
                </c:pt>
                <c:pt idx="26">
                  <c:v>-4.3885354999999997</c:v>
                </c:pt>
                <c:pt idx="27">
                  <c:v>-4.3859854</c:v>
                </c:pt>
                <c:pt idx="28">
                  <c:v>-4.3613558000000001</c:v>
                </c:pt>
                <c:pt idx="29">
                  <c:v>-4.3544201999999999</c:v>
                </c:pt>
                <c:pt idx="30">
                  <c:v>-4.3434539000000001</c:v>
                </c:pt>
                <c:pt idx="31">
                  <c:v>-4.3385233999999997</c:v>
                </c:pt>
                <c:pt idx="32">
                  <c:v>-4.3154139999999996</c:v>
                </c:pt>
                <c:pt idx="33">
                  <c:v>-4.3035512000000002</c:v>
                </c:pt>
                <c:pt idx="34">
                  <c:v>-4.3095226000000002</c:v>
                </c:pt>
                <c:pt idx="35">
                  <c:v>-4.3232917999999998</c:v>
                </c:pt>
                <c:pt idx="36">
                  <c:v>-4.3559407999999999</c:v>
                </c:pt>
                <c:pt idx="37">
                  <c:v>-4.2366561999999997</c:v>
                </c:pt>
                <c:pt idx="38">
                  <c:v>-4.1112161</c:v>
                </c:pt>
                <c:pt idx="39">
                  <c:v>-3.9217428999999999</c:v>
                </c:pt>
                <c:pt idx="40">
                  <c:v>-3.8085548999999999</c:v>
                </c:pt>
                <c:pt idx="41">
                  <c:v>-3.6173782000000001</c:v>
                </c:pt>
                <c:pt idx="42">
                  <c:v>-3.6359751</c:v>
                </c:pt>
                <c:pt idx="43">
                  <c:v>-3.7232604</c:v>
                </c:pt>
                <c:pt idx="44">
                  <c:v>-3.9158723000000002</c:v>
                </c:pt>
                <c:pt idx="45">
                  <c:v>-4.0740938</c:v>
                </c:pt>
                <c:pt idx="46">
                  <c:v>-4.3956331999999998</c:v>
                </c:pt>
                <c:pt idx="47">
                  <c:v>-4.5773033999999999</c:v>
                </c:pt>
                <c:pt idx="48">
                  <c:v>-4.6444321000000004</c:v>
                </c:pt>
                <c:pt idx="49">
                  <c:v>-4.6682829999999997</c:v>
                </c:pt>
                <c:pt idx="50">
                  <c:v>-4.5803905</c:v>
                </c:pt>
                <c:pt idx="51">
                  <c:v>-4.4533544000000003</c:v>
                </c:pt>
                <c:pt idx="52">
                  <c:v>-4.4049196000000004</c:v>
                </c:pt>
                <c:pt idx="53">
                  <c:v>-4.5183062999999999</c:v>
                </c:pt>
                <c:pt idx="54">
                  <c:v>-4.7851644000000002</c:v>
                </c:pt>
                <c:pt idx="55">
                  <c:v>-5.1781058</c:v>
                </c:pt>
                <c:pt idx="56">
                  <c:v>-5.6827535999999998</c:v>
                </c:pt>
                <c:pt idx="57">
                  <c:v>-6.3085927999999996</c:v>
                </c:pt>
                <c:pt idx="58">
                  <c:v>-6.9581251000000002</c:v>
                </c:pt>
                <c:pt idx="59">
                  <c:v>-7.4933486</c:v>
                </c:pt>
                <c:pt idx="60">
                  <c:v>-8.1065225999999999</c:v>
                </c:pt>
                <c:pt idx="61">
                  <c:v>-8.7134590000000003</c:v>
                </c:pt>
                <c:pt idx="62">
                  <c:v>-9.3524531999999994</c:v>
                </c:pt>
                <c:pt idx="63">
                  <c:v>-9.9589976999999994</c:v>
                </c:pt>
                <c:pt idx="64">
                  <c:v>-10.731356</c:v>
                </c:pt>
                <c:pt idx="65">
                  <c:v>-11.307893</c:v>
                </c:pt>
                <c:pt idx="66">
                  <c:v>-11.78511</c:v>
                </c:pt>
                <c:pt idx="67">
                  <c:v>-12.015000000000001</c:v>
                </c:pt>
                <c:pt idx="68">
                  <c:v>-12.276721999999999</c:v>
                </c:pt>
                <c:pt idx="69">
                  <c:v>-12.284050000000001</c:v>
                </c:pt>
                <c:pt idx="70">
                  <c:v>-12.423575</c:v>
                </c:pt>
                <c:pt idx="71">
                  <c:v>-12.452192</c:v>
                </c:pt>
                <c:pt idx="72">
                  <c:v>-12.573133</c:v>
                </c:pt>
                <c:pt idx="73">
                  <c:v>-12.595931</c:v>
                </c:pt>
                <c:pt idx="74">
                  <c:v>-12.762988999999999</c:v>
                </c:pt>
                <c:pt idx="75">
                  <c:v>-12.877449</c:v>
                </c:pt>
                <c:pt idx="76">
                  <c:v>-13.137231</c:v>
                </c:pt>
                <c:pt idx="77">
                  <c:v>-13.59572</c:v>
                </c:pt>
                <c:pt idx="78">
                  <c:v>-14.064959</c:v>
                </c:pt>
                <c:pt idx="79">
                  <c:v>-14.507845</c:v>
                </c:pt>
                <c:pt idx="80">
                  <c:v>-15.084600999999999</c:v>
                </c:pt>
                <c:pt idx="81">
                  <c:v>-15.789485000000001</c:v>
                </c:pt>
                <c:pt idx="82">
                  <c:v>-16.483184999999999</c:v>
                </c:pt>
                <c:pt idx="83">
                  <c:v>-17.342886</c:v>
                </c:pt>
                <c:pt idx="84">
                  <c:v>-17.997561000000001</c:v>
                </c:pt>
                <c:pt idx="85">
                  <c:v>-18.459354000000001</c:v>
                </c:pt>
                <c:pt idx="86">
                  <c:v>-18.685697999999999</c:v>
                </c:pt>
                <c:pt idx="87">
                  <c:v>-18.314682000000001</c:v>
                </c:pt>
                <c:pt idx="88">
                  <c:v>-17.541874</c:v>
                </c:pt>
                <c:pt idx="89">
                  <c:v>-16.844446000000001</c:v>
                </c:pt>
                <c:pt idx="90">
                  <c:v>-16.110938999999998</c:v>
                </c:pt>
                <c:pt idx="91">
                  <c:v>-15.201278</c:v>
                </c:pt>
                <c:pt idx="92">
                  <c:v>-14.571576</c:v>
                </c:pt>
                <c:pt idx="93">
                  <c:v>-14.115760999999999</c:v>
                </c:pt>
                <c:pt idx="94">
                  <c:v>-13.63724</c:v>
                </c:pt>
                <c:pt idx="95">
                  <c:v>-13.209759999999999</c:v>
                </c:pt>
                <c:pt idx="96">
                  <c:v>-12.988441</c:v>
                </c:pt>
                <c:pt idx="97">
                  <c:v>-12.957617000000001</c:v>
                </c:pt>
                <c:pt idx="98">
                  <c:v>-13.027101</c:v>
                </c:pt>
                <c:pt idx="99">
                  <c:v>-13.256323</c:v>
                </c:pt>
                <c:pt idx="100">
                  <c:v>-13.610082999999999</c:v>
                </c:pt>
                <c:pt idx="101">
                  <c:v>-14.087317000000001</c:v>
                </c:pt>
                <c:pt idx="102">
                  <c:v>-14.594984</c:v>
                </c:pt>
                <c:pt idx="103">
                  <c:v>-15.124677</c:v>
                </c:pt>
                <c:pt idx="104">
                  <c:v>-15.754935</c:v>
                </c:pt>
                <c:pt idx="105">
                  <c:v>-16.347985999999999</c:v>
                </c:pt>
                <c:pt idx="106">
                  <c:v>-16.923475</c:v>
                </c:pt>
                <c:pt idx="107">
                  <c:v>-17.400220999999998</c:v>
                </c:pt>
                <c:pt idx="108">
                  <c:v>-17.716308999999999</c:v>
                </c:pt>
                <c:pt idx="109">
                  <c:v>-17.764994000000002</c:v>
                </c:pt>
                <c:pt idx="110">
                  <c:v>-17.671917000000001</c:v>
                </c:pt>
                <c:pt idx="111">
                  <c:v>-17.405049999999999</c:v>
                </c:pt>
                <c:pt idx="112">
                  <c:v>-17.140093</c:v>
                </c:pt>
                <c:pt idx="113">
                  <c:v>-16.937735</c:v>
                </c:pt>
                <c:pt idx="114">
                  <c:v>-16.815404999999998</c:v>
                </c:pt>
                <c:pt idx="115">
                  <c:v>-16.798655</c:v>
                </c:pt>
                <c:pt idx="116">
                  <c:v>-16.779295000000001</c:v>
                </c:pt>
                <c:pt idx="117">
                  <c:v>-16.925646</c:v>
                </c:pt>
                <c:pt idx="118">
                  <c:v>-17.165495</c:v>
                </c:pt>
                <c:pt idx="119">
                  <c:v>-17.302914000000001</c:v>
                </c:pt>
                <c:pt idx="120">
                  <c:v>-17.572925999999999</c:v>
                </c:pt>
                <c:pt idx="121">
                  <c:v>-17.652570999999998</c:v>
                </c:pt>
                <c:pt idx="122">
                  <c:v>-17.969545</c:v>
                </c:pt>
                <c:pt idx="123">
                  <c:v>-18.251294999999999</c:v>
                </c:pt>
                <c:pt idx="124">
                  <c:v>-18.899303</c:v>
                </c:pt>
                <c:pt idx="125">
                  <c:v>-19.672910999999999</c:v>
                </c:pt>
                <c:pt idx="126">
                  <c:v>-20.41358</c:v>
                </c:pt>
                <c:pt idx="127">
                  <c:v>-20.793672999999998</c:v>
                </c:pt>
                <c:pt idx="128">
                  <c:v>-20.897000999999999</c:v>
                </c:pt>
                <c:pt idx="129">
                  <c:v>-20.615597000000001</c:v>
                </c:pt>
                <c:pt idx="130">
                  <c:v>-19.974829</c:v>
                </c:pt>
                <c:pt idx="131">
                  <c:v>-19.782489999999999</c:v>
                </c:pt>
                <c:pt idx="132">
                  <c:v>-19.899469</c:v>
                </c:pt>
                <c:pt idx="133">
                  <c:v>-20.535931000000001</c:v>
                </c:pt>
                <c:pt idx="134">
                  <c:v>-20.944448000000001</c:v>
                </c:pt>
                <c:pt idx="135">
                  <c:v>-21.852169</c:v>
                </c:pt>
                <c:pt idx="136">
                  <c:v>-22.781580000000002</c:v>
                </c:pt>
                <c:pt idx="137">
                  <c:v>-23.235855000000001</c:v>
                </c:pt>
                <c:pt idx="138">
                  <c:v>-23.039852</c:v>
                </c:pt>
                <c:pt idx="139">
                  <c:v>-23.092834</c:v>
                </c:pt>
                <c:pt idx="140">
                  <c:v>-22.166519000000001</c:v>
                </c:pt>
                <c:pt idx="141">
                  <c:v>-20.708318999999999</c:v>
                </c:pt>
                <c:pt idx="142">
                  <c:v>-19.138403</c:v>
                </c:pt>
                <c:pt idx="143">
                  <c:v>-17.753983999999999</c:v>
                </c:pt>
                <c:pt idx="144">
                  <c:v>-16.357638999999999</c:v>
                </c:pt>
                <c:pt idx="145">
                  <c:v>-15.370452</c:v>
                </c:pt>
                <c:pt idx="146">
                  <c:v>-14.558233</c:v>
                </c:pt>
                <c:pt idx="147">
                  <c:v>-13.947232</c:v>
                </c:pt>
                <c:pt idx="148">
                  <c:v>-13.407361</c:v>
                </c:pt>
                <c:pt idx="149">
                  <c:v>-12.786016999999999</c:v>
                </c:pt>
                <c:pt idx="150">
                  <c:v>-12.259171</c:v>
                </c:pt>
                <c:pt idx="151">
                  <c:v>-11.817614000000001</c:v>
                </c:pt>
                <c:pt idx="152">
                  <c:v>-11.367751999999999</c:v>
                </c:pt>
                <c:pt idx="153">
                  <c:v>-10.941233</c:v>
                </c:pt>
                <c:pt idx="154">
                  <c:v>-10.591659999999999</c:v>
                </c:pt>
                <c:pt idx="155">
                  <c:v>-10.253052</c:v>
                </c:pt>
                <c:pt idx="156">
                  <c:v>-9.9127626000000006</c:v>
                </c:pt>
                <c:pt idx="157">
                  <c:v>-9.5365753000000009</c:v>
                </c:pt>
                <c:pt idx="158">
                  <c:v>-9.1648846000000006</c:v>
                </c:pt>
                <c:pt idx="159">
                  <c:v>-8.7837333999999991</c:v>
                </c:pt>
                <c:pt idx="160">
                  <c:v>-8.3537931000000007</c:v>
                </c:pt>
                <c:pt idx="161">
                  <c:v>-7.9258746999999996</c:v>
                </c:pt>
                <c:pt idx="162">
                  <c:v>-7.5850676999999997</c:v>
                </c:pt>
                <c:pt idx="163">
                  <c:v>-7.2561349999999996</c:v>
                </c:pt>
                <c:pt idx="164">
                  <c:v>-6.9230546999999998</c:v>
                </c:pt>
                <c:pt idx="165">
                  <c:v>-6.6300159000000001</c:v>
                </c:pt>
                <c:pt idx="166">
                  <c:v>-6.3936738999999996</c:v>
                </c:pt>
                <c:pt idx="167">
                  <c:v>-6.0884795</c:v>
                </c:pt>
                <c:pt idx="168">
                  <c:v>-5.7854738000000001</c:v>
                </c:pt>
                <c:pt idx="169">
                  <c:v>-5.5468779000000001</c:v>
                </c:pt>
                <c:pt idx="170">
                  <c:v>-5.3698153</c:v>
                </c:pt>
                <c:pt idx="171">
                  <c:v>-5.2003273999999999</c:v>
                </c:pt>
                <c:pt idx="172">
                  <c:v>-5.1448717000000004</c:v>
                </c:pt>
                <c:pt idx="173">
                  <c:v>-5.3119974000000001</c:v>
                </c:pt>
                <c:pt idx="174">
                  <c:v>-5.4735712999999997</c:v>
                </c:pt>
                <c:pt idx="175">
                  <c:v>-5.6421536999999997</c:v>
                </c:pt>
                <c:pt idx="176">
                  <c:v>-5.8722085999999996</c:v>
                </c:pt>
                <c:pt idx="177">
                  <c:v>-6.0653066999999998</c:v>
                </c:pt>
                <c:pt idx="178">
                  <c:v>-6.0572691000000001</c:v>
                </c:pt>
                <c:pt idx="179">
                  <c:v>-6.0813769999999998</c:v>
                </c:pt>
                <c:pt idx="180">
                  <c:v>-6.1170688000000002</c:v>
                </c:pt>
                <c:pt idx="181">
                  <c:v>-6.1171588999999997</c:v>
                </c:pt>
                <c:pt idx="182">
                  <c:v>-6.1009444999999998</c:v>
                </c:pt>
                <c:pt idx="183">
                  <c:v>-6.0237327000000001</c:v>
                </c:pt>
                <c:pt idx="184">
                  <c:v>-5.9452733999999996</c:v>
                </c:pt>
                <c:pt idx="185">
                  <c:v>-5.7829924000000004</c:v>
                </c:pt>
                <c:pt idx="186">
                  <c:v>-5.5941048000000002</c:v>
                </c:pt>
                <c:pt idx="187">
                  <c:v>-5.4482664999999999</c:v>
                </c:pt>
                <c:pt idx="188">
                  <c:v>-5.4405045999999997</c:v>
                </c:pt>
                <c:pt idx="189">
                  <c:v>-5.4975572000000001</c:v>
                </c:pt>
                <c:pt idx="190">
                  <c:v>-5.6135429999999999</c:v>
                </c:pt>
                <c:pt idx="191">
                  <c:v>-5.8795786000000003</c:v>
                </c:pt>
                <c:pt idx="192">
                  <c:v>-6.1334781999999999</c:v>
                </c:pt>
                <c:pt idx="193">
                  <c:v>-6.4584998999999996</c:v>
                </c:pt>
                <c:pt idx="194">
                  <c:v>-6.8154192</c:v>
                </c:pt>
                <c:pt idx="195">
                  <c:v>-7.2812476000000004</c:v>
                </c:pt>
                <c:pt idx="196">
                  <c:v>-7.6338667999999998</c:v>
                </c:pt>
                <c:pt idx="197">
                  <c:v>-8.1349459</c:v>
                </c:pt>
                <c:pt idx="198">
                  <c:v>-8.4748944999999996</c:v>
                </c:pt>
                <c:pt idx="199">
                  <c:v>-8.7331572000000008</c:v>
                </c:pt>
                <c:pt idx="200">
                  <c:v>-8.8823843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E5-4CAE-8578-981AAA3FED1B}"/>
            </c:ext>
          </c:extLst>
        </c:ser>
        <c:ser>
          <c:idx val="1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6</c:v>
                </c:pt>
                <c:pt idx="1">
                  <c:v>6.1950000000000003</c:v>
                </c:pt>
                <c:pt idx="2">
                  <c:v>6.39</c:v>
                </c:pt>
                <c:pt idx="3">
                  <c:v>6.585</c:v>
                </c:pt>
                <c:pt idx="4">
                  <c:v>6.78</c:v>
                </c:pt>
                <c:pt idx="5">
                  <c:v>6.9749999999999996</c:v>
                </c:pt>
                <c:pt idx="6">
                  <c:v>7.17</c:v>
                </c:pt>
                <c:pt idx="7">
                  <c:v>7.3650000000000002</c:v>
                </c:pt>
                <c:pt idx="8">
                  <c:v>7.56</c:v>
                </c:pt>
                <c:pt idx="9">
                  <c:v>7.7549999999999999</c:v>
                </c:pt>
                <c:pt idx="10">
                  <c:v>7.95</c:v>
                </c:pt>
                <c:pt idx="11">
                  <c:v>8.1449999999999996</c:v>
                </c:pt>
                <c:pt idx="12">
                  <c:v>8.34</c:v>
                </c:pt>
                <c:pt idx="13">
                  <c:v>8.5350000000000001</c:v>
                </c:pt>
                <c:pt idx="14">
                  <c:v>8.73</c:v>
                </c:pt>
                <c:pt idx="15">
                  <c:v>8.9250000000000007</c:v>
                </c:pt>
                <c:pt idx="16">
                  <c:v>9.1199999999999992</c:v>
                </c:pt>
                <c:pt idx="17">
                  <c:v>9.3149999999999995</c:v>
                </c:pt>
                <c:pt idx="18">
                  <c:v>9.51</c:v>
                </c:pt>
                <c:pt idx="19">
                  <c:v>9.7050000000000001</c:v>
                </c:pt>
                <c:pt idx="20">
                  <c:v>9.9</c:v>
                </c:pt>
                <c:pt idx="21">
                  <c:v>10.095000000000001</c:v>
                </c:pt>
                <c:pt idx="22">
                  <c:v>10.29</c:v>
                </c:pt>
                <c:pt idx="23">
                  <c:v>10.484999999999999</c:v>
                </c:pt>
                <c:pt idx="24">
                  <c:v>10.68</c:v>
                </c:pt>
                <c:pt idx="25">
                  <c:v>10.875</c:v>
                </c:pt>
                <c:pt idx="26">
                  <c:v>11.07</c:v>
                </c:pt>
                <c:pt idx="27">
                  <c:v>11.265000000000001</c:v>
                </c:pt>
                <c:pt idx="28">
                  <c:v>11.46</c:v>
                </c:pt>
                <c:pt idx="29">
                  <c:v>11.654999999999999</c:v>
                </c:pt>
                <c:pt idx="30">
                  <c:v>11.85</c:v>
                </c:pt>
                <c:pt idx="31">
                  <c:v>12.045</c:v>
                </c:pt>
                <c:pt idx="32">
                  <c:v>12.24</c:v>
                </c:pt>
                <c:pt idx="33">
                  <c:v>12.435</c:v>
                </c:pt>
                <c:pt idx="34">
                  <c:v>12.63</c:v>
                </c:pt>
                <c:pt idx="35">
                  <c:v>12.824999999999999</c:v>
                </c:pt>
                <c:pt idx="36">
                  <c:v>13.02</c:v>
                </c:pt>
                <c:pt idx="37">
                  <c:v>13.215</c:v>
                </c:pt>
                <c:pt idx="38">
                  <c:v>13.41</c:v>
                </c:pt>
                <c:pt idx="39">
                  <c:v>13.605</c:v>
                </c:pt>
                <c:pt idx="40">
                  <c:v>13.8</c:v>
                </c:pt>
                <c:pt idx="41">
                  <c:v>13.994999999999999</c:v>
                </c:pt>
                <c:pt idx="42">
                  <c:v>14.19</c:v>
                </c:pt>
                <c:pt idx="43">
                  <c:v>14.385</c:v>
                </c:pt>
                <c:pt idx="44">
                  <c:v>14.58</c:v>
                </c:pt>
                <c:pt idx="45">
                  <c:v>14.775</c:v>
                </c:pt>
                <c:pt idx="46">
                  <c:v>14.97</c:v>
                </c:pt>
                <c:pt idx="47">
                  <c:v>15.164999999999999</c:v>
                </c:pt>
                <c:pt idx="48">
                  <c:v>15.36</c:v>
                </c:pt>
                <c:pt idx="49">
                  <c:v>15.555</c:v>
                </c:pt>
                <c:pt idx="50">
                  <c:v>15.75</c:v>
                </c:pt>
                <c:pt idx="51">
                  <c:v>15.945</c:v>
                </c:pt>
                <c:pt idx="52">
                  <c:v>16.14</c:v>
                </c:pt>
                <c:pt idx="53">
                  <c:v>16.335000000000001</c:v>
                </c:pt>
                <c:pt idx="54">
                  <c:v>16.53</c:v>
                </c:pt>
                <c:pt idx="55">
                  <c:v>16.725000000000001</c:v>
                </c:pt>
                <c:pt idx="56">
                  <c:v>16.920000000000002</c:v>
                </c:pt>
                <c:pt idx="57">
                  <c:v>17.114999999999998</c:v>
                </c:pt>
                <c:pt idx="58">
                  <c:v>17.309999999999999</c:v>
                </c:pt>
                <c:pt idx="59">
                  <c:v>17.504999999999999</c:v>
                </c:pt>
                <c:pt idx="60">
                  <c:v>17.7</c:v>
                </c:pt>
                <c:pt idx="61">
                  <c:v>17.895</c:v>
                </c:pt>
                <c:pt idx="62">
                  <c:v>18.09</c:v>
                </c:pt>
                <c:pt idx="63">
                  <c:v>18.285</c:v>
                </c:pt>
                <c:pt idx="64">
                  <c:v>18.48</c:v>
                </c:pt>
                <c:pt idx="65">
                  <c:v>18.675000000000001</c:v>
                </c:pt>
                <c:pt idx="66">
                  <c:v>18.87</c:v>
                </c:pt>
                <c:pt idx="67">
                  <c:v>19.065000000000001</c:v>
                </c:pt>
                <c:pt idx="68">
                  <c:v>19.260000000000002</c:v>
                </c:pt>
                <c:pt idx="69">
                  <c:v>19.454999999999998</c:v>
                </c:pt>
                <c:pt idx="70">
                  <c:v>19.649999999999999</c:v>
                </c:pt>
                <c:pt idx="71">
                  <c:v>19.844999999999999</c:v>
                </c:pt>
                <c:pt idx="72">
                  <c:v>20.04</c:v>
                </c:pt>
                <c:pt idx="73">
                  <c:v>20.234999999999999</c:v>
                </c:pt>
                <c:pt idx="74">
                  <c:v>20.43</c:v>
                </c:pt>
                <c:pt idx="75">
                  <c:v>20.625</c:v>
                </c:pt>
                <c:pt idx="76">
                  <c:v>20.82</c:v>
                </c:pt>
                <c:pt idx="77">
                  <c:v>21.015000000000001</c:v>
                </c:pt>
                <c:pt idx="78">
                  <c:v>21.21</c:v>
                </c:pt>
                <c:pt idx="79">
                  <c:v>21.405000000000001</c:v>
                </c:pt>
                <c:pt idx="80">
                  <c:v>21.6</c:v>
                </c:pt>
                <c:pt idx="81">
                  <c:v>21.795000000000002</c:v>
                </c:pt>
                <c:pt idx="82">
                  <c:v>21.99</c:v>
                </c:pt>
                <c:pt idx="83">
                  <c:v>22.184999999999999</c:v>
                </c:pt>
                <c:pt idx="84">
                  <c:v>22.38</c:v>
                </c:pt>
                <c:pt idx="85">
                  <c:v>22.574999999999999</c:v>
                </c:pt>
                <c:pt idx="86">
                  <c:v>22.77</c:v>
                </c:pt>
                <c:pt idx="87">
                  <c:v>22.965</c:v>
                </c:pt>
                <c:pt idx="88">
                  <c:v>23.16</c:v>
                </c:pt>
                <c:pt idx="89">
                  <c:v>23.355</c:v>
                </c:pt>
                <c:pt idx="90">
                  <c:v>23.55</c:v>
                </c:pt>
                <c:pt idx="91">
                  <c:v>23.745000000000001</c:v>
                </c:pt>
                <c:pt idx="92">
                  <c:v>23.94</c:v>
                </c:pt>
                <c:pt idx="93">
                  <c:v>24.135000000000002</c:v>
                </c:pt>
                <c:pt idx="94">
                  <c:v>24.33</c:v>
                </c:pt>
                <c:pt idx="95">
                  <c:v>24.524999999999999</c:v>
                </c:pt>
                <c:pt idx="96">
                  <c:v>24.72</c:v>
                </c:pt>
                <c:pt idx="97">
                  <c:v>24.914999999999999</c:v>
                </c:pt>
                <c:pt idx="98">
                  <c:v>25.11</c:v>
                </c:pt>
                <c:pt idx="99">
                  <c:v>25.305</c:v>
                </c:pt>
                <c:pt idx="100">
                  <c:v>25.5</c:v>
                </c:pt>
                <c:pt idx="101">
                  <c:v>25.695</c:v>
                </c:pt>
                <c:pt idx="102">
                  <c:v>25.89</c:v>
                </c:pt>
                <c:pt idx="103">
                  <c:v>26.085000000000001</c:v>
                </c:pt>
                <c:pt idx="104">
                  <c:v>26.28</c:v>
                </c:pt>
                <c:pt idx="105">
                  <c:v>26.475000000000001</c:v>
                </c:pt>
                <c:pt idx="106">
                  <c:v>26.67</c:v>
                </c:pt>
                <c:pt idx="107">
                  <c:v>26.864999999999998</c:v>
                </c:pt>
                <c:pt idx="108">
                  <c:v>27.06</c:v>
                </c:pt>
                <c:pt idx="109">
                  <c:v>27.254999999999999</c:v>
                </c:pt>
                <c:pt idx="110">
                  <c:v>27.45</c:v>
                </c:pt>
                <c:pt idx="111">
                  <c:v>27.645</c:v>
                </c:pt>
                <c:pt idx="112">
                  <c:v>27.84</c:v>
                </c:pt>
                <c:pt idx="113">
                  <c:v>28.035</c:v>
                </c:pt>
                <c:pt idx="114">
                  <c:v>28.23</c:v>
                </c:pt>
                <c:pt idx="115">
                  <c:v>28.425000000000001</c:v>
                </c:pt>
                <c:pt idx="116">
                  <c:v>28.62</c:v>
                </c:pt>
                <c:pt idx="117">
                  <c:v>28.815000000000001</c:v>
                </c:pt>
                <c:pt idx="118">
                  <c:v>29.01</c:v>
                </c:pt>
                <c:pt idx="119">
                  <c:v>29.204999999999998</c:v>
                </c:pt>
                <c:pt idx="120">
                  <c:v>29.4</c:v>
                </c:pt>
                <c:pt idx="121">
                  <c:v>29.594999999999999</c:v>
                </c:pt>
                <c:pt idx="122">
                  <c:v>29.79</c:v>
                </c:pt>
                <c:pt idx="123">
                  <c:v>29.984999999999999</c:v>
                </c:pt>
                <c:pt idx="124">
                  <c:v>30.18</c:v>
                </c:pt>
                <c:pt idx="125">
                  <c:v>30.375</c:v>
                </c:pt>
                <c:pt idx="126">
                  <c:v>30.57</c:v>
                </c:pt>
                <c:pt idx="127">
                  <c:v>30.765000000000001</c:v>
                </c:pt>
                <c:pt idx="128">
                  <c:v>30.96</c:v>
                </c:pt>
                <c:pt idx="129">
                  <c:v>31.155000000000001</c:v>
                </c:pt>
                <c:pt idx="130">
                  <c:v>31.35</c:v>
                </c:pt>
                <c:pt idx="131">
                  <c:v>31.545000000000002</c:v>
                </c:pt>
                <c:pt idx="132">
                  <c:v>31.74</c:v>
                </c:pt>
                <c:pt idx="133">
                  <c:v>31.934999999999999</c:v>
                </c:pt>
                <c:pt idx="134">
                  <c:v>32.130000000000003</c:v>
                </c:pt>
                <c:pt idx="135">
                  <c:v>32.325000000000003</c:v>
                </c:pt>
                <c:pt idx="136">
                  <c:v>32.520000000000003</c:v>
                </c:pt>
                <c:pt idx="137">
                  <c:v>32.715000000000003</c:v>
                </c:pt>
                <c:pt idx="138">
                  <c:v>32.909999999999997</c:v>
                </c:pt>
                <c:pt idx="139">
                  <c:v>33.104999999999997</c:v>
                </c:pt>
                <c:pt idx="140">
                  <c:v>33.299999999999997</c:v>
                </c:pt>
                <c:pt idx="141">
                  <c:v>33.494999999999997</c:v>
                </c:pt>
                <c:pt idx="142">
                  <c:v>33.69</c:v>
                </c:pt>
                <c:pt idx="143">
                  <c:v>33.884999999999998</c:v>
                </c:pt>
                <c:pt idx="144">
                  <c:v>34.08</c:v>
                </c:pt>
                <c:pt idx="145">
                  <c:v>34.274999999999999</c:v>
                </c:pt>
                <c:pt idx="146">
                  <c:v>34.47</c:v>
                </c:pt>
                <c:pt idx="147">
                  <c:v>34.664999999999999</c:v>
                </c:pt>
                <c:pt idx="148">
                  <c:v>34.86</c:v>
                </c:pt>
                <c:pt idx="149">
                  <c:v>35.055</c:v>
                </c:pt>
                <c:pt idx="150">
                  <c:v>35.25</c:v>
                </c:pt>
                <c:pt idx="151">
                  <c:v>35.445</c:v>
                </c:pt>
                <c:pt idx="152">
                  <c:v>35.64</c:v>
                </c:pt>
                <c:pt idx="153">
                  <c:v>35.835000000000001</c:v>
                </c:pt>
                <c:pt idx="154">
                  <c:v>36.03</c:v>
                </c:pt>
                <c:pt idx="155">
                  <c:v>36.225000000000001</c:v>
                </c:pt>
                <c:pt idx="156">
                  <c:v>36.42</c:v>
                </c:pt>
                <c:pt idx="157">
                  <c:v>36.615000000000002</c:v>
                </c:pt>
                <c:pt idx="158">
                  <c:v>36.81</c:v>
                </c:pt>
                <c:pt idx="159">
                  <c:v>37.005000000000003</c:v>
                </c:pt>
                <c:pt idx="160">
                  <c:v>37.200000000000003</c:v>
                </c:pt>
                <c:pt idx="161">
                  <c:v>37.395000000000003</c:v>
                </c:pt>
                <c:pt idx="162">
                  <c:v>37.590000000000003</c:v>
                </c:pt>
                <c:pt idx="163">
                  <c:v>37.784999999999997</c:v>
                </c:pt>
                <c:pt idx="164">
                  <c:v>37.979999999999997</c:v>
                </c:pt>
                <c:pt idx="165">
                  <c:v>38.174999999999997</c:v>
                </c:pt>
                <c:pt idx="166">
                  <c:v>38.369999999999997</c:v>
                </c:pt>
                <c:pt idx="167">
                  <c:v>38.564999999999998</c:v>
                </c:pt>
                <c:pt idx="168">
                  <c:v>38.76</c:v>
                </c:pt>
                <c:pt idx="169">
                  <c:v>38.954999999999998</c:v>
                </c:pt>
                <c:pt idx="170">
                  <c:v>39.15</c:v>
                </c:pt>
                <c:pt idx="171">
                  <c:v>39.344999999999999</c:v>
                </c:pt>
                <c:pt idx="172">
                  <c:v>39.54</c:v>
                </c:pt>
                <c:pt idx="173">
                  <c:v>39.734999999999999</c:v>
                </c:pt>
                <c:pt idx="174">
                  <c:v>39.93</c:v>
                </c:pt>
                <c:pt idx="175">
                  <c:v>40.125</c:v>
                </c:pt>
                <c:pt idx="176">
                  <c:v>40.32</c:v>
                </c:pt>
                <c:pt idx="177">
                  <c:v>40.515000000000001</c:v>
                </c:pt>
                <c:pt idx="178">
                  <c:v>40.71</c:v>
                </c:pt>
                <c:pt idx="179">
                  <c:v>40.905000000000001</c:v>
                </c:pt>
                <c:pt idx="180">
                  <c:v>41.1</c:v>
                </c:pt>
                <c:pt idx="181">
                  <c:v>41.295000000000002</c:v>
                </c:pt>
                <c:pt idx="182">
                  <c:v>41.49</c:v>
                </c:pt>
                <c:pt idx="183">
                  <c:v>41.685000000000002</c:v>
                </c:pt>
                <c:pt idx="184">
                  <c:v>41.88</c:v>
                </c:pt>
                <c:pt idx="185">
                  <c:v>42.075000000000003</c:v>
                </c:pt>
                <c:pt idx="186">
                  <c:v>42.27</c:v>
                </c:pt>
                <c:pt idx="187">
                  <c:v>42.465000000000003</c:v>
                </c:pt>
                <c:pt idx="188">
                  <c:v>42.66</c:v>
                </c:pt>
                <c:pt idx="189">
                  <c:v>42.854999999999997</c:v>
                </c:pt>
                <c:pt idx="190">
                  <c:v>43.05</c:v>
                </c:pt>
                <c:pt idx="191">
                  <c:v>43.244999999999997</c:v>
                </c:pt>
                <c:pt idx="192">
                  <c:v>43.44</c:v>
                </c:pt>
                <c:pt idx="193">
                  <c:v>43.634999999999998</c:v>
                </c:pt>
                <c:pt idx="194">
                  <c:v>43.83</c:v>
                </c:pt>
                <c:pt idx="195">
                  <c:v>44.024999999999999</c:v>
                </c:pt>
                <c:pt idx="196">
                  <c:v>44.22</c:v>
                </c:pt>
                <c:pt idx="197">
                  <c:v>44.414999999999999</c:v>
                </c:pt>
                <c:pt idx="198">
                  <c:v>44.61</c:v>
                </c:pt>
                <c:pt idx="199">
                  <c:v>44.805</c:v>
                </c:pt>
                <c:pt idx="200">
                  <c:v>45</c:v>
                </c:pt>
              </c:numCache>
            </c:numRef>
          </c:xVal>
          <c:yVal>
            <c:numRef>
              <c:f>Isolations!$N$5:$N$205</c:f>
              <c:numCache>
                <c:formatCode>General</c:formatCode>
                <c:ptCount val="201"/>
                <c:pt idx="0">
                  <c:v>-0.94145268000000004</c:v>
                </c:pt>
                <c:pt idx="1">
                  <c:v>-0.97661513</c:v>
                </c:pt>
                <c:pt idx="2">
                  <c:v>-1.0272676000000001</c:v>
                </c:pt>
                <c:pt idx="3">
                  <c:v>-1.0883442000000001</c:v>
                </c:pt>
                <c:pt idx="4">
                  <c:v>-1.1577200999999999</c:v>
                </c:pt>
                <c:pt idx="5">
                  <c:v>-1.2332162</c:v>
                </c:pt>
                <c:pt idx="6">
                  <c:v>-1.3136108</c:v>
                </c:pt>
                <c:pt idx="7">
                  <c:v>-1.4001535000000001</c:v>
                </c:pt>
                <c:pt idx="8">
                  <c:v>-1.4946368000000001</c:v>
                </c:pt>
                <c:pt idx="9">
                  <c:v>-1.5860609999999999</c:v>
                </c:pt>
                <c:pt idx="10">
                  <c:v>-1.7000734</c:v>
                </c:pt>
                <c:pt idx="11">
                  <c:v>-1.8406998999999999</c:v>
                </c:pt>
                <c:pt idx="12">
                  <c:v>-1.9944974</c:v>
                </c:pt>
                <c:pt idx="13">
                  <c:v>-2.1544930999999998</c:v>
                </c:pt>
                <c:pt idx="14">
                  <c:v>-2.3635394999999999</c:v>
                </c:pt>
                <c:pt idx="15">
                  <c:v>-2.5494876</c:v>
                </c:pt>
                <c:pt idx="16">
                  <c:v>-2.7246709</c:v>
                </c:pt>
                <c:pt idx="17">
                  <c:v>-2.8967261</c:v>
                </c:pt>
                <c:pt idx="18">
                  <c:v>-3.0905526000000001</c:v>
                </c:pt>
                <c:pt idx="19">
                  <c:v>-3.2199407</c:v>
                </c:pt>
                <c:pt idx="20">
                  <c:v>-3.3823542999999998</c:v>
                </c:pt>
                <c:pt idx="21">
                  <c:v>-3.5561588</c:v>
                </c:pt>
                <c:pt idx="22">
                  <c:v>-3.7229877</c:v>
                </c:pt>
                <c:pt idx="23">
                  <c:v>-3.9225623999999999</c:v>
                </c:pt>
                <c:pt idx="24">
                  <c:v>-4.1788473000000002</c:v>
                </c:pt>
                <c:pt idx="25">
                  <c:v>-4.3965158000000004</c:v>
                </c:pt>
                <c:pt idx="26">
                  <c:v>-4.6128496999999999</c:v>
                </c:pt>
                <c:pt idx="27">
                  <c:v>-4.9050545999999997</c:v>
                </c:pt>
                <c:pt idx="28">
                  <c:v>-5.1908988999999996</c:v>
                </c:pt>
                <c:pt idx="29">
                  <c:v>-5.5469470000000003</c:v>
                </c:pt>
                <c:pt idx="30">
                  <c:v>-5.9892306</c:v>
                </c:pt>
                <c:pt idx="31">
                  <c:v>-6.5429373000000002</c:v>
                </c:pt>
                <c:pt idx="32">
                  <c:v>-7.1595820999999997</c:v>
                </c:pt>
                <c:pt idx="33">
                  <c:v>-7.8221420999999998</c:v>
                </c:pt>
                <c:pt idx="34">
                  <c:v>-8.5946826999999999</c:v>
                </c:pt>
                <c:pt idx="35">
                  <c:v>-9.3772696999999994</c:v>
                </c:pt>
                <c:pt idx="36">
                  <c:v>-10.101355999999999</c:v>
                </c:pt>
                <c:pt idx="37">
                  <c:v>-10.287006999999999</c:v>
                </c:pt>
                <c:pt idx="38">
                  <c:v>-10.385114</c:v>
                </c:pt>
                <c:pt idx="39">
                  <c:v>-10.191948</c:v>
                </c:pt>
                <c:pt idx="40">
                  <c:v>-9.8607607000000002</c:v>
                </c:pt>
                <c:pt idx="41">
                  <c:v>-9.3484248999999995</c:v>
                </c:pt>
                <c:pt idx="42">
                  <c:v>-9.2249040999999998</c:v>
                </c:pt>
                <c:pt idx="43">
                  <c:v>-9.1452235999999996</c:v>
                </c:pt>
                <c:pt idx="44">
                  <c:v>-9.2604380000000006</c:v>
                </c:pt>
                <c:pt idx="45">
                  <c:v>-9.4041461999999996</c:v>
                </c:pt>
                <c:pt idx="46">
                  <c:v>-9.7132501999999992</c:v>
                </c:pt>
                <c:pt idx="47">
                  <c:v>-9.8101424999999995</c:v>
                </c:pt>
                <c:pt idx="48">
                  <c:v>-10.045527</c:v>
                </c:pt>
                <c:pt idx="49">
                  <c:v>-9.9479561000000007</c:v>
                </c:pt>
                <c:pt idx="50">
                  <c:v>-9.9250688999999994</c:v>
                </c:pt>
                <c:pt idx="51">
                  <c:v>-9.8634663000000007</c:v>
                </c:pt>
                <c:pt idx="52">
                  <c:v>-9.7950134000000002</c:v>
                </c:pt>
                <c:pt idx="53">
                  <c:v>-9.7525739999999992</c:v>
                </c:pt>
                <c:pt idx="54">
                  <c:v>-9.8064374999999995</c:v>
                </c:pt>
                <c:pt idx="55">
                  <c:v>-9.7563399999999998</c:v>
                </c:pt>
                <c:pt idx="56">
                  <c:v>-9.6552161999999999</c:v>
                </c:pt>
                <c:pt idx="57">
                  <c:v>-9.6966496000000006</c:v>
                </c:pt>
                <c:pt idx="58">
                  <c:v>-9.4386481999999994</c:v>
                </c:pt>
                <c:pt idx="59">
                  <c:v>-9.2726764999999993</c:v>
                </c:pt>
                <c:pt idx="60">
                  <c:v>-9.1412458000000001</c:v>
                </c:pt>
                <c:pt idx="61">
                  <c:v>-9.1085405000000002</c:v>
                </c:pt>
                <c:pt idx="62">
                  <c:v>-9.1510228999999992</c:v>
                </c:pt>
                <c:pt idx="63">
                  <c:v>-9.3385735000000007</c:v>
                </c:pt>
                <c:pt idx="64">
                  <c:v>-9.6976624000000005</c:v>
                </c:pt>
                <c:pt idx="65">
                  <c:v>-9.9841566000000004</c:v>
                </c:pt>
                <c:pt idx="66">
                  <c:v>-10.129759</c:v>
                </c:pt>
                <c:pt idx="67">
                  <c:v>-10.451687</c:v>
                </c:pt>
                <c:pt idx="68">
                  <c:v>-10.69021</c:v>
                </c:pt>
                <c:pt idx="69">
                  <c:v>-10.903691999999999</c:v>
                </c:pt>
                <c:pt idx="70">
                  <c:v>-11.276807</c:v>
                </c:pt>
                <c:pt idx="71">
                  <c:v>-11.634789</c:v>
                </c:pt>
                <c:pt idx="72">
                  <c:v>-11.651182</c:v>
                </c:pt>
                <c:pt idx="73">
                  <c:v>-11.694322</c:v>
                </c:pt>
                <c:pt idx="74">
                  <c:v>-11.613693</c:v>
                </c:pt>
                <c:pt idx="75">
                  <c:v>-11.442821</c:v>
                </c:pt>
                <c:pt idx="76">
                  <c:v>-11.292586</c:v>
                </c:pt>
                <c:pt idx="77">
                  <c:v>-11.246829</c:v>
                </c:pt>
                <c:pt idx="78">
                  <c:v>-11.057956000000001</c:v>
                </c:pt>
                <c:pt idx="79">
                  <c:v>-10.907791</c:v>
                </c:pt>
                <c:pt idx="80">
                  <c:v>-10.839335</c:v>
                </c:pt>
                <c:pt idx="81">
                  <c:v>-10.970764000000001</c:v>
                </c:pt>
                <c:pt idx="82">
                  <c:v>-11.224106000000001</c:v>
                </c:pt>
                <c:pt idx="83">
                  <c:v>-11.865206000000001</c:v>
                </c:pt>
                <c:pt idx="84">
                  <c:v>-12.452643999999999</c:v>
                </c:pt>
                <c:pt idx="85">
                  <c:v>-13.236658</c:v>
                </c:pt>
                <c:pt idx="86">
                  <c:v>-13.998777</c:v>
                </c:pt>
                <c:pt idx="87">
                  <c:v>-15.011284</c:v>
                </c:pt>
                <c:pt idx="88">
                  <c:v>-15.997089000000001</c:v>
                </c:pt>
                <c:pt idx="89">
                  <c:v>-17.442715</c:v>
                </c:pt>
                <c:pt idx="90">
                  <c:v>-18.996956000000001</c:v>
                </c:pt>
                <c:pt idx="91">
                  <c:v>-20.182095</c:v>
                </c:pt>
                <c:pt idx="92">
                  <c:v>-20.559698000000001</c:v>
                </c:pt>
                <c:pt idx="93">
                  <c:v>-20.352695000000001</c:v>
                </c:pt>
                <c:pt idx="94">
                  <c:v>-19.878644999999999</c:v>
                </c:pt>
                <c:pt idx="95">
                  <c:v>-18.541979000000001</c:v>
                </c:pt>
                <c:pt idx="96">
                  <c:v>-17.202401999999999</c:v>
                </c:pt>
                <c:pt idx="97">
                  <c:v>-16.04937</c:v>
                </c:pt>
                <c:pt idx="98">
                  <c:v>-15.228400000000001</c:v>
                </c:pt>
                <c:pt idx="99">
                  <c:v>-14.043742</c:v>
                </c:pt>
                <c:pt idx="100">
                  <c:v>-13.468679</c:v>
                </c:pt>
                <c:pt idx="101">
                  <c:v>-13.129664999999999</c:v>
                </c:pt>
                <c:pt idx="102">
                  <c:v>-13.398303</c:v>
                </c:pt>
                <c:pt idx="103">
                  <c:v>-13.770491</c:v>
                </c:pt>
                <c:pt idx="104">
                  <c:v>-14.701627</c:v>
                </c:pt>
                <c:pt idx="105">
                  <c:v>-15.681789</c:v>
                </c:pt>
                <c:pt idx="106">
                  <c:v>-17.315109</c:v>
                </c:pt>
                <c:pt idx="107">
                  <c:v>-18.764900000000001</c:v>
                </c:pt>
                <c:pt idx="108">
                  <c:v>-21.307932000000001</c:v>
                </c:pt>
                <c:pt idx="109">
                  <c:v>-23.663036000000002</c:v>
                </c:pt>
                <c:pt idx="110">
                  <c:v>-26.509035000000001</c:v>
                </c:pt>
                <c:pt idx="111">
                  <c:v>-27.650652000000001</c:v>
                </c:pt>
                <c:pt idx="112">
                  <c:v>-27.269085</c:v>
                </c:pt>
                <c:pt idx="113">
                  <c:v>-25.154377</c:v>
                </c:pt>
                <c:pt idx="114">
                  <c:v>-22.316462999999999</c:v>
                </c:pt>
                <c:pt idx="115">
                  <c:v>-18.4848</c:v>
                </c:pt>
                <c:pt idx="116">
                  <c:v>-15.580216</c:v>
                </c:pt>
                <c:pt idx="117">
                  <c:v>-13.755141</c:v>
                </c:pt>
                <c:pt idx="118">
                  <c:v>-12.320665999999999</c:v>
                </c:pt>
                <c:pt idx="119">
                  <c:v>-11.384784</c:v>
                </c:pt>
                <c:pt idx="120">
                  <c:v>-10.697597</c:v>
                </c:pt>
                <c:pt idx="121">
                  <c:v>-10.153396000000001</c:v>
                </c:pt>
                <c:pt idx="122">
                  <c:v>-9.8313159999999993</c:v>
                </c:pt>
                <c:pt idx="123">
                  <c:v>-9.7380017999999993</c:v>
                </c:pt>
                <c:pt idx="124">
                  <c:v>-9.6297406999999993</c:v>
                </c:pt>
                <c:pt idx="125">
                  <c:v>-9.7066517000000001</c:v>
                </c:pt>
                <c:pt idx="126">
                  <c:v>-9.8269634000000003</c:v>
                </c:pt>
                <c:pt idx="127">
                  <c:v>-10.127568999999999</c:v>
                </c:pt>
                <c:pt idx="128">
                  <c:v>-10.406556</c:v>
                </c:pt>
                <c:pt idx="129">
                  <c:v>-10.848644</c:v>
                </c:pt>
                <c:pt idx="130">
                  <c:v>-11.146293999999999</c:v>
                </c:pt>
                <c:pt idx="131">
                  <c:v>-11.462154</c:v>
                </c:pt>
                <c:pt idx="132">
                  <c:v>-11.554477</c:v>
                </c:pt>
                <c:pt idx="133">
                  <c:v>-11.588295</c:v>
                </c:pt>
                <c:pt idx="134">
                  <c:v>-11.351198999999999</c:v>
                </c:pt>
                <c:pt idx="135">
                  <c:v>-11.091125</c:v>
                </c:pt>
                <c:pt idx="136">
                  <c:v>-10.528105999999999</c:v>
                </c:pt>
                <c:pt idx="137">
                  <c:v>-10.042843</c:v>
                </c:pt>
                <c:pt idx="138">
                  <c:v>-9.4123792999999996</c:v>
                </c:pt>
                <c:pt idx="139">
                  <c:v>-8.8844394999999992</c:v>
                </c:pt>
                <c:pt idx="140">
                  <c:v>-8.3113183999999993</c:v>
                </c:pt>
                <c:pt idx="141">
                  <c:v>-7.9049028999999997</c:v>
                </c:pt>
                <c:pt idx="142">
                  <c:v>-7.5274219999999996</c:v>
                </c:pt>
                <c:pt idx="143">
                  <c:v>-7.2640675999999997</c:v>
                </c:pt>
                <c:pt idx="144">
                  <c:v>-7.0385637000000001</c:v>
                </c:pt>
                <c:pt idx="145">
                  <c:v>-6.8686255999999997</c:v>
                </c:pt>
                <c:pt idx="146">
                  <c:v>-6.7605576999999997</c:v>
                </c:pt>
                <c:pt idx="147">
                  <c:v>-6.6140961999999996</c:v>
                </c:pt>
                <c:pt idx="148">
                  <c:v>-6.4959030000000002</c:v>
                </c:pt>
                <c:pt idx="149">
                  <c:v>-6.4163461000000002</c:v>
                </c:pt>
                <c:pt idx="150">
                  <c:v>-6.3707932999999999</c:v>
                </c:pt>
                <c:pt idx="151">
                  <c:v>-6.3690891000000001</c:v>
                </c:pt>
                <c:pt idx="152">
                  <c:v>-6.4548801999999998</c:v>
                </c:pt>
                <c:pt idx="153">
                  <c:v>-6.5447158999999999</c:v>
                </c:pt>
                <c:pt idx="154">
                  <c:v>-6.6085253000000002</c:v>
                </c:pt>
                <c:pt idx="155">
                  <c:v>-6.6635399</c:v>
                </c:pt>
                <c:pt idx="156">
                  <c:v>-6.6440358000000002</c:v>
                </c:pt>
                <c:pt idx="157">
                  <c:v>-6.5331073000000002</c:v>
                </c:pt>
                <c:pt idx="158">
                  <c:v>-6.4602265000000001</c:v>
                </c:pt>
                <c:pt idx="159">
                  <c:v>-6.2545394999999999</c:v>
                </c:pt>
                <c:pt idx="160">
                  <c:v>-6.0956720999999998</c:v>
                </c:pt>
                <c:pt idx="161">
                  <c:v>-5.8945974999999997</c:v>
                </c:pt>
                <c:pt idx="162">
                  <c:v>-5.9069557000000001</c:v>
                </c:pt>
                <c:pt idx="163">
                  <c:v>-5.9011588000000001</c:v>
                </c:pt>
                <c:pt idx="164">
                  <c:v>-5.9780449999999998</c:v>
                </c:pt>
                <c:pt idx="165">
                  <c:v>-6.0203056000000004</c:v>
                </c:pt>
                <c:pt idx="166">
                  <c:v>-6.2596154000000004</c:v>
                </c:pt>
                <c:pt idx="167">
                  <c:v>-6.3474731000000002</c:v>
                </c:pt>
                <c:pt idx="168">
                  <c:v>-6.4604401999999999</c:v>
                </c:pt>
                <c:pt idx="169">
                  <c:v>-6.6750245000000001</c:v>
                </c:pt>
                <c:pt idx="170">
                  <c:v>-7.0872507000000002</c:v>
                </c:pt>
                <c:pt idx="171">
                  <c:v>-7.4151983000000001</c:v>
                </c:pt>
                <c:pt idx="172">
                  <c:v>-8.0498943000000001</c:v>
                </c:pt>
                <c:pt idx="173">
                  <c:v>-9.3222465999999997</c:v>
                </c:pt>
                <c:pt idx="174">
                  <c:v>-10.462894</c:v>
                </c:pt>
                <c:pt idx="175">
                  <c:v>-11.594169000000001</c:v>
                </c:pt>
                <c:pt idx="176">
                  <c:v>-13.044494</c:v>
                </c:pt>
                <c:pt idx="177">
                  <c:v>-14.440602999999999</c:v>
                </c:pt>
                <c:pt idx="178">
                  <c:v>-15.170489999999999</c:v>
                </c:pt>
                <c:pt idx="179">
                  <c:v>-16.266468</c:v>
                </c:pt>
                <c:pt idx="180">
                  <c:v>-17.406393000000001</c:v>
                </c:pt>
                <c:pt idx="181">
                  <c:v>-19.203959000000001</c:v>
                </c:pt>
                <c:pt idx="182">
                  <c:v>-20.953029999999998</c:v>
                </c:pt>
                <c:pt idx="183">
                  <c:v>-24.103425999999999</c:v>
                </c:pt>
                <c:pt idx="184">
                  <c:v>-26.309661999999999</c:v>
                </c:pt>
                <c:pt idx="185">
                  <c:v>-27.824266000000001</c:v>
                </c:pt>
                <c:pt idx="186">
                  <c:v>-27.706785</c:v>
                </c:pt>
                <c:pt idx="187">
                  <c:v>-26.625412000000001</c:v>
                </c:pt>
                <c:pt idx="188">
                  <c:v>-23.772417000000001</c:v>
                </c:pt>
                <c:pt idx="189">
                  <c:v>-21.042090999999999</c:v>
                </c:pt>
                <c:pt idx="190">
                  <c:v>-18.469920999999999</c:v>
                </c:pt>
                <c:pt idx="191">
                  <c:v>-15.981384</c:v>
                </c:pt>
                <c:pt idx="192">
                  <c:v>-14.180915000000001</c:v>
                </c:pt>
                <c:pt idx="193">
                  <c:v>-12.365743</c:v>
                </c:pt>
                <c:pt idx="194">
                  <c:v>-11.011623999999999</c:v>
                </c:pt>
                <c:pt idx="195">
                  <c:v>-9.6999177999999997</c:v>
                </c:pt>
                <c:pt idx="196">
                  <c:v>-8.8884764000000001</c:v>
                </c:pt>
                <c:pt idx="197">
                  <c:v>-7.9945250000000003</c:v>
                </c:pt>
                <c:pt idx="198">
                  <c:v>-7.5355296000000003</c:v>
                </c:pt>
                <c:pt idx="199">
                  <c:v>-7.1398048000000003</c:v>
                </c:pt>
                <c:pt idx="200">
                  <c:v>-7.0099729999999996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2E5-4CAE-8578-981AAA3FE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31744"/>
        <c:axId val="113233920"/>
      </c:scatterChart>
      <c:valAx>
        <c:axId val="113231744"/>
        <c:scaling>
          <c:orientation val="minMax"/>
          <c:max val="4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Frequency (GHz)</a:t>
                </a:r>
              </a:p>
            </c:rich>
          </c:tx>
          <c:layout>
            <c:manualLayout>
              <c:xMode val="edge"/>
              <c:yMode val="edge"/>
              <c:x val="0.39427125259124618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3233920"/>
        <c:crosses val="autoZero"/>
        <c:crossBetween val="midCat"/>
        <c:majorUnit val="5"/>
      </c:valAx>
      <c:valAx>
        <c:axId val="113233920"/>
        <c:scaling>
          <c:orientation val="minMax"/>
          <c:max val="0"/>
          <c:min val="-25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3231744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17614574001603089"/>
          <c:y val="0.67370188101487305"/>
          <c:w val="0.28181977502427663"/>
          <c:h val="0.1118788276465441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IF Return Loss (dB)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14 GHz RF -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0.18990000000000001</c:v>
                </c:pt>
                <c:pt idx="2">
                  <c:v>0.36980000000000002</c:v>
                </c:pt>
                <c:pt idx="3">
                  <c:v>0.54969999999999997</c:v>
                </c:pt>
                <c:pt idx="4">
                  <c:v>0.72960000000000003</c:v>
                </c:pt>
                <c:pt idx="5">
                  <c:v>0.90949999999999998</c:v>
                </c:pt>
                <c:pt idx="6">
                  <c:v>1.0893999999999999</c:v>
                </c:pt>
                <c:pt idx="7">
                  <c:v>1.2693000000000001</c:v>
                </c:pt>
                <c:pt idx="8">
                  <c:v>1.4492</c:v>
                </c:pt>
                <c:pt idx="9">
                  <c:v>1.6291</c:v>
                </c:pt>
                <c:pt idx="10">
                  <c:v>1.8089999999999999</c:v>
                </c:pt>
                <c:pt idx="11">
                  <c:v>1.9888999999999999</c:v>
                </c:pt>
                <c:pt idx="12">
                  <c:v>2.1688000000000001</c:v>
                </c:pt>
                <c:pt idx="13">
                  <c:v>2.3487</c:v>
                </c:pt>
                <c:pt idx="14">
                  <c:v>2.5286</c:v>
                </c:pt>
                <c:pt idx="15">
                  <c:v>2.7084999999999999</c:v>
                </c:pt>
                <c:pt idx="16">
                  <c:v>2.8883999999999999</c:v>
                </c:pt>
                <c:pt idx="17">
                  <c:v>3.0682999999999998</c:v>
                </c:pt>
                <c:pt idx="18">
                  <c:v>3.2482000000000002</c:v>
                </c:pt>
                <c:pt idx="19">
                  <c:v>3.4281000000000001</c:v>
                </c:pt>
                <c:pt idx="20">
                  <c:v>3.6080000000000001</c:v>
                </c:pt>
                <c:pt idx="21">
                  <c:v>3.7879</c:v>
                </c:pt>
                <c:pt idx="22">
                  <c:v>3.9678</c:v>
                </c:pt>
                <c:pt idx="23">
                  <c:v>4.1477000000000004</c:v>
                </c:pt>
                <c:pt idx="24">
                  <c:v>4.3276000000000003</c:v>
                </c:pt>
                <c:pt idx="25">
                  <c:v>4.5075000000000003</c:v>
                </c:pt>
                <c:pt idx="26">
                  <c:v>4.6874000000000002</c:v>
                </c:pt>
                <c:pt idx="27">
                  <c:v>4.8673000000000002</c:v>
                </c:pt>
                <c:pt idx="28">
                  <c:v>5.0472000000000001</c:v>
                </c:pt>
                <c:pt idx="29">
                  <c:v>5.2271000000000001</c:v>
                </c:pt>
                <c:pt idx="30">
                  <c:v>5.407</c:v>
                </c:pt>
                <c:pt idx="31">
                  <c:v>5.5869</c:v>
                </c:pt>
                <c:pt idx="32">
                  <c:v>5.7667999999999999</c:v>
                </c:pt>
                <c:pt idx="33">
                  <c:v>5.9466999999999999</c:v>
                </c:pt>
                <c:pt idx="34">
                  <c:v>6.1265999999999998</c:v>
                </c:pt>
                <c:pt idx="35">
                  <c:v>6.3064999999999998</c:v>
                </c:pt>
                <c:pt idx="36">
                  <c:v>6.4863999999999997</c:v>
                </c:pt>
                <c:pt idx="37">
                  <c:v>6.6662999999999997</c:v>
                </c:pt>
                <c:pt idx="38">
                  <c:v>6.8461999999999996</c:v>
                </c:pt>
                <c:pt idx="39">
                  <c:v>7.0260999999999996</c:v>
                </c:pt>
                <c:pt idx="40">
                  <c:v>7.2060000000000004</c:v>
                </c:pt>
                <c:pt idx="41">
                  <c:v>7.3859000000000004</c:v>
                </c:pt>
                <c:pt idx="42">
                  <c:v>7.5658000000000003</c:v>
                </c:pt>
                <c:pt idx="43">
                  <c:v>7.7457000000000003</c:v>
                </c:pt>
                <c:pt idx="44">
                  <c:v>7.9256000000000002</c:v>
                </c:pt>
                <c:pt idx="45">
                  <c:v>8.1054999999999993</c:v>
                </c:pt>
                <c:pt idx="46">
                  <c:v>8.2853999999999992</c:v>
                </c:pt>
                <c:pt idx="47">
                  <c:v>8.4652999999999992</c:v>
                </c:pt>
                <c:pt idx="48">
                  <c:v>8.6452000000000009</c:v>
                </c:pt>
                <c:pt idx="49">
                  <c:v>8.8251000000000008</c:v>
                </c:pt>
                <c:pt idx="50">
                  <c:v>9.0050000000000008</c:v>
                </c:pt>
                <c:pt idx="51">
                  <c:v>9.1849000000000007</c:v>
                </c:pt>
                <c:pt idx="52">
                  <c:v>9.3648000000000007</c:v>
                </c:pt>
                <c:pt idx="53">
                  <c:v>9.5447000000000006</c:v>
                </c:pt>
                <c:pt idx="54">
                  <c:v>9.7246000000000006</c:v>
                </c:pt>
                <c:pt idx="55">
                  <c:v>9.9045000000000005</c:v>
                </c:pt>
                <c:pt idx="56">
                  <c:v>10.0844</c:v>
                </c:pt>
                <c:pt idx="57">
                  <c:v>10.2643</c:v>
                </c:pt>
                <c:pt idx="58">
                  <c:v>10.4442</c:v>
                </c:pt>
                <c:pt idx="59">
                  <c:v>10.6241</c:v>
                </c:pt>
                <c:pt idx="60">
                  <c:v>10.804</c:v>
                </c:pt>
                <c:pt idx="61">
                  <c:v>10.9839</c:v>
                </c:pt>
                <c:pt idx="62">
                  <c:v>11.1638</c:v>
                </c:pt>
                <c:pt idx="63">
                  <c:v>11.3437</c:v>
                </c:pt>
                <c:pt idx="64">
                  <c:v>11.5236</c:v>
                </c:pt>
                <c:pt idx="65">
                  <c:v>11.7035</c:v>
                </c:pt>
                <c:pt idx="66">
                  <c:v>11.8834</c:v>
                </c:pt>
                <c:pt idx="67">
                  <c:v>12.0633</c:v>
                </c:pt>
                <c:pt idx="68">
                  <c:v>12.2432</c:v>
                </c:pt>
                <c:pt idx="69">
                  <c:v>12.4231</c:v>
                </c:pt>
                <c:pt idx="70">
                  <c:v>12.603</c:v>
                </c:pt>
                <c:pt idx="71">
                  <c:v>12.7829</c:v>
                </c:pt>
                <c:pt idx="72">
                  <c:v>12.9628</c:v>
                </c:pt>
                <c:pt idx="73">
                  <c:v>13.1427</c:v>
                </c:pt>
                <c:pt idx="74">
                  <c:v>13.3226</c:v>
                </c:pt>
                <c:pt idx="75">
                  <c:v>13.5025</c:v>
                </c:pt>
                <c:pt idx="76">
                  <c:v>13.682399999999999</c:v>
                </c:pt>
                <c:pt idx="77">
                  <c:v>13.862299999999999</c:v>
                </c:pt>
                <c:pt idx="78">
                  <c:v>14.042199999999999</c:v>
                </c:pt>
                <c:pt idx="79">
                  <c:v>14.222099999999999</c:v>
                </c:pt>
                <c:pt idx="80">
                  <c:v>14.401999999999999</c:v>
                </c:pt>
                <c:pt idx="81">
                  <c:v>14.581899999999999</c:v>
                </c:pt>
                <c:pt idx="82">
                  <c:v>14.761799999999999</c:v>
                </c:pt>
                <c:pt idx="83">
                  <c:v>14.941700000000001</c:v>
                </c:pt>
                <c:pt idx="84">
                  <c:v>15.121600000000001</c:v>
                </c:pt>
                <c:pt idx="85">
                  <c:v>15.301500000000001</c:v>
                </c:pt>
                <c:pt idx="86">
                  <c:v>15.481400000000001</c:v>
                </c:pt>
                <c:pt idx="87">
                  <c:v>15.661300000000001</c:v>
                </c:pt>
                <c:pt idx="88">
                  <c:v>15.841200000000001</c:v>
                </c:pt>
                <c:pt idx="89">
                  <c:v>16.021100000000001</c:v>
                </c:pt>
                <c:pt idx="90">
                  <c:v>16.201000000000001</c:v>
                </c:pt>
                <c:pt idx="91">
                  <c:v>16.3809</c:v>
                </c:pt>
                <c:pt idx="92">
                  <c:v>16.5608</c:v>
                </c:pt>
                <c:pt idx="93">
                  <c:v>16.7407</c:v>
                </c:pt>
                <c:pt idx="94">
                  <c:v>16.9206</c:v>
                </c:pt>
                <c:pt idx="95">
                  <c:v>17.1005</c:v>
                </c:pt>
                <c:pt idx="96">
                  <c:v>17.2804</c:v>
                </c:pt>
                <c:pt idx="97">
                  <c:v>17.4603</c:v>
                </c:pt>
                <c:pt idx="98">
                  <c:v>17.6402</c:v>
                </c:pt>
                <c:pt idx="99">
                  <c:v>17.8201</c:v>
                </c:pt>
                <c:pt idx="100">
                  <c:v>18</c:v>
                </c:pt>
              </c:numCache>
            </c:numRef>
          </c:xVal>
          <c:yVal>
            <c:numRef>
              <c:f>'IF Response'!$F$3:$F$103</c:f>
              <c:numCache>
                <c:formatCode>General</c:formatCode>
                <c:ptCount val="101"/>
                <c:pt idx="0">
                  <c:v>-15.383289</c:v>
                </c:pt>
                <c:pt idx="1">
                  <c:v>-15.428037</c:v>
                </c:pt>
                <c:pt idx="2">
                  <c:v>-15.740843</c:v>
                </c:pt>
                <c:pt idx="3">
                  <c:v>-16.24316</c:v>
                </c:pt>
                <c:pt idx="4">
                  <c:v>-16.548411999999999</c:v>
                </c:pt>
                <c:pt idx="5">
                  <c:v>-16.889492000000001</c:v>
                </c:pt>
                <c:pt idx="6">
                  <c:v>-16.793108</c:v>
                </c:pt>
                <c:pt idx="7">
                  <c:v>-16.666302000000002</c:v>
                </c:pt>
                <c:pt idx="8">
                  <c:v>-16.040828999999999</c:v>
                </c:pt>
                <c:pt idx="9">
                  <c:v>-15.63341</c:v>
                </c:pt>
                <c:pt idx="10">
                  <c:v>-14.961919999999999</c:v>
                </c:pt>
                <c:pt idx="11">
                  <c:v>-14.595338999999999</c:v>
                </c:pt>
                <c:pt idx="12">
                  <c:v>-13.984565999999999</c:v>
                </c:pt>
                <c:pt idx="13">
                  <c:v>-13.385581999999999</c:v>
                </c:pt>
                <c:pt idx="14">
                  <c:v>-13.032408</c:v>
                </c:pt>
                <c:pt idx="15">
                  <c:v>-12.759308000000001</c:v>
                </c:pt>
                <c:pt idx="16">
                  <c:v>-12.893800000000001</c:v>
                </c:pt>
                <c:pt idx="17">
                  <c:v>-13.003401999999999</c:v>
                </c:pt>
                <c:pt idx="18">
                  <c:v>-13.494384999999999</c:v>
                </c:pt>
                <c:pt idx="19">
                  <c:v>-13.883582000000001</c:v>
                </c:pt>
                <c:pt idx="20">
                  <c:v>-14.134312</c:v>
                </c:pt>
                <c:pt idx="21">
                  <c:v>-14.415252000000001</c:v>
                </c:pt>
                <c:pt idx="22">
                  <c:v>-14.537156</c:v>
                </c:pt>
                <c:pt idx="23">
                  <c:v>-14.982773</c:v>
                </c:pt>
                <c:pt idx="24">
                  <c:v>-15.221617999999999</c:v>
                </c:pt>
                <c:pt idx="25">
                  <c:v>-15.767847</c:v>
                </c:pt>
                <c:pt idx="26">
                  <c:v>-16.085964000000001</c:v>
                </c:pt>
                <c:pt idx="27">
                  <c:v>-16.404451000000002</c:v>
                </c:pt>
                <c:pt idx="28">
                  <c:v>-16.573008000000002</c:v>
                </c:pt>
                <c:pt idx="29">
                  <c:v>-16.665386000000002</c:v>
                </c:pt>
                <c:pt idx="30">
                  <c:v>-16.908736999999999</c:v>
                </c:pt>
                <c:pt idx="31">
                  <c:v>-16.720123000000001</c:v>
                </c:pt>
                <c:pt idx="32">
                  <c:v>-16.82873</c:v>
                </c:pt>
                <c:pt idx="33">
                  <c:v>-16.578196999999999</c:v>
                </c:pt>
                <c:pt idx="34">
                  <c:v>-16.367425999999998</c:v>
                </c:pt>
                <c:pt idx="35">
                  <c:v>-16.013029</c:v>
                </c:pt>
                <c:pt idx="36">
                  <c:v>-15.975111</c:v>
                </c:pt>
                <c:pt idx="37">
                  <c:v>-16.167490000000001</c:v>
                </c:pt>
                <c:pt idx="38">
                  <c:v>-16.484856000000001</c:v>
                </c:pt>
                <c:pt idx="39">
                  <c:v>-17.131533000000001</c:v>
                </c:pt>
                <c:pt idx="40">
                  <c:v>-17.672632</c:v>
                </c:pt>
                <c:pt idx="41">
                  <c:v>-18.489315000000001</c:v>
                </c:pt>
                <c:pt idx="42">
                  <c:v>-19.015224</c:v>
                </c:pt>
                <c:pt idx="43">
                  <c:v>-19.612711000000001</c:v>
                </c:pt>
                <c:pt idx="44">
                  <c:v>-20.473943999999999</c:v>
                </c:pt>
                <c:pt idx="45">
                  <c:v>-21.831154000000002</c:v>
                </c:pt>
                <c:pt idx="46">
                  <c:v>-23.333244000000001</c:v>
                </c:pt>
                <c:pt idx="47">
                  <c:v>-24.863316999999999</c:v>
                </c:pt>
                <c:pt idx="48">
                  <c:v>-26.458494000000002</c:v>
                </c:pt>
                <c:pt idx="49">
                  <c:v>-27.315228999999999</c:v>
                </c:pt>
                <c:pt idx="50">
                  <c:v>-27.367678000000002</c:v>
                </c:pt>
                <c:pt idx="51">
                  <c:v>-26.589966</c:v>
                </c:pt>
                <c:pt idx="52">
                  <c:v>-25.548200999999999</c:v>
                </c:pt>
                <c:pt idx="53">
                  <c:v>-24.269670000000001</c:v>
                </c:pt>
                <c:pt idx="54">
                  <c:v>-22.799582000000001</c:v>
                </c:pt>
                <c:pt idx="55">
                  <c:v>-21.625076</c:v>
                </c:pt>
                <c:pt idx="56">
                  <c:v>-20.586264</c:v>
                </c:pt>
                <c:pt idx="57">
                  <c:v>-19.524183000000001</c:v>
                </c:pt>
                <c:pt idx="58">
                  <c:v>-18.538446</c:v>
                </c:pt>
                <c:pt idx="59">
                  <c:v>-17.801378</c:v>
                </c:pt>
                <c:pt idx="60">
                  <c:v>-17.123631</c:v>
                </c:pt>
                <c:pt idx="61">
                  <c:v>-16.559155000000001</c:v>
                </c:pt>
                <c:pt idx="62">
                  <c:v>-16.138216</c:v>
                </c:pt>
                <c:pt idx="63">
                  <c:v>-15.450595</c:v>
                </c:pt>
                <c:pt idx="64">
                  <c:v>-14.895398</c:v>
                </c:pt>
                <c:pt idx="65">
                  <c:v>-14.216614</c:v>
                </c:pt>
                <c:pt idx="66">
                  <c:v>-13.634295</c:v>
                </c:pt>
                <c:pt idx="67">
                  <c:v>-12.957606999999999</c:v>
                </c:pt>
                <c:pt idx="68">
                  <c:v>-12.393052000000001</c:v>
                </c:pt>
                <c:pt idx="69">
                  <c:v>-11.743008</c:v>
                </c:pt>
                <c:pt idx="70">
                  <c:v>-11.097823</c:v>
                </c:pt>
                <c:pt idx="71">
                  <c:v>-10.448444</c:v>
                </c:pt>
                <c:pt idx="72">
                  <c:v>-9.8392228999999993</c:v>
                </c:pt>
                <c:pt idx="73">
                  <c:v>-9.2913923</c:v>
                </c:pt>
                <c:pt idx="74">
                  <c:v>-8.7857036999999991</c:v>
                </c:pt>
                <c:pt idx="75">
                  <c:v>-8.3094044</c:v>
                </c:pt>
                <c:pt idx="76">
                  <c:v>-7.9125595000000004</c:v>
                </c:pt>
                <c:pt idx="77">
                  <c:v>-7.5767588999999997</c:v>
                </c:pt>
                <c:pt idx="78">
                  <c:v>-7.2840977000000002</c:v>
                </c:pt>
                <c:pt idx="79">
                  <c:v>-7.0210729000000001</c:v>
                </c:pt>
                <c:pt idx="80">
                  <c:v>-6.7872639000000001</c:v>
                </c:pt>
                <c:pt idx="81">
                  <c:v>-6.5303320999999999</c:v>
                </c:pt>
                <c:pt idx="82">
                  <c:v>-6.2723354999999996</c:v>
                </c:pt>
                <c:pt idx="83">
                  <c:v>-5.9946156000000004</c:v>
                </c:pt>
                <c:pt idx="84">
                  <c:v>-5.6890010999999996</c:v>
                </c:pt>
                <c:pt idx="85">
                  <c:v>-5.3373299000000003</c:v>
                </c:pt>
                <c:pt idx="86">
                  <c:v>-4.9708223</c:v>
                </c:pt>
                <c:pt idx="87">
                  <c:v>-4.5997386000000002</c:v>
                </c:pt>
                <c:pt idx="88">
                  <c:v>-4.2315506999999997</c:v>
                </c:pt>
                <c:pt idx="89">
                  <c:v>-3.8902581000000001</c:v>
                </c:pt>
                <c:pt idx="90">
                  <c:v>-3.5769047999999999</c:v>
                </c:pt>
                <c:pt idx="91">
                  <c:v>-3.2943988000000002</c:v>
                </c:pt>
                <c:pt idx="92">
                  <c:v>-3.0507824000000001</c:v>
                </c:pt>
                <c:pt idx="93">
                  <c:v>-2.8471913</c:v>
                </c:pt>
                <c:pt idx="94">
                  <c:v>-2.6788173</c:v>
                </c:pt>
                <c:pt idx="95">
                  <c:v>-2.5450233999999998</c:v>
                </c:pt>
                <c:pt idx="96">
                  <c:v>-2.4500313</c:v>
                </c:pt>
                <c:pt idx="97">
                  <c:v>-2.3803887000000001</c:v>
                </c:pt>
                <c:pt idx="98">
                  <c:v>-2.3394427000000002</c:v>
                </c:pt>
                <c:pt idx="99">
                  <c:v>-2.3181797999999998</c:v>
                </c:pt>
                <c:pt idx="100">
                  <c:v>-2.3118322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51-4831-9320-1ED6D22C315C}"/>
            </c:ext>
          </c:extLst>
        </c:ser>
        <c:ser>
          <c:idx val="0"/>
          <c:order val="1"/>
          <c:tx>
            <c:v>14 GHz RF -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0.18990000000000001</c:v>
                </c:pt>
                <c:pt idx="2">
                  <c:v>0.36980000000000002</c:v>
                </c:pt>
                <c:pt idx="3">
                  <c:v>0.54969999999999997</c:v>
                </c:pt>
                <c:pt idx="4">
                  <c:v>0.72960000000000003</c:v>
                </c:pt>
                <c:pt idx="5">
                  <c:v>0.90949999999999998</c:v>
                </c:pt>
                <c:pt idx="6">
                  <c:v>1.0893999999999999</c:v>
                </c:pt>
                <c:pt idx="7">
                  <c:v>1.2693000000000001</c:v>
                </c:pt>
                <c:pt idx="8">
                  <c:v>1.4492</c:v>
                </c:pt>
                <c:pt idx="9">
                  <c:v>1.6291</c:v>
                </c:pt>
                <c:pt idx="10">
                  <c:v>1.8089999999999999</c:v>
                </c:pt>
                <c:pt idx="11">
                  <c:v>1.9888999999999999</c:v>
                </c:pt>
                <c:pt idx="12">
                  <c:v>2.1688000000000001</c:v>
                </c:pt>
                <c:pt idx="13">
                  <c:v>2.3487</c:v>
                </c:pt>
                <c:pt idx="14">
                  <c:v>2.5286</c:v>
                </c:pt>
                <c:pt idx="15">
                  <c:v>2.7084999999999999</c:v>
                </c:pt>
                <c:pt idx="16">
                  <c:v>2.8883999999999999</c:v>
                </c:pt>
                <c:pt idx="17">
                  <c:v>3.0682999999999998</c:v>
                </c:pt>
                <c:pt idx="18">
                  <c:v>3.2482000000000002</c:v>
                </c:pt>
                <c:pt idx="19">
                  <c:v>3.4281000000000001</c:v>
                </c:pt>
                <c:pt idx="20">
                  <c:v>3.6080000000000001</c:v>
                </c:pt>
                <c:pt idx="21">
                  <c:v>3.7879</c:v>
                </c:pt>
                <c:pt idx="22">
                  <c:v>3.9678</c:v>
                </c:pt>
                <c:pt idx="23">
                  <c:v>4.1477000000000004</c:v>
                </c:pt>
                <c:pt idx="24">
                  <c:v>4.3276000000000003</c:v>
                </c:pt>
                <c:pt idx="25">
                  <c:v>4.5075000000000003</c:v>
                </c:pt>
                <c:pt idx="26">
                  <c:v>4.6874000000000002</c:v>
                </c:pt>
                <c:pt idx="27">
                  <c:v>4.8673000000000002</c:v>
                </c:pt>
                <c:pt idx="28">
                  <c:v>5.0472000000000001</c:v>
                </c:pt>
                <c:pt idx="29">
                  <c:v>5.2271000000000001</c:v>
                </c:pt>
                <c:pt idx="30">
                  <c:v>5.407</c:v>
                </c:pt>
                <c:pt idx="31">
                  <c:v>5.5869</c:v>
                </c:pt>
                <c:pt idx="32">
                  <c:v>5.7667999999999999</c:v>
                </c:pt>
                <c:pt idx="33">
                  <c:v>5.9466999999999999</c:v>
                </c:pt>
                <c:pt idx="34">
                  <c:v>6.1265999999999998</c:v>
                </c:pt>
                <c:pt idx="35">
                  <c:v>6.3064999999999998</c:v>
                </c:pt>
                <c:pt idx="36">
                  <c:v>6.4863999999999997</c:v>
                </c:pt>
                <c:pt idx="37">
                  <c:v>6.6662999999999997</c:v>
                </c:pt>
                <c:pt idx="38">
                  <c:v>6.8461999999999996</c:v>
                </c:pt>
                <c:pt idx="39">
                  <c:v>7.0260999999999996</c:v>
                </c:pt>
                <c:pt idx="40">
                  <c:v>7.2060000000000004</c:v>
                </c:pt>
                <c:pt idx="41">
                  <c:v>7.3859000000000004</c:v>
                </c:pt>
                <c:pt idx="42">
                  <c:v>7.5658000000000003</c:v>
                </c:pt>
                <c:pt idx="43">
                  <c:v>7.7457000000000003</c:v>
                </c:pt>
                <c:pt idx="44">
                  <c:v>7.9256000000000002</c:v>
                </c:pt>
                <c:pt idx="45">
                  <c:v>8.1054999999999993</c:v>
                </c:pt>
                <c:pt idx="46">
                  <c:v>8.2853999999999992</c:v>
                </c:pt>
                <c:pt idx="47">
                  <c:v>8.4652999999999992</c:v>
                </c:pt>
                <c:pt idx="48">
                  <c:v>8.6452000000000009</c:v>
                </c:pt>
                <c:pt idx="49">
                  <c:v>8.8251000000000008</c:v>
                </c:pt>
                <c:pt idx="50">
                  <c:v>9.0050000000000008</c:v>
                </c:pt>
                <c:pt idx="51">
                  <c:v>9.1849000000000007</c:v>
                </c:pt>
                <c:pt idx="52">
                  <c:v>9.3648000000000007</c:v>
                </c:pt>
                <c:pt idx="53">
                  <c:v>9.5447000000000006</c:v>
                </c:pt>
                <c:pt idx="54">
                  <c:v>9.7246000000000006</c:v>
                </c:pt>
                <c:pt idx="55">
                  <c:v>9.9045000000000005</c:v>
                </c:pt>
                <c:pt idx="56">
                  <c:v>10.0844</c:v>
                </c:pt>
                <c:pt idx="57">
                  <c:v>10.2643</c:v>
                </c:pt>
                <c:pt idx="58">
                  <c:v>10.4442</c:v>
                </c:pt>
                <c:pt idx="59">
                  <c:v>10.6241</c:v>
                </c:pt>
                <c:pt idx="60">
                  <c:v>10.804</c:v>
                </c:pt>
                <c:pt idx="61">
                  <c:v>10.9839</c:v>
                </c:pt>
                <c:pt idx="62">
                  <c:v>11.1638</c:v>
                </c:pt>
                <c:pt idx="63">
                  <c:v>11.3437</c:v>
                </c:pt>
                <c:pt idx="64">
                  <c:v>11.5236</c:v>
                </c:pt>
                <c:pt idx="65">
                  <c:v>11.7035</c:v>
                </c:pt>
                <c:pt idx="66">
                  <c:v>11.8834</c:v>
                </c:pt>
                <c:pt idx="67">
                  <c:v>12.0633</c:v>
                </c:pt>
                <c:pt idx="68">
                  <c:v>12.2432</c:v>
                </c:pt>
                <c:pt idx="69">
                  <c:v>12.4231</c:v>
                </c:pt>
                <c:pt idx="70">
                  <c:v>12.603</c:v>
                </c:pt>
                <c:pt idx="71">
                  <c:v>12.7829</c:v>
                </c:pt>
                <c:pt idx="72">
                  <c:v>12.9628</c:v>
                </c:pt>
                <c:pt idx="73">
                  <c:v>13.1427</c:v>
                </c:pt>
                <c:pt idx="74">
                  <c:v>13.3226</c:v>
                </c:pt>
                <c:pt idx="75">
                  <c:v>13.5025</c:v>
                </c:pt>
                <c:pt idx="76">
                  <c:v>13.682399999999999</c:v>
                </c:pt>
                <c:pt idx="77">
                  <c:v>13.862299999999999</c:v>
                </c:pt>
                <c:pt idx="78">
                  <c:v>14.042199999999999</c:v>
                </c:pt>
                <c:pt idx="79">
                  <c:v>14.222099999999999</c:v>
                </c:pt>
                <c:pt idx="80">
                  <c:v>14.401999999999999</c:v>
                </c:pt>
                <c:pt idx="81">
                  <c:v>14.581899999999999</c:v>
                </c:pt>
                <c:pt idx="82">
                  <c:v>14.761799999999999</c:v>
                </c:pt>
                <c:pt idx="83">
                  <c:v>14.941700000000001</c:v>
                </c:pt>
                <c:pt idx="84">
                  <c:v>15.121600000000001</c:v>
                </c:pt>
                <c:pt idx="85">
                  <c:v>15.301500000000001</c:v>
                </c:pt>
                <c:pt idx="86">
                  <c:v>15.481400000000001</c:v>
                </c:pt>
                <c:pt idx="87">
                  <c:v>15.661300000000001</c:v>
                </c:pt>
                <c:pt idx="88">
                  <c:v>15.841200000000001</c:v>
                </c:pt>
                <c:pt idx="89">
                  <c:v>16.021100000000001</c:v>
                </c:pt>
                <c:pt idx="90">
                  <c:v>16.201000000000001</c:v>
                </c:pt>
                <c:pt idx="91">
                  <c:v>16.3809</c:v>
                </c:pt>
                <c:pt idx="92">
                  <c:v>16.5608</c:v>
                </c:pt>
                <c:pt idx="93">
                  <c:v>16.7407</c:v>
                </c:pt>
                <c:pt idx="94">
                  <c:v>16.9206</c:v>
                </c:pt>
                <c:pt idx="95">
                  <c:v>17.1005</c:v>
                </c:pt>
                <c:pt idx="96">
                  <c:v>17.2804</c:v>
                </c:pt>
                <c:pt idx="97">
                  <c:v>17.4603</c:v>
                </c:pt>
                <c:pt idx="98">
                  <c:v>17.6402</c:v>
                </c:pt>
                <c:pt idx="99">
                  <c:v>17.8201</c:v>
                </c:pt>
                <c:pt idx="100">
                  <c:v>18</c:v>
                </c:pt>
              </c:numCache>
            </c:numRef>
          </c:xVal>
          <c:yVal>
            <c:numRef>
              <c:f>'IF Response'!$P$3:$P$103</c:f>
              <c:numCache>
                <c:formatCode>General</c:formatCode>
                <c:ptCount val="101"/>
                <c:pt idx="0">
                  <c:v>-9.8974323000000002</c:v>
                </c:pt>
                <c:pt idx="1">
                  <c:v>-10.174640999999999</c:v>
                </c:pt>
                <c:pt idx="2">
                  <c:v>-10.475436</c:v>
                </c:pt>
                <c:pt idx="3">
                  <c:v>-10.778560000000001</c:v>
                </c:pt>
                <c:pt idx="4">
                  <c:v>-11.153434000000001</c:v>
                </c:pt>
                <c:pt idx="5">
                  <c:v>-11.430533</c:v>
                </c:pt>
                <c:pt idx="6">
                  <c:v>-11.864138000000001</c:v>
                </c:pt>
                <c:pt idx="7">
                  <c:v>-12.243455000000001</c:v>
                </c:pt>
                <c:pt idx="8">
                  <c:v>-12.773875</c:v>
                </c:pt>
                <c:pt idx="9">
                  <c:v>-13.185098</c:v>
                </c:pt>
                <c:pt idx="10">
                  <c:v>-13.598874</c:v>
                </c:pt>
                <c:pt idx="11">
                  <c:v>-13.760536</c:v>
                </c:pt>
                <c:pt idx="12">
                  <c:v>-13.932992</c:v>
                </c:pt>
                <c:pt idx="13">
                  <c:v>-14.208563</c:v>
                </c:pt>
                <c:pt idx="14">
                  <c:v>-14.105577</c:v>
                </c:pt>
                <c:pt idx="15">
                  <c:v>-14.109503999999999</c:v>
                </c:pt>
                <c:pt idx="16">
                  <c:v>-13.804883999999999</c:v>
                </c:pt>
                <c:pt idx="17">
                  <c:v>-13.452037000000001</c:v>
                </c:pt>
                <c:pt idx="18">
                  <c:v>-12.530962000000001</c:v>
                </c:pt>
                <c:pt idx="19">
                  <c:v>-11.880504</c:v>
                </c:pt>
                <c:pt idx="20">
                  <c:v>-11.138370999999999</c:v>
                </c:pt>
                <c:pt idx="21">
                  <c:v>-10.599209</c:v>
                </c:pt>
                <c:pt idx="22">
                  <c:v>-10.267053000000001</c:v>
                </c:pt>
                <c:pt idx="23">
                  <c:v>-10.189874</c:v>
                </c:pt>
                <c:pt idx="24">
                  <c:v>-10.305270999999999</c:v>
                </c:pt>
                <c:pt idx="25">
                  <c:v>-10.303103999999999</c:v>
                </c:pt>
                <c:pt idx="26">
                  <c:v>-10.400637</c:v>
                </c:pt>
                <c:pt idx="27">
                  <c:v>-10.342727999999999</c:v>
                </c:pt>
                <c:pt idx="28">
                  <c:v>-10.379200000000001</c:v>
                </c:pt>
                <c:pt idx="29">
                  <c:v>-10.453016999999999</c:v>
                </c:pt>
                <c:pt idx="30">
                  <c:v>-10.617963</c:v>
                </c:pt>
                <c:pt idx="31">
                  <c:v>-10.915581</c:v>
                </c:pt>
                <c:pt idx="32">
                  <c:v>-11.079719000000001</c:v>
                </c:pt>
                <c:pt idx="33">
                  <c:v>-11.27422</c:v>
                </c:pt>
                <c:pt idx="34">
                  <c:v>-11.382292</c:v>
                </c:pt>
                <c:pt idx="35">
                  <c:v>-11.520154</c:v>
                </c:pt>
                <c:pt idx="36">
                  <c:v>-11.446662999999999</c:v>
                </c:pt>
                <c:pt idx="37">
                  <c:v>-11.467453000000001</c:v>
                </c:pt>
                <c:pt idx="38">
                  <c:v>-11.52571</c:v>
                </c:pt>
                <c:pt idx="39">
                  <c:v>-11.655372</c:v>
                </c:pt>
                <c:pt idx="40">
                  <c:v>-11.991277999999999</c:v>
                </c:pt>
                <c:pt idx="41">
                  <c:v>-12.421384</c:v>
                </c:pt>
                <c:pt idx="42">
                  <c:v>-13.099755</c:v>
                </c:pt>
                <c:pt idx="43">
                  <c:v>-13.948485</c:v>
                </c:pt>
                <c:pt idx="44">
                  <c:v>-14.93324</c:v>
                </c:pt>
                <c:pt idx="45">
                  <c:v>-15.882393</c:v>
                </c:pt>
                <c:pt idx="46">
                  <c:v>-17.07658</c:v>
                </c:pt>
                <c:pt idx="47">
                  <c:v>-18.536552</c:v>
                </c:pt>
                <c:pt idx="48">
                  <c:v>-20.258216999999998</c:v>
                </c:pt>
                <c:pt idx="49">
                  <c:v>-21.973763999999999</c:v>
                </c:pt>
                <c:pt idx="50">
                  <c:v>-23.158424</c:v>
                </c:pt>
                <c:pt idx="51">
                  <c:v>-23.815477000000001</c:v>
                </c:pt>
                <c:pt idx="52">
                  <c:v>-23.721983000000002</c:v>
                </c:pt>
                <c:pt idx="53">
                  <c:v>-23.117889000000002</c:v>
                </c:pt>
                <c:pt idx="54">
                  <c:v>-21.958942</c:v>
                </c:pt>
                <c:pt idx="55">
                  <c:v>-21.099035000000001</c:v>
                </c:pt>
                <c:pt idx="56">
                  <c:v>-20.137315999999998</c:v>
                </c:pt>
                <c:pt idx="57">
                  <c:v>-19.069991999999999</c:v>
                </c:pt>
                <c:pt idx="58">
                  <c:v>-17.960163000000001</c:v>
                </c:pt>
                <c:pt idx="59">
                  <c:v>-16.915707000000001</c:v>
                </c:pt>
                <c:pt idx="60">
                  <c:v>-15.937004</c:v>
                </c:pt>
                <c:pt idx="61">
                  <c:v>-15.120633</c:v>
                </c:pt>
                <c:pt idx="62">
                  <c:v>-14.594507</c:v>
                </c:pt>
                <c:pt idx="63">
                  <c:v>-13.878454</c:v>
                </c:pt>
                <c:pt idx="64">
                  <c:v>-13.286348</c:v>
                </c:pt>
                <c:pt idx="65">
                  <c:v>-12.625373</c:v>
                </c:pt>
                <c:pt idx="66">
                  <c:v>-12.065542000000001</c:v>
                </c:pt>
                <c:pt idx="67">
                  <c:v>-11.58107</c:v>
                </c:pt>
                <c:pt idx="68">
                  <c:v>-11.221394999999999</c:v>
                </c:pt>
                <c:pt idx="69">
                  <c:v>-10.932855</c:v>
                </c:pt>
                <c:pt idx="70">
                  <c:v>-10.580738</c:v>
                </c:pt>
                <c:pt idx="71">
                  <c:v>-10.202298000000001</c:v>
                </c:pt>
                <c:pt idx="72">
                  <c:v>-9.7880658999999994</c:v>
                </c:pt>
                <c:pt idx="73">
                  <c:v>-9.3815050000000006</c:v>
                </c:pt>
                <c:pt idx="74">
                  <c:v>-8.9423475000000003</c:v>
                </c:pt>
                <c:pt idx="75">
                  <c:v>-8.5354232999999997</c:v>
                </c:pt>
                <c:pt idx="76">
                  <c:v>-8.1559323999999993</c:v>
                </c:pt>
                <c:pt idx="77">
                  <c:v>-7.7938856999999997</c:v>
                </c:pt>
                <c:pt idx="78">
                  <c:v>-7.4291368000000002</c:v>
                </c:pt>
                <c:pt idx="79">
                  <c:v>-7.0769872999999999</c:v>
                </c:pt>
                <c:pt idx="80">
                  <c:v>-6.7062983999999997</c:v>
                </c:pt>
                <c:pt idx="81">
                  <c:v>-6.3364310000000001</c:v>
                </c:pt>
                <c:pt idx="82">
                  <c:v>-5.9378753</c:v>
                </c:pt>
                <c:pt idx="83">
                  <c:v>-5.5442914999999999</c:v>
                </c:pt>
                <c:pt idx="84">
                  <c:v>-5.1614164999999996</c:v>
                </c:pt>
                <c:pt idx="85">
                  <c:v>-4.8035931999999999</c:v>
                </c:pt>
                <c:pt idx="86">
                  <c:v>-4.4602857</c:v>
                </c:pt>
                <c:pt idx="87">
                  <c:v>-4.1424561000000004</c:v>
                </c:pt>
                <c:pt idx="88">
                  <c:v>-3.8583503000000001</c:v>
                </c:pt>
                <c:pt idx="89">
                  <c:v>-3.5986303999999998</c:v>
                </c:pt>
                <c:pt idx="90">
                  <c:v>-3.3827270999999999</c:v>
                </c:pt>
                <c:pt idx="91">
                  <c:v>-3.1881737999999999</c:v>
                </c:pt>
                <c:pt idx="92">
                  <c:v>-3.0292583</c:v>
                </c:pt>
                <c:pt idx="93">
                  <c:v>-2.884198</c:v>
                </c:pt>
                <c:pt idx="94">
                  <c:v>-2.7645051</c:v>
                </c:pt>
                <c:pt idx="95">
                  <c:v>-2.6577972999999999</c:v>
                </c:pt>
                <c:pt idx="96">
                  <c:v>-2.5774913000000002</c:v>
                </c:pt>
                <c:pt idx="97">
                  <c:v>-2.5063580999999999</c:v>
                </c:pt>
                <c:pt idx="98">
                  <c:v>-2.4568612999999999</c:v>
                </c:pt>
                <c:pt idx="99">
                  <c:v>-2.4225756999999999</c:v>
                </c:pt>
                <c:pt idx="100">
                  <c:v>-2.4059721999999999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51-4831-9320-1ED6D22C3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18432"/>
        <c:axId val="114420352"/>
      </c:scatterChart>
      <c:valAx>
        <c:axId val="114418432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IF Frequency  (GHz)</a:t>
                </a:r>
              </a:p>
            </c:rich>
          </c:tx>
          <c:layout>
            <c:manualLayout>
              <c:xMode val="edge"/>
              <c:yMode val="edge"/>
              <c:x val="0.37500692049321632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420352"/>
        <c:crosses val="autoZero"/>
        <c:crossBetween val="midCat"/>
        <c:majorUnit val="2"/>
      </c:valAx>
      <c:valAx>
        <c:axId val="114420352"/>
        <c:scaling>
          <c:orientation val="minMax"/>
          <c:max val="0"/>
          <c:min val="-4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418432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3368234130208804"/>
          <c:y val="0.69686548535507686"/>
          <c:w val="0.51344987777994733"/>
          <c:h val="0.10248790039315023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Output IP3 (dBm)</a:t>
            </a:r>
          </a:p>
        </c:rich>
      </c:tx>
      <c:layout>
        <c:manualLayout>
          <c:xMode val="edge"/>
          <c:yMode val="edge"/>
          <c:x val="0.41200008103394087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6</c:v>
                </c:pt>
                <c:pt idx="1">
                  <c:v>6.3979591836734997</c:v>
                </c:pt>
                <c:pt idx="2">
                  <c:v>6.7959183673468999</c:v>
                </c:pt>
                <c:pt idx="3">
                  <c:v>7.1938775510203996</c:v>
                </c:pt>
                <c:pt idx="4">
                  <c:v>7.5918367346939002</c:v>
                </c:pt>
                <c:pt idx="5">
                  <c:v>7.9897959183673004</c:v>
                </c:pt>
                <c:pt idx="6">
                  <c:v>8.3877551020407992</c:v>
                </c:pt>
                <c:pt idx="7">
                  <c:v>8.7857142857143007</c:v>
                </c:pt>
                <c:pt idx="8">
                  <c:v>9.1836734693878004</c:v>
                </c:pt>
                <c:pt idx="9">
                  <c:v>9.5816326530611988</c:v>
                </c:pt>
                <c:pt idx="10">
                  <c:v>9.9795918367346985</c:v>
                </c:pt>
                <c:pt idx="11">
                  <c:v>10.377551020408001</c:v>
                </c:pt>
                <c:pt idx="12">
                  <c:v>10.775510204082</c:v>
                </c:pt>
                <c:pt idx="13">
                  <c:v>11.173469387754999</c:v>
                </c:pt>
                <c:pt idx="14">
                  <c:v>11.571428571429001</c:v>
                </c:pt>
                <c:pt idx="15">
                  <c:v>11.969387755102</c:v>
                </c:pt>
                <c:pt idx="16">
                  <c:v>12.367346938775999</c:v>
                </c:pt>
                <c:pt idx="17">
                  <c:v>12.765306122448999</c:v>
                </c:pt>
                <c:pt idx="18">
                  <c:v>13.163265306122</c:v>
                </c:pt>
                <c:pt idx="19">
                  <c:v>13.561224489796</c:v>
                </c:pt>
                <c:pt idx="20">
                  <c:v>13.959183673468999</c:v>
                </c:pt>
                <c:pt idx="21">
                  <c:v>14.357142857143</c:v>
                </c:pt>
                <c:pt idx="22">
                  <c:v>14.755102040816</c:v>
                </c:pt>
                <c:pt idx="23">
                  <c:v>15.153061224489999</c:v>
                </c:pt>
                <c:pt idx="24">
                  <c:v>15.551020408163</c:v>
                </c:pt>
                <c:pt idx="25">
                  <c:v>15.948979591837</c:v>
                </c:pt>
                <c:pt idx="26">
                  <c:v>16.346938775510001</c:v>
                </c:pt>
                <c:pt idx="27">
                  <c:v>16.744897959184001</c:v>
                </c:pt>
                <c:pt idx="28">
                  <c:v>17.142857142857</c:v>
                </c:pt>
                <c:pt idx="29">
                  <c:v>17.540816326530997</c:v>
                </c:pt>
                <c:pt idx="30">
                  <c:v>17.938775510204</c:v>
                </c:pt>
                <c:pt idx="31">
                  <c:v>18.336734693877997</c:v>
                </c:pt>
                <c:pt idx="32">
                  <c:v>18.734693877550999</c:v>
                </c:pt>
                <c:pt idx="33">
                  <c:v>19.132653061223998</c:v>
                </c:pt>
                <c:pt idx="34">
                  <c:v>19.530612244897998</c:v>
                </c:pt>
                <c:pt idx="35">
                  <c:v>19.928571428571001</c:v>
                </c:pt>
                <c:pt idx="36">
                  <c:v>20.326530612244998</c:v>
                </c:pt>
                <c:pt idx="37">
                  <c:v>20.724489795918</c:v>
                </c:pt>
                <c:pt idx="38">
                  <c:v>21.122448979592001</c:v>
                </c:pt>
                <c:pt idx="39">
                  <c:v>21.520408163265</c:v>
                </c:pt>
                <c:pt idx="40">
                  <c:v>21.918367346939</c:v>
                </c:pt>
                <c:pt idx="41">
                  <c:v>22.316326530611999</c:v>
                </c:pt>
                <c:pt idx="42">
                  <c:v>22.714285714286</c:v>
                </c:pt>
                <c:pt idx="43">
                  <c:v>23.112244897958998</c:v>
                </c:pt>
                <c:pt idx="44">
                  <c:v>23.510204081632999</c:v>
                </c:pt>
                <c:pt idx="45">
                  <c:v>23.908163265306001</c:v>
                </c:pt>
                <c:pt idx="46">
                  <c:v>24.306122448979998</c:v>
                </c:pt>
                <c:pt idx="47">
                  <c:v>24.704081632653001</c:v>
                </c:pt>
                <c:pt idx="48">
                  <c:v>25.102040816327001</c:v>
                </c:pt>
                <c:pt idx="49">
                  <c:v>25.5</c:v>
                </c:pt>
                <c:pt idx="50">
                  <c:v>25.897959183672999</c:v>
                </c:pt>
                <c:pt idx="51">
                  <c:v>26.295918367346999</c:v>
                </c:pt>
                <c:pt idx="52">
                  <c:v>26.693877551020002</c:v>
                </c:pt>
                <c:pt idx="53">
                  <c:v>27.091836734693999</c:v>
                </c:pt>
                <c:pt idx="54">
                  <c:v>27.489795918367001</c:v>
                </c:pt>
                <c:pt idx="55">
                  <c:v>27.887755102041002</c:v>
                </c:pt>
                <c:pt idx="56">
                  <c:v>28.285714285714</c:v>
                </c:pt>
                <c:pt idx="57">
                  <c:v>28.683673469388001</c:v>
                </c:pt>
                <c:pt idx="58">
                  <c:v>29.081632653061</c:v>
                </c:pt>
                <c:pt idx="59">
                  <c:v>29.479591836735</c:v>
                </c:pt>
                <c:pt idx="60">
                  <c:v>29.877551020407999</c:v>
                </c:pt>
                <c:pt idx="61">
                  <c:v>30.275510204082</c:v>
                </c:pt>
                <c:pt idx="62">
                  <c:v>30.673469387755002</c:v>
                </c:pt>
                <c:pt idx="63">
                  <c:v>31.071428571428999</c:v>
                </c:pt>
                <c:pt idx="64">
                  <c:v>31.469387755102002</c:v>
                </c:pt>
                <c:pt idx="65">
                  <c:v>31.867346938776002</c:v>
                </c:pt>
                <c:pt idx="66">
                  <c:v>32.265306122449005</c:v>
                </c:pt>
                <c:pt idx="67">
                  <c:v>32.663265306122</c:v>
                </c:pt>
                <c:pt idx="68">
                  <c:v>33.061224489796004</c:v>
                </c:pt>
                <c:pt idx="69">
                  <c:v>33.459183673468999</c:v>
                </c:pt>
                <c:pt idx="70">
                  <c:v>33.857142857143003</c:v>
                </c:pt>
                <c:pt idx="71">
                  <c:v>34.255102040815999</c:v>
                </c:pt>
                <c:pt idx="72">
                  <c:v>34.653061224489996</c:v>
                </c:pt>
                <c:pt idx="73">
                  <c:v>35.051020408163005</c:v>
                </c:pt>
                <c:pt idx="74">
                  <c:v>35.448979591836995</c:v>
                </c:pt>
                <c:pt idx="75">
                  <c:v>35.846938775510004</c:v>
                </c:pt>
                <c:pt idx="76">
                  <c:v>36.244897959184001</c:v>
                </c:pt>
                <c:pt idx="77">
                  <c:v>36.642857142857004</c:v>
                </c:pt>
                <c:pt idx="78">
                  <c:v>37.040816326531001</c:v>
                </c:pt>
                <c:pt idx="79">
                  <c:v>37.438775510204003</c:v>
                </c:pt>
                <c:pt idx="80">
                  <c:v>37.836734693878</c:v>
                </c:pt>
                <c:pt idx="81">
                  <c:v>38.234693877551003</c:v>
                </c:pt>
                <c:pt idx="82">
                  <c:v>38.632653061223998</c:v>
                </c:pt>
                <c:pt idx="83">
                  <c:v>39.030612244898002</c:v>
                </c:pt>
                <c:pt idx="84">
                  <c:v>39.428571428570997</c:v>
                </c:pt>
                <c:pt idx="85">
                  <c:v>39.826530612245001</c:v>
                </c:pt>
                <c:pt idx="86">
                  <c:v>40.224489795917997</c:v>
                </c:pt>
                <c:pt idx="87">
                  <c:v>40.622448979592001</c:v>
                </c:pt>
                <c:pt idx="88">
                  <c:v>41.020408163264996</c:v>
                </c:pt>
                <c:pt idx="89">
                  <c:v>41.418367346939</c:v>
                </c:pt>
                <c:pt idx="90">
                  <c:v>41.816326530612002</c:v>
                </c:pt>
                <c:pt idx="91">
                  <c:v>42.214285714286007</c:v>
                </c:pt>
                <c:pt idx="92">
                  <c:v>42.612244897959002</c:v>
                </c:pt>
                <c:pt idx="93">
                  <c:v>43.010204081633006</c:v>
                </c:pt>
                <c:pt idx="94">
                  <c:v>43.408163265306001</c:v>
                </c:pt>
                <c:pt idx="95">
                  <c:v>43.806122448980005</c:v>
                </c:pt>
                <c:pt idx="96">
                  <c:v>44.204081632653001</c:v>
                </c:pt>
                <c:pt idx="97">
                  <c:v>44.602040816327005</c:v>
                </c:pt>
                <c:pt idx="98">
                  <c:v>45</c:v>
                </c:pt>
              </c:numCache>
            </c:numRef>
          </c:xVal>
          <c:yVal>
            <c:numRef>
              <c:f>'IP3'!$N$5:$N$103</c:f>
              <c:numCache>
                <c:formatCode>General</c:formatCode>
                <c:ptCount val="99"/>
                <c:pt idx="0">
                  <c:v>-15.294447</c:v>
                </c:pt>
                <c:pt idx="1">
                  <c:v>-6.9702739999999999</c:v>
                </c:pt>
                <c:pt idx="2">
                  <c:v>0.45253252999999999</c:v>
                </c:pt>
                <c:pt idx="3">
                  <c:v>4.8009066999999996</c:v>
                </c:pt>
                <c:pt idx="4">
                  <c:v>3.0647435000000001</c:v>
                </c:pt>
                <c:pt idx="5">
                  <c:v>3.3937968999999999</c:v>
                </c:pt>
                <c:pt idx="6">
                  <c:v>2.9711883000000001</c:v>
                </c:pt>
                <c:pt idx="7">
                  <c:v>3.8893483</c:v>
                </c:pt>
                <c:pt idx="8">
                  <c:v>4.9353889999999998</c:v>
                </c:pt>
                <c:pt idx="9">
                  <c:v>5.7308811999999998</c:v>
                </c:pt>
                <c:pt idx="10">
                  <c:v>6.1197739000000002</c:v>
                </c:pt>
                <c:pt idx="11">
                  <c:v>5.5703664000000002</c:v>
                </c:pt>
                <c:pt idx="12">
                  <c:v>5.8808556000000003</c:v>
                </c:pt>
                <c:pt idx="13">
                  <c:v>7.0287638000000001</c:v>
                </c:pt>
                <c:pt idx="14">
                  <c:v>8.0793095000000008</c:v>
                </c:pt>
                <c:pt idx="15">
                  <c:v>8.8908482000000006</c:v>
                </c:pt>
                <c:pt idx="16">
                  <c:v>9.6798228999999996</c:v>
                </c:pt>
                <c:pt idx="17">
                  <c:v>11.205541</c:v>
                </c:pt>
                <c:pt idx="18">
                  <c:v>12.268119</c:v>
                </c:pt>
                <c:pt idx="19">
                  <c:v>12.547133000000001</c:v>
                </c:pt>
                <c:pt idx="20">
                  <c:v>11.948881999999999</c:v>
                </c:pt>
                <c:pt idx="21">
                  <c:v>12.430130999999999</c:v>
                </c:pt>
                <c:pt idx="22">
                  <c:v>13.969972</c:v>
                </c:pt>
                <c:pt idx="23">
                  <c:v>15.585061</c:v>
                </c:pt>
                <c:pt idx="24">
                  <c:v>16.479026999999999</c:v>
                </c:pt>
                <c:pt idx="25">
                  <c:v>16.054596</c:v>
                </c:pt>
                <c:pt idx="26">
                  <c:v>14.451033000000001</c:v>
                </c:pt>
                <c:pt idx="27">
                  <c:v>13.005557</c:v>
                </c:pt>
                <c:pt idx="28">
                  <c:v>11.934761</c:v>
                </c:pt>
                <c:pt idx="29">
                  <c:v>11.979011</c:v>
                </c:pt>
                <c:pt idx="30">
                  <c:v>12.759798999999999</c:v>
                </c:pt>
                <c:pt idx="31">
                  <c:v>14.141056000000001</c:v>
                </c:pt>
                <c:pt idx="32">
                  <c:v>14.632289999999999</c:v>
                </c:pt>
                <c:pt idx="33">
                  <c:v>14.639154</c:v>
                </c:pt>
                <c:pt idx="34">
                  <c:v>13.634161000000001</c:v>
                </c:pt>
                <c:pt idx="35">
                  <c:v>13.479622000000001</c:v>
                </c:pt>
                <c:pt idx="36">
                  <c:v>12.795624</c:v>
                </c:pt>
                <c:pt idx="37">
                  <c:v>12.900664000000001</c:v>
                </c:pt>
                <c:pt idx="38">
                  <c:v>13.517219000000001</c:v>
                </c:pt>
                <c:pt idx="39">
                  <c:v>15.843622999999999</c:v>
                </c:pt>
                <c:pt idx="40">
                  <c:v>16.961932999999998</c:v>
                </c:pt>
                <c:pt idx="41">
                  <c:v>17.308577</c:v>
                </c:pt>
                <c:pt idx="42">
                  <c:v>15.813252</c:v>
                </c:pt>
                <c:pt idx="43">
                  <c:v>15.281036</c:v>
                </c:pt>
                <c:pt idx="44">
                  <c:v>14.522940999999999</c:v>
                </c:pt>
                <c:pt idx="45">
                  <c:v>13.661372</c:v>
                </c:pt>
                <c:pt idx="46">
                  <c:v>12.781535999999999</c:v>
                </c:pt>
                <c:pt idx="47">
                  <c:v>13.268564</c:v>
                </c:pt>
                <c:pt idx="48">
                  <c:v>14.878989000000001</c:v>
                </c:pt>
                <c:pt idx="49">
                  <c:v>16.352184000000001</c:v>
                </c:pt>
                <c:pt idx="50">
                  <c:v>17.347776</c:v>
                </c:pt>
                <c:pt idx="51">
                  <c:v>17.20121</c:v>
                </c:pt>
                <c:pt idx="52">
                  <c:v>16.854718999999999</c:v>
                </c:pt>
                <c:pt idx="53">
                  <c:v>15.478118</c:v>
                </c:pt>
                <c:pt idx="54">
                  <c:v>16.288986000000001</c:v>
                </c:pt>
                <c:pt idx="55">
                  <c:v>16.865486000000001</c:v>
                </c:pt>
                <c:pt idx="56">
                  <c:v>17.159489000000001</c:v>
                </c:pt>
                <c:pt idx="57">
                  <c:v>15.554155</c:v>
                </c:pt>
                <c:pt idx="58">
                  <c:v>15.380917999999999</c:v>
                </c:pt>
                <c:pt idx="59">
                  <c:v>15.626484</c:v>
                </c:pt>
                <c:pt idx="60">
                  <c:v>16.469094999999999</c:v>
                </c:pt>
                <c:pt idx="61">
                  <c:v>17.126707</c:v>
                </c:pt>
                <c:pt idx="62">
                  <c:v>17.656524999999998</c:v>
                </c:pt>
                <c:pt idx="63">
                  <c:v>18.564678000000001</c:v>
                </c:pt>
                <c:pt idx="64">
                  <c:v>17.963132999999999</c:v>
                </c:pt>
                <c:pt idx="65">
                  <c:v>18.058430000000001</c:v>
                </c:pt>
                <c:pt idx="66">
                  <c:v>17.474689000000001</c:v>
                </c:pt>
                <c:pt idx="67">
                  <c:v>17.263494000000001</c:v>
                </c:pt>
                <c:pt idx="68">
                  <c:v>17.139558999999998</c:v>
                </c:pt>
                <c:pt idx="69">
                  <c:v>16.432949000000001</c:v>
                </c:pt>
                <c:pt idx="70">
                  <c:v>16.172350000000002</c:v>
                </c:pt>
                <c:pt idx="71">
                  <c:v>16.015615</c:v>
                </c:pt>
                <c:pt idx="72">
                  <c:v>15.859719999999999</c:v>
                </c:pt>
                <c:pt idx="73">
                  <c:v>16.480157999999999</c:v>
                </c:pt>
                <c:pt idx="74">
                  <c:v>15.414092999999999</c:v>
                </c:pt>
                <c:pt idx="75">
                  <c:v>15.464478</c:v>
                </c:pt>
                <c:pt idx="76">
                  <c:v>14.218693999999999</c:v>
                </c:pt>
                <c:pt idx="77">
                  <c:v>14.391534</c:v>
                </c:pt>
                <c:pt idx="78">
                  <c:v>13.871924999999999</c:v>
                </c:pt>
                <c:pt idx="79">
                  <c:v>13.463236</c:v>
                </c:pt>
                <c:pt idx="80">
                  <c:v>12.653135000000001</c:v>
                </c:pt>
                <c:pt idx="81">
                  <c:v>11.906666</c:v>
                </c:pt>
                <c:pt idx="82">
                  <c:v>11.59942</c:v>
                </c:pt>
                <c:pt idx="83">
                  <c:v>11.944395</c:v>
                </c:pt>
                <c:pt idx="84">
                  <c:v>12.561332</c:v>
                </c:pt>
                <c:pt idx="85">
                  <c:v>13.043200000000001</c:v>
                </c:pt>
                <c:pt idx="86">
                  <c:v>14.221949</c:v>
                </c:pt>
                <c:pt idx="87">
                  <c:v>12.930904</c:v>
                </c:pt>
                <c:pt idx="88">
                  <c:v>12.279092</c:v>
                </c:pt>
                <c:pt idx="89">
                  <c:v>10.020535000000001</c:v>
                </c:pt>
                <c:pt idx="90">
                  <c:v>11.120367</c:v>
                </c:pt>
                <c:pt idx="91">
                  <c:v>10.258581</c:v>
                </c:pt>
                <c:pt idx="92">
                  <c:v>10.080401</c:v>
                </c:pt>
                <c:pt idx="93">
                  <c:v>7.9901613999999999</c:v>
                </c:pt>
                <c:pt idx="94">
                  <c:v>8.2513284999999996</c:v>
                </c:pt>
                <c:pt idx="95">
                  <c:v>9.0708255999999992</c:v>
                </c:pt>
                <c:pt idx="96">
                  <c:v>9.3355198000000001</c:v>
                </c:pt>
                <c:pt idx="97">
                  <c:v>8.3724270000000001</c:v>
                </c:pt>
                <c:pt idx="98">
                  <c:v>6.7403735999999999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0B-4121-88AC-F8CF36374EB5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6</c:v>
                </c:pt>
                <c:pt idx="1">
                  <c:v>6.3979591836734997</c:v>
                </c:pt>
                <c:pt idx="2">
                  <c:v>6.7959183673468999</c:v>
                </c:pt>
                <c:pt idx="3">
                  <c:v>7.1938775510203996</c:v>
                </c:pt>
                <c:pt idx="4">
                  <c:v>7.5918367346939002</c:v>
                </c:pt>
                <c:pt idx="5">
                  <c:v>7.9897959183673004</c:v>
                </c:pt>
                <c:pt idx="6">
                  <c:v>8.3877551020407992</c:v>
                </c:pt>
                <c:pt idx="7">
                  <c:v>8.7857142857143007</c:v>
                </c:pt>
                <c:pt idx="8">
                  <c:v>9.1836734693878004</c:v>
                </c:pt>
                <c:pt idx="9">
                  <c:v>9.5816326530611988</c:v>
                </c:pt>
                <c:pt idx="10">
                  <c:v>9.9795918367346985</c:v>
                </c:pt>
                <c:pt idx="11">
                  <c:v>10.377551020408001</c:v>
                </c:pt>
                <c:pt idx="12">
                  <c:v>10.775510204082</c:v>
                </c:pt>
                <c:pt idx="13">
                  <c:v>11.173469387754999</c:v>
                </c:pt>
                <c:pt idx="14">
                  <c:v>11.571428571429001</c:v>
                </c:pt>
                <c:pt idx="15">
                  <c:v>11.969387755102</c:v>
                </c:pt>
                <c:pt idx="16">
                  <c:v>12.367346938775999</c:v>
                </c:pt>
                <c:pt idx="17">
                  <c:v>12.765306122448999</c:v>
                </c:pt>
                <c:pt idx="18">
                  <c:v>13.163265306122</c:v>
                </c:pt>
                <c:pt idx="19">
                  <c:v>13.561224489796</c:v>
                </c:pt>
                <c:pt idx="20">
                  <c:v>13.959183673468999</c:v>
                </c:pt>
                <c:pt idx="21">
                  <c:v>14.357142857143</c:v>
                </c:pt>
                <c:pt idx="22">
                  <c:v>14.755102040816</c:v>
                </c:pt>
                <c:pt idx="23">
                  <c:v>15.153061224489999</c:v>
                </c:pt>
                <c:pt idx="24">
                  <c:v>15.551020408163</c:v>
                </c:pt>
                <c:pt idx="25">
                  <c:v>15.948979591837</c:v>
                </c:pt>
                <c:pt idx="26">
                  <c:v>16.346938775510001</c:v>
                </c:pt>
                <c:pt idx="27">
                  <c:v>16.744897959184001</c:v>
                </c:pt>
                <c:pt idx="28">
                  <c:v>17.142857142857</c:v>
                </c:pt>
                <c:pt idx="29">
                  <c:v>17.540816326530997</c:v>
                </c:pt>
                <c:pt idx="30">
                  <c:v>17.938775510204</c:v>
                </c:pt>
                <c:pt idx="31">
                  <c:v>18.336734693877997</c:v>
                </c:pt>
                <c:pt idx="32">
                  <c:v>18.734693877550999</c:v>
                </c:pt>
                <c:pt idx="33">
                  <c:v>19.132653061223998</c:v>
                </c:pt>
                <c:pt idx="34">
                  <c:v>19.530612244897998</c:v>
                </c:pt>
                <c:pt idx="35">
                  <c:v>19.928571428571001</c:v>
                </c:pt>
                <c:pt idx="36">
                  <c:v>20.326530612244998</c:v>
                </c:pt>
                <c:pt idx="37">
                  <c:v>20.724489795918</c:v>
                </c:pt>
                <c:pt idx="38">
                  <c:v>21.122448979592001</c:v>
                </c:pt>
                <c:pt idx="39">
                  <c:v>21.520408163265</c:v>
                </c:pt>
                <c:pt idx="40">
                  <c:v>21.918367346939</c:v>
                </c:pt>
                <c:pt idx="41">
                  <c:v>22.316326530611999</c:v>
                </c:pt>
                <c:pt idx="42">
                  <c:v>22.714285714286</c:v>
                </c:pt>
                <c:pt idx="43">
                  <c:v>23.112244897958998</c:v>
                </c:pt>
                <c:pt idx="44">
                  <c:v>23.510204081632999</c:v>
                </c:pt>
                <c:pt idx="45">
                  <c:v>23.908163265306001</c:v>
                </c:pt>
                <c:pt idx="46">
                  <c:v>24.306122448979998</c:v>
                </c:pt>
                <c:pt idx="47">
                  <c:v>24.704081632653001</c:v>
                </c:pt>
                <c:pt idx="48">
                  <c:v>25.102040816327001</c:v>
                </c:pt>
                <c:pt idx="49">
                  <c:v>25.5</c:v>
                </c:pt>
                <c:pt idx="50">
                  <c:v>25.897959183672999</c:v>
                </c:pt>
                <c:pt idx="51">
                  <c:v>26.295918367346999</c:v>
                </c:pt>
                <c:pt idx="52">
                  <c:v>26.693877551020002</c:v>
                </c:pt>
                <c:pt idx="53">
                  <c:v>27.091836734693999</c:v>
                </c:pt>
                <c:pt idx="54">
                  <c:v>27.489795918367001</c:v>
                </c:pt>
                <c:pt idx="55">
                  <c:v>27.887755102041002</c:v>
                </c:pt>
                <c:pt idx="56">
                  <c:v>28.285714285714</c:v>
                </c:pt>
                <c:pt idx="57">
                  <c:v>28.683673469388001</c:v>
                </c:pt>
                <c:pt idx="58">
                  <c:v>29.081632653061</c:v>
                </c:pt>
                <c:pt idx="59">
                  <c:v>29.479591836735</c:v>
                </c:pt>
                <c:pt idx="60">
                  <c:v>29.877551020407999</c:v>
                </c:pt>
                <c:pt idx="61">
                  <c:v>30.275510204082</c:v>
                </c:pt>
                <c:pt idx="62">
                  <c:v>30.673469387755002</c:v>
                </c:pt>
                <c:pt idx="63">
                  <c:v>31.071428571428999</c:v>
                </c:pt>
                <c:pt idx="64">
                  <c:v>31.469387755102002</c:v>
                </c:pt>
                <c:pt idx="65">
                  <c:v>31.867346938776002</c:v>
                </c:pt>
                <c:pt idx="66">
                  <c:v>32.265306122449005</c:v>
                </c:pt>
                <c:pt idx="67">
                  <c:v>32.663265306122</c:v>
                </c:pt>
                <c:pt idx="68">
                  <c:v>33.061224489796004</c:v>
                </c:pt>
                <c:pt idx="69">
                  <c:v>33.459183673468999</c:v>
                </c:pt>
                <c:pt idx="70">
                  <c:v>33.857142857143003</c:v>
                </c:pt>
                <c:pt idx="71">
                  <c:v>34.255102040815999</c:v>
                </c:pt>
                <c:pt idx="72">
                  <c:v>34.653061224489996</c:v>
                </c:pt>
                <c:pt idx="73">
                  <c:v>35.051020408163005</c:v>
                </c:pt>
                <c:pt idx="74">
                  <c:v>35.448979591836995</c:v>
                </c:pt>
                <c:pt idx="75">
                  <c:v>35.846938775510004</c:v>
                </c:pt>
                <c:pt idx="76">
                  <c:v>36.244897959184001</c:v>
                </c:pt>
                <c:pt idx="77">
                  <c:v>36.642857142857004</c:v>
                </c:pt>
                <c:pt idx="78">
                  <c:v>37.040816326531001</c:v>
                </c:pt>
                <c:pt idx="79">
                  <c:v>37.438775510204003</c:v>
                </c:pt>
                <c:pt idx="80">
                  <c:v>37.836734693878</c:v>
                </c:pt>
                <c:pt idx="81">
                  <c:v>38.234693877551003</c:v>
                </c:pt>
                <c:pt idx="82">
                  <c:v>38.632653061223998</c:v>
                </c:pt>
                <c:pt idx="83">
                  <c:v>39.030612244898002</c:v>
                </c:pt>
                <c:pt idx="84">
                  <c:v>39.428571428570997</c:v>
                </c:pt>
                <c:pt idx="85">
                  <c:v>39.826530612245001</c:v>
                </c:pt>
                <c:pt idx="86">
                  <c:v>40.224489795917997</c:v>
                </c:pt>
                <c:pt idx="87">
                  <c:v>40.622448979592001</c:v>
                </c:pt>
                <c:pt idx="88">
                  <c:v>41.020408163264996</c:v>
                </c:pt>
                <c:pt idx="89">
                  <c:v>41.418367346939</c:v>
                </c:pt>
                <c:pt idx="90">
                  <c:v>41.816326530612002</c:v>
                </c:pt>
                <c:pt idx="91">
                  <c:v>42.214285714286007</c:v>
                </c:pt>
                <c:pt idx="92">
                  <c:v>42.612244897959002</c:v>
                </c:pt>
                <c:pt idx="93">
                  <c:v>43.010204081633006</c:v>
                </c:pt>
                <c:pt idx="94">
                  <c:v>43.408163265306001</c:v>
                </c:pt>
                <c:pt idx="95">
                  <c:v>43.806122448980005</c:v>
                </c:pt>
                <c:pt idx="96">
                  <c:v>44.204081632653001</c:v>
                </c:pt>
                <c:pt idx="97">
                  <c:v>44.602040816327005</c:v>
                </c:pt>
                <c:pt idx="98">
                  <c:v>45</c:v>
                </c:pt>
              </c:numCache>
            </c:numRef>
          </c:xVal>
          <c:yVal>
            <c:numRef>
              <c:f>'IP3'!$AN$5:$AN$103</c:f>
              <c:numCache>
                <c:formatCode>General</c:formatCode>
                <c:ptCount val="99"/>
                <c:pt idx="0">
                  <c:v>-76.429466000000005</c:v>
                </c:pt>
                <c:pt idx="1">
                  <c:v>-62.893005000000002</c:v>
                </c:pt>
                <c:pt idx="2">
                  <c:v>-39.184074000000003</c:v>
                </c:pt>
                <c:pt idx="3">
                  <c:v>-18.458742000000001</c:v>
                </c:pt>
                <c:pt idx="4">
                  <c:v>-5.7038355000000003</c:v>
                </c:pt>
                <c:pt idx="5">
                  <c:v>-1.3662616000000001</c:v>
                </c:pt>
                <c:pt idx="6">
                  <c:v>3.9877216999999998</c:v>
                </c:pt>
                <c:pt idx="7">
                  <c:v>8.6120900999999996</c:v>
                </c:pt>
                <c:pt idx="8">
                  <c:v>10.949764</c:v>
                </c:pt>
                <c:pt idx="9">
                  <c:v>11.243176999999999</c:v>
                </c:pt>
                <c:pt idx="10">
                  <c:v>9.7733793000000002</c:v>
                </c:pt>
                <c:pt idx="11">
                  <c:v>8.6456222999999994</c:v>
                </c:pt>
                <c:pt idx="12">
                  <c:v>8.0652770999999994</c:v>
                </c:pt>
                <c:pt idx="13">
                  <c:v>7.8550848999999996</c:v>
                </c:pt>
                <c:pt idx="14">
                  <c:v>7.7240938999999997</c:v>
                </c:pt>
                <c:pt idx="15">
                  <c:v>7.5650196000000003</c:v>
                </c:pt>
                <c:pt idx="16">
                  <c:v>7.4359684000000001</c:v>
                </c:pt>
                <c:pt idx="17">
                  <c:v>7.6271348000000003</c:v>
                </c:pt>
                <c:pt idx="18">
                  <c:v>8.1899871999999991</c:v>
                </c:pt>
                <c:pt idx="19">
                  <c:v>9.2504481999999992</c:v>
                </c:pt>
                <c:pt idx="20">
                  <c:v>10.518471</c:v>
                </c:pt>
                <c:pt idx="21">
                  <c:v>11.657206</c:v>
                </c:pt>
                <c:pt idx="22">
                  <c:v>12.981114</c:v>
                </c:pt>
                <c:pt idx="23">
                  <c:v>14.358788000000001</c:v>
                </c:pt>
                <c:pt idx="24">
                  <c:v>14.719491</c:v>
                </c:pt>
                <c:pt idx="25">
                  <c:v>13.976240000000001</c:v>
                </c:pt>
                <c:pt idx="26">
                  <c:v>12.280047</c:v>
                </c:pt>
                <c:pt idx="27">
                  <c:v>11.383746</c:v>
                </c:pt>
                <c:pt idx="28">
                  <c:v>12.524702</c:v>
                </c:pt>
                <c:pt idx="29">
                  <c:v>13.83891</c:v>
                </c:pt>
                <c:pt idx="30">
                  <c:v>16.853605000000002</c:v>
                </c:pt>
                <c:pt idx="31">
                  <c:v>17.383728000000001</c:v>
                </c:pt>
                <c:pt idx="32">
                  <c:v>17.658693</c:v>
                </c:pt>
                <c:pt idx="33">
                  <c:v>15.867751999999999</c:v>
                </c:pt>
                <c:pt idx="34">
                  <c:v>15.278584</c:v>
                </c:pt>
                <c:pt idx="35">
                  <c:v>14.72766</c:v>
                </c:pt>
                <c:pt idx="36">
                  <c:v>14.232981000000001</c:v>
                </c:pt>
                <c:pt idx="37">
                  <c:v>13.114789999999999</c:v>
                </c:pt>
                <c:pt idx="38">
                  <c:v>12.604468000000001</c:v>
                </c:pt>
                <c:pt idx="39">
                  <c:v>12.724857</c:v>
                </c:pt>
                <c:pt idx="40">
                  <c:v>12.823833</c:v>
                </c:pt>
                <c:pt idx="41">
                  <c:v>12.937231000000001</c:v>
                </c:pt>
                <c:pt idx="42">
                  <c:v>12.890351000000001</c:v>
                </c:pt>
                <c:pt idx="43">
                  <c:v>13.776075000000001</c:v>
                </c:pt>
                <c:pt idx="44">
                  <c:v>16.335571000000002</c:v>
                </c:pt>
                <c:pt idx="45">
                  <c:v>18.148508</c:v>
                </c:pt>
                <c:pt idx="46">
                  <c:v>18.709399999999999</c:v>
                </c:pt>
                <c:pt idx="47">
                  <c:v>16.935089000000001</c:v>
                </c:pt>
                <c:pt idx="48">
                  <c:v>16.262934000000001</c:v>
                </c:pt>
                <c:pt idx="49">
                  <c:v>16.269485</c:v>
                </c:pt>
                <c:pt idx="50">
                  <c:v>16.398334999999999</c:v>
                </c:pt>
                <c:pt idx="51">
                  <c:v>15.953084</c:v>
                </c:pt>
                <c:pt idx="52">
                  <c:v>16.373895999999998</c:v>
                </c:pt>
                <c:pt idx="53">
                  <c:v>15.937289</c:v>
                </c:pt>
                <c:pt idx="54">
                  <c:v>16.592891999999999</c:v>
                </c:pt>
                <c:pt idx="55">
                  <c:v>15.108128000000001</c:v>
                </c:pt>
                <c:pt idx="56">
                  <c:v>15.026600999999999</c:v>
                </c:pt>
                <c:pt idx="57">
                  <c:v>15.433085999999999</c:v>
                </c:pt>
                <c:pt idx="58">
                  <c:v>15.840230999999999</c:v>
                </c:pt>
                <c:pt idx="59">
                  <c:v>15.86341</c:v>
                </c:pt>
                <c:pt idx="60">
                  <c:v>15.5481</c:v>
                </c:pt>
                <c:pt idx="61">
                  <c:v>15.888762</c:v>
                </c:pt>
                <c:pt idx="62">
                  <c:v>16.822239</c:v>
                </c:pt>
                <c:pt idx="63">
                  <c:v>16.598911000000001</c:v>
                </c:pt>
                <c:pt idx="64">
                  <c:v>17.175585000000002</c:v>
                </c:pt>
                <c:pt idx="65">
                  <c:v>17.003584</c:v>
                </c:pt>
                <c:pt idx="66">
                  <c:v>16.625409999999999</c:v>
                </c:pt>
                <c:pt idx="67">
                  <c:v>15.670047</c:v>
                </c:pt>
                <c:pt idx="68">
                  <c:v>15.211954</c:v>
                </c:pt>
                <c:pt idx="69">
                  <c:v>14.649523</c:v>
                </c:pt>
                <c:pt idx="70">
                  <c:v>14.049344</c:v>
                </c:pt>
                <c:pt idx="71">
                  <c:v>13.418615000000001</c:v>
                </c:pt>
                <c:pt idx="72">
                  <c:v>12.796226000000001</c:v>
                </c:pt>
                <c:pt idx="73">
                  <c:v>12.410682</c:v>
                </c:pt>
                <c:pt idx="74">
                  <c:v>11.737774999999999</c:v>
                </c:pt>
                <c:pt idx="75">
                  <c:v>11.451854000000001</c:v>
                </c:pt>
                <c:pt idx="76">
                  <c:v>11.234031</c:v>
                </c:pt>
                <c:pt idx="77">
                  <c:v>11.639371000000001</c:v>
                </c:pt>
                <c:pt idx="78">
                  <c:v>12.266716000000001</c:v>
                </c:pt>
                <c:pt idx="79">
                  <c:v>13.115646</c:v>
                </c:pt>
                <c:pt idx="80">
                  <c:v>13.799319000000001</c:v>
                </c:pt>
                <c:pt idx="81">
                  <c:v>13.315630000000001</c:v>
                </c:pt>
                <c:pt idx="82">
                  <c:v>14.33506</c:v>
                </c:pt>
                <c:pt idx="83">
                  <c:v>15.218684</c:v>
                </c:pt>
                <c:pt idx="84">
                  <c:v>16.191980000000001</c:v>
                </c:pt>
                <c:pt idx="85">
                  <c:v>14.383311000000001</c:v>
                </c:pt>
                <c:pt idx="86">
                  <c:v>13.678741</c:v>
                </c:pt>
                <c:pt idx="87">
                  <c:v>12.021965</c:v>
                </c:pt>
                <c:pt idx="88">
                  <c:v>11.671364000000001</c:v>
                </c:pt>
                <c:pt idx="89">
                  <c:v>9.5238399999999999</c:v>
                </c:pt>
                <c:pt idx="90">
                  <c:v>10.361432000000001</c:v>
                </c:pt>
                <c:pt idx="91">
                  <c:v>9.6706839000000002</c:v>
                </c:pt>
                <c:pt idx="92">
                  <c:v>9.5411873000000007</c:v>
                </c:pt>
                <c:pt idx="93">
                  <c:v>7.6736902999999996</c:v>
                </c:pt>
                <c:pt idx="94">
                  <c:v>8.6905041000000001</c:v>
                </c:pt>
                <c:pt idx="95">
                  <c:v>8.9377116999999995</c:v>
                </c:pt>
                <c:pt idx="96">
                  <c:v>11.233395</c:v>
                </c:pt>
                <c:pt idx="97">
                  <c:v>10.02984</c:v>
                </c:pt>
                <c:pt idx="98">
                  <c:v>9.6696758000000003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0B-4121-88AC-F8CF36374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90752"/>
        <c:axId val="114492928"/>
      </c:scatterChart>
      <c:valAx>
        <c:axId val="114490752"/>
        <c:scaling>
          <c:orientation val="minMax"/>
          <c:max val="4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724459709066495"/>
              <c:y val="0.91571741032372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492928"/>
        <c:crosses val="autoZero"/>
        <c:crossBetween val="midCat"/>
        <c:majorUnit val="5"/>
      </c:valAx>
      <c:valAx>
        <c:axId val="114492928"/>
        <c:scaling>
          <c:orientation val="minMax"/>
          <c:max val="25"/>
          <c:min val="-1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490752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3618280908512466"/>
          <c:y val="0.64239246135899675"/>
          <c:w val="0.31406220500054366"/>
          <c:h val="0.1302018126652704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2IF x 1LO Spurious Suppression (dBc) -10 dBm IF Input</a:t>
            </a:r>
          </a:p>
        </c:rich>
      </c:tx>
      <c:layout>
        <c:manualLayout>
          <c:xMode val="edge"/>
          <c:yMode val="edge"/>
          <c:x val="0.19110496008224406"/>
          <c:y val="1.85184235605917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28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'2Ix1L'!$F$5:$F$103</c:f>
              <c:numCache>
                <c:formatCode>General</c:formatCode>
                <c:ptCount val="99"/>
                <c:pt idx="0">
                  <c:v>9</c:v>
                </c:pt>
                <c:pt idx="1">
                  <c:v>9.3571428571429003</c:v>
                </c:pt>
                <c:pt idx="2">
                  <c:v>9.7142857142856993</c:v>
                </c:pt>
                <c:pt idx="3">
                  <c:v>10.071428571429001</c:v>
                </c:pt>
                <c:pt idx="4">
                  <c:v>10.428571428570999</c:v>
                </c:pt>
                <c:pt idx="5">
                  <c:v>10.785714285714</c:v>
                </c:pt>
                <c:pt idx="6">
                  <c:v>11.142857142857</c:v>
                </c:pt>
                <c:pt idx="7">
                  <c:v>11.5</c:v>
                </c:pt>
                <c:pt idx="8">
                  <c:v>11.857142857143</c:v>
                </c:pt>
                <c:pt idx="9">
                  <c:v>12.214285714286</c:v>
                </c:pt>
                <c:pt idx="10">
                  <c:v>12.571428571429001</c:v>
                </c:pt>
                <c:pt idx="11">
                  <c:v>12.928571428570999</c:v>
                </c:pt>
                <c:pt idx="12">
                  <c:v>13.285714285714</c:v>
                </c:pt>
                <c:pt idx="13">
                  <c:v>13.642857142857</c:v>
                </c:pt>
                <c:pt idx="14">
                  <c:v>14</c:v>
                </c:pt>
                <c:pt idx="15">
                  <c:v>14.357142857143</c:v>
                </c:pt>
                <c:pt idx="16">
                  <c:v>14.714285714286</c:v>
                </c:pt>
                <c:pt idx="17">
                  <c:v>15.071428571429001</c:v>
                </c:pt>
                <c:pt idx="18">
                  <c:v>15.428571428570999</c:v>
                </c:pt>
                <c:pt idx="19">
                  <c:v>15.785714285714</c:v>
                </c:pt>
                <c:pt idx="20">
                  <c:v>16.142857142857</c:v>
                </c:pt>
                <c:pt idx="21">
                  <c:v>16.5</c:v>
                </c:pt>
                <c:pt idx="22">
                  <c:v>16.857142857143</c:v>
                </c:pt>
                <c:pt idx="23">
                  <c:v>17.214285714286</c:v>
                </c:pt>
                <c:pt idx="24">
                  <c:v>17.571428571428999</c:v>
                </c:pt>
                <c:pt idx="25">
                  <c:v>17.928571428571001</c:v>
                </c:pt>
                <c:pt idx="26">
                  <c:v>18.285714285714</c:v>
                </c:pt>
                <c:pt idx="27">
                  <c:v>18.642857142856997</c:v>
                </c:pt>
                <c:pt idx="28">
                  <c:v>19</c:v>
                </c:pt>
                <c:pt idx="29">
                  <c:v>19.357142857143003</c:v>
                </c:pt>
                <c:pt idx="30">
                  <c:v>19.714285714286</c:v>
                </c:pt>
                <c:pt idx="31">
                  <c:v>20.071428571428999</c:v>
                </c:pt>
                <c:pt idx="32">
                  <c:v>20.428571428571001</c:v>
                </c:pt>
                <c:pt idx="33">
                  <c:v>20.785714285714</c:v>
                </c:pt>
                <c:pt idx="34">
                  <c:v>21.142857142856997</c:v>
                </c:pt>
                <c:pt idx="35">
                  <c:v>21.5</c:v>
                </c:pt>
                <c:pt idx="36">
                  <c:v>21.857142857143003</c:v>
                </c:pt>
                <c:pt idx="37">
                  <c:v>22.214285714286</c:v>
                </c:pt>
                <c:pt idx="38">
                  <c:v>22.571428571428999</c:v>
                </c:pt>
                <c:pt idx="39">
                  <c:v>22.928571428571001</c:v>
                </c:pt>
                <c:pt idx="40">
                  <c:v>23.285714285714</c:v>
                </c:pt>
                <c:pt idx="41">
                  <c:v>23.642857142856997</c:v>
                </c:pt>
                <c:pt idx="42">
                  <c:v>24</c:v>
                </c:pt>
                <c:pt idx="43">
                  <c:v>24.357142857143003</c:v>
                </c:pt>
                <c:pt idx="44">
                  <c:v>24.714285714286</c:v>
                </c:pt>
                <c:pt idx="45">
                  <c:v>25.071428571428999</c:v>
                </c:pt>
                <c:pt idx="46">
                  <c:v>25.428571428571001</c:v>
                </c:pt>
                <c:pt idx="47">
                  <c:v>25.785714285714</c:v>
                </c:pt>
                <c:pt idx="48">
                  <c:v>26.142857142856997</c:v>
                </c:pt>
                <c:pt idx="49">
                  <c:v>26.5</c:v>
                </c:pt>
                <c:pt idx="50">
                  <c:v>26.857142857143003</c:v>
                </c:pt>
                <c:pt idx="51">
                  <c:v>27.214285714286</c:v>
                </c:pt>
                <c:pt idx="52">
                  <c:v>27.571428571428999</c:v>
                </c:pt>
                <c:pt idx="53">
                  <c:v>27.928571428571001</c:v>
                </c:pt>
                <c:pt idx="54">
                  <c:v>28.285714285714</c:v>
                </c:pt>
                <c:pt idx="55">
                  <c:v>28.642857142856997</c:v>
                </c:pt>
                <c:pt idx="56">
                  <c:v>29</c:v>
                </c:pt>
                <c:pt idx="57">
                  <c:v>29.357142857143003</c:v>
                </c:pt>
                <c:pt idx="58">
                  <c:v>29.714285714286</c:v>
                </c:pt>
                <c:pt idx="59">
                  <c:v>30.071428571428999</c:v>
                </c:pt>
                <c:pt idx="60">
                  <c:v>30.428571428571001</c:v>
                </c:pt>
                <c:pt idx="61">
                  <c:v>30.785714285714</c:v>
                </c:pt>
                <c:pt idx="62">
                  <c:v>31.142857142856997</c:v>
                </c:pt>
                <c:pt idx="63">
                  <c:v>31.5</c:v>
                </c:pt>
                <c:pt idx="64">
                  <c:v>31.857142857143003</c:v>
                </c:pt>
                <c:pt idx="65">
                  <c:v>32.214285714286</c:v>
                </c:pt>
                <c:pt idx="66">
                  <c:v>32.571428571429003</c:v>
                </c:pt>
                <c:pt idx="67">
                  <c:v>32.928571428570997</c:v>
                </c:pt>
                <c:pt idx="68">
                  <c:v>33.285714285714</c:v>
                </c:pt>
                <c:pt idx="69">
                  <c:v>33.642857142856997</c:v>
                </c:pt>
                <c:pt idx="70">
                  <c:v>34</c:v>
                </c:pt>
                <c:pt idx="71">
                  <c:v>34.357142857143003</c:v>
                </c:pt>
                <c:pt idx="72">
                  <c:v>34.714285714286007</c:v>
                </c:pt>
                <c:pt idx="73">
                  <c:v>35.071428571429003</c:v>
                </c:pt>
                <c:pt idx="74">
                  <c:v>35.428571428570997</c:v>
                </c:pt>
                <c:pt idx="75">
                  <c:v>35.785714285713993</c:v>
                </c:pt>
                <c:pt idx="76">
                  <c:v>36.142857142857004</c:v>
                </c:pt>
                <c:pt idx="77">
                  <c:v>36.5</c:v>
                </c:pt>
                <c:pt idx="78">
                  <c:v>36.857142857142996</c:v>
                </c:pt>
                <c:pt idx="79">
                  <c:v>37.214285714286007</c:v>
                </c:pt>
                <c:pt idx="80">
                  <c:v>37.571428571429003</c:v>
                </c:pt>
                <c:pt idx="81">
                  <c:v>37.928571428570997</c:v>
                </c:pt>
                <c:pt idx="82">
                  <c:v>38.285714285713993</c:v>
                </c:pt>
                <c:pt idx="83">
                  <c:v>38.642857142857004</c:v>
                </c:pt>
                <c:pt idx="84">
                  <c:v>39</c:v>
                </c:pt>
                <c:pt idx="85">
                  <c:v>39.357142857142996</c:v>
                </c:pt>
                <c:pt idx="86">
                  <c:v>39.714285714286007</c:v>
                </c:pt>
                <c:pt idx="87">
                  <c:v>40.071428571429003</c:v>
                </c:pt>
                <c:pt idx="88">
                  <c:v>40.428571428570997</c:v>
                </c:pt>
                <c:pt idx="89">
                  <c:v>40.785714285713993</c:v>
                </c:pt>
                <c:pt idx="90">
                  <c:v>41.142857142857004</c:v>
                </c:pt>
                <c:pt idx="91">
                  <c:v>41.5</c:v>
                </c:pt>
                <c:pt idx="92">
                  <c:v>41.857142857142996</c:v>
                </c:pt>
                <c:pt idx="93">
                  <c:v>42.214285714286007</c:v>
                </c:pt>
                <c:pt idx="94">
                  <c:v>42.571428571429003</c:v>
                </c:pt>
                <c:pt idx="95">
                  <c:v>42.928571428570997</c:v>
                </c:pt>
                <c:pt idx="96">
                  <c:v>43.285714285713993</c:v>
                </c:pt>
                <c:pt idx="97">
                  <c:v>43.642857142857004</c:v>
                </c:pt>
                <c:pt idx="98">
                  <c:v>44</c:v>
                </c:pt>
              </c:numCache>
            </c:numRef>
          </c:xVal>
          <c:yVal>
            <c:numRef>
              <c:f>'2Ix1L'!$G$5:$G$103</c:f>
              <c:numCache>
                <c:formatCode>General</c:formatCode>
                <c:ptCount val="99"/>
                <c:pt idx="0">
                  <c:v>-84.649887000000007</c:v>
                </c:pt>
                <c:pt idx="1">
                  <c:v>-82.406493999999995</c:v>
                </c:pt>
                <c:pt idx="2">
                  <c:v>-78.060371000000004</c:v>
                </c:pt>
                <c:pt idx="3">
                  <c:v>-74.658562000000003</c:v>
                </c:pt>
                <c:pt idx="4">
                  <c:v>-74.027068999999997</c:v>
                </c:pt>
                <c:pt idx="5">
                  <c:v>-77.662491000000003</c:v>
                </c:pt>
                <c:pt idx="6">
                  <c:v>-82.199523999999997</c:v>
                </c:pt>
                <c:pt idx="7">
                  <c:v>-82.465384999999998</c:v>
                </c:pt>
                <c:pt idx="8">
                  <c:v>-77.167175</c:v>
                </c:pt>
                <c:pt idx="9">
                  <c:v>-74.021118000000001</c:v>
                </c:pt>
                <c:pt idx="10">
                  <c:v>-74.119652000000002</c:v>
                </c:pt>
                <c:pt idx="11">
                  <c:v>-77.840896999999998</c:v>
                </c:pt>
                <c:pt idx="12">
                  <c:v>-75.862922999999995</c:v>
                </c:pt>
                <c:pt idx="13">
                  <c:v>-71.335419000000002</c:v>
                </c:pt>
                <c:pt idx="14">
                  <c:v>-75.449982000000006</c:v>
                </c:pt>
                <c:pt idx="15">
                  <c:v>-78.798264000000003</c:v>
                </c:pt>
                <c:pt idx="16">
                  <c:v>-85.667580000000001</c:v>
                </c:pt>
                <c:pt idx="17">
                  <c:v>-87.321738999999994</c:v>
                </c:pt>
                <c:pt idx="18">
                  <c:v>-87.116698999999997</c:v>
                </c:pt>
                <c:pt idx="19">
                  <c:v>-84.950835999999995</c:v>
                </c:pt>
                <c:pt idx="20">
                  <c:v>-80.137634000000006</c:v>
                </c:pt>
                <c:pt idx="21">
                  <c:v>-78.369934000000001</c:v>
                </c:pt>
                <c:pt idx="22">
                  <c:v>-79.869415000000004</c:v>
                </c:pt>
                <c:pt idx="23">
                  <c:v>-75.198554999999999</c:v>
                </c:pt>
                <c:pt idx="24">
                  <c:v>-75.066947999999996</c:v>
                </c:pt>
                <c:pt idx="25">
                  <c:v>-72.504585000000006</c:v>
                </c:pt>
                <c:pt idx="26">
                  <c:v>-71.216209000000006</c:v>
                </c:pt>
                <c:pt idx="27">
                  <c:v>-69.093566999999993</c:v>
                </c:pt>
                <c:pt idx="28">
                  <c:v>-65.637813999999992</c:v>
                </c:pt>
                <c:pt idx="29">
                  <c:v>-66.575848000000008</c:v>
                </c:pt>
                <c:pt idx="30">
                  <c:v>-69.021263000000005</c:v>
                </c:pt>
                <c:pt idx="31">
                  <c:v>-74.963286999999994</c:v>
                </c:pt>
                <c:pt idx="32">
                  <c:v>-78.638999999999996</c:v>
                </c:pt>
                <c:pt idx="33">
                  <c:v>-84.108704000000003</c:v>
                </c:pt>
                <c:pt idx="34">
                  <c:v>-80.342315999999997</c:v>
                </c:pt>
                <c:pt idx="35">
                  <c:v>-74.461945</c:v>
                </c:pt>
                <c:pt idx="36">
                  <c:v>-66.628681</c:v>
                </c:pt>
                <c:pt idx="37">
                  <c:v>-65.728779000000003</c:v>
                </c:pt>
                <c:pt idx="38">
                  <c:v>-68.213295000000002</c:v>
                </c:pt>
                <c:pt idx="39">
                  <c:v>-69.964554000000007</c:v>
                </c:pt>
                <c:pt idx="40">
                  <c:v>-69.226821999999999</c:v>
                </c:pt>
                <c:pt idx="41">
                  <c:v>-70.258003000000002</c:v>
                </c:pt>
                <c:pt idx="42">
                  <c:v>-73.040413000000001</c:v>
                </c:pt>
                <c:pt idx="43">
                  <c:v>-72.504645999999994</c:v>
                </c:pt>
                <c:pt idx="44">
                  <c:v>-70.328368999999995</c:v>
                </c:pt>
                <c:pt idx="45">
                  <c:v>-65.347808999999998</c:v>
                </c:pt>
                <c:pt idx="46">
                  <c:v>-65.205330000000004</c:v>
                </c:pt>
                <c:pt idx="47">
                  <c:v>-65.351837000000003</c:v>
                </c:pt>
                <c:pt idx="48">
                  <c:v>-64.82419999999999</c:v>
                </c:pt>
                <c:pt idx="49">
                  <c:v>-63.133437999999998</c:v>
                </c:pt>
                <c:pt idx="50">
                  <c:v>-61.136673000000002</c:v>
                </c:pt>
                <c:pt idx="51">
                  <c:v>-59.948357000000001</c:v>
                </c:pt>
                <c:pt idx="52">
                  <c:v>-58.422981</c:v>
                </c:pt>
                <c:pt idx="53">
                  <c:v>-56.289454999999997</c:v>
                </c:pt>
                <c:pt idx="54">
                  <c:v>-55.848976</c:v>
                </c:pt>
                <c:pt idx="55">
                  <c:v>-61.569267000000004</c:v>
                </c:pt>
                <c:pt idx="56">
                  <c:v>-68.918911000000008</c:v>
                </c:pt>
                <c:pt idx="57">
                  <c:v>-72.734138000000002</c:v>
                </c:pt>
                <c:pt idx="58">
                  <c:v>-70.864227</c:v>
                </c:pt>
                <c:pt idx="59">
                  <c:v>-67.711570999999992</c:v>
                </c:pt>
                <c:pt idx="60">
                  <c:v>-66.662002999999999</c:v>
                </c:pt>
                <c:pt idx="61">
                  <c:v>-65.277676</c:v>
                </c:pt>
                <c:pt idx="62">
                  <c:v>-63.907142999999998</c:v>
                </c:pt>
                <c:pt idx="63">
                  <c:v>-62.599648000000002</c:v>
                </c:pt>
                <c:pt idx="64">
                  <c:v>-61.736426999999999</c:v>
                </c:pt>
                <c:pt idx="65">
                  <c:v>-61.624065000000002</c:v>
                </c:pt>
                <c:pt idx="66">
                  <c:v>-62.233165999999997</c:v>
                </c:pt>
                <c:pt idx="67">
                  <c:v>-65.459324000000009</c:v>
                </c:pt>
                <c:pt idx="68">
                  <c:v>-67.733283999999998</c:v>
                </c:pt>
                <c:pt idx="69">
                  <c:v>-65.612060999999997</c:v>
                </c:pt>
                <c:pt idx="70">
                  <c:v>-60.436610999999999</c:v>
                </c:pt>
                <c:pt idx="71">
                  <c:v>-55.155127999999998</c:v>
                </c:pt>
                <c:pt idx="72">
                  <c:v>-53.444527000000001</c:v>
                </c:pt>
                <c:pt idx="73">
                  <c:v>-52.447716</c:v>
                </c:pt>
                <c:pt idx="74">
                  <c:v>-52.638756000000001</c:v>
                </c:pt>
                <c:pt idx="75">
                  <c:v>-52.678153999999999</c:v>
                </c:pt>
                <c:pt idx="76">
                  <c:v>-51.731299999999997</c:v>
                </c:pt>
                <c:pt idx="77">
                  <c:v>-50.613159000000003</c:v>
                </c:pt>
                <c:pt idx="78">
                  <c:v>-50.021918999999997</c:v>
                </c:pt>
                <c:pt idx="79">
                  <c:v>-50.492561000000002</c:v>
                </c:pt>
                <c:pt idx="80">
                  <c:v>-51.064335</c:v>
                </c:pt>
                <c:pt idx="81">
                  <c:v>-51.368591000000002</c:v>
                </c:pt>
                <c:pt idx="82">
                  <c:v>-51.746169999999999</c:v>
                </c:pt>
                <c:pt idx="83">
                  <c:v>-52.098197999999996</c:v>
                </c:pt>
                <c:pt idx="84">
                  <c:v>-54.234313999999998</c:v>
                </c:pt>
                <c:pt idx="85">
                  <c:v>-57.052512999999998</c:v>
                </c:pt>
                <c:pt idx="86">
                  <c:v>-60.573807000000002</c:v>
                </c:pt>
                <c:pt idx="87">
                  <c:v>-64.944263000000007</c:v>
                </c:pt>
                <c:pt idx="88">
                  <c:v>-68.628857000000011</c:v>
                </c:pt>
                <c:pt idx="89">
                  <c:v>-70.964034999999996</c:v>
                </c:pt>
                <c:pt idx="90">
                  <c:v>-68.431595000000002</c:v>
                </c:pt>
                <c:pt idx="91">
                  <c:v>-65.318492999999989</c:v>
                </c:pt>
                <c:pt idx="92">
                  <c:v>-63.806339000000001</c:v>
                </c:pt>
                <c:pt idx="93">
                  <c:v>-64.769463000000002</c:v>
                </c:pt>
                <c:pt idx="94">
                  <c:v>-65.82126199999999</c:v>
                </c:pt>
                <c:pt idx="95">
                  <c:v>-65.998256999999995</c:v>
                </c:pt>
                <c:pt idx="96">
                  <c:v>-69.142426</c:v>
                </c:pt>
                <c:pt idx="97">
                  <c:v>-72.565078999999997</c:v>
                </c:pt>
                <c:pt idx="98">
                  <c:v>-75.755554000000004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0E-40E0-97BB-1D9A2668ECDE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'2Ix1L'!$F$5:$F$103</c:f>
              <c:numCache>
                <c:formatCode>General</c:formatCode>
                <c:ptCount val="99"/>
                <c:pt idx="0">
                  <c:v>9</c:v>
                </c:pt>
                <c:pt idx="1">
                  <c:v>9.3571428571429003</c:v>
                </c:pt>
                <c:pt idx="2">
                  <c:v>9.7142857142856993</c:v>
                </c:pt>
                <c:pt idx="3">
                  <c:v>10.071428571429001</c:v>
                </c:pt>
                <c:pt idx="4">
                  <c:v>10.428571428570999</c:v>
                </c:pt>
                <c:pt idx="5">
                  <c:v>10.785714285714</c:v>
                </c:pt>
                <c:pt idx="6">
                  <c:v>11.142857142857</c:v>
                </c:pt>
                <c:pt idx="7">
                  <c:v>11.5</c:v>
                </c:pt>
                <c:pt idx="8">
                  <c:v>11.857142857143</c:v>
                </c:pt>
                <c:pt idx="9">
                  <c:v>12.214285714286</c:v>
                </c:pt>
                <c:pt idx="10">
                  <c:v>12.571428571429001</c:v>
                </c:pt>
                <c:pt idx="11">
                  <c:v>12.928571428570999</c:v>
                </c:pt>
                <c:pt idx="12">
                  <c:v>13.285714285714</c:v>
                </c:pt>
                <c:pt idx="13">
                  <c:v>13.642857142857</c:v>
                </c:pt>
                <c:pt idx="14">
                  <c:v>14</c:v>
                </c:pt>
                <c:pt idx="15">
                  <c:v>14.357142857143</c:v>
                </c:pt>
                <c:pt idx="16">
                  <c:v>14.714285714286</c:v>
                </c:pt>
                <c:pt idx="17">
                  <c:v>15.071428571429001</c:v>
                </c:pt>
                <c:pt idx="18">
                  <c:v>15.428571428570999</c:v>
                </c:pt>
                <c:pt idx="19">
                  <c:v>15.785714285714</c:v>
                </c:pt>
                <c:pt idx="20">
                  <c:v>16.142857142857</c:v>
                </c:pt>
                <c:pt idx="21">
                  <c:v>16.5</c:v>
                </c:pt>
                <c:pt idx="22">
                  <c:v>16.857142857143</c:v>
                </c:pt>
                <c:pt idx="23">
                  <c:v>17.214285714286</c:v>
                </c:pt>
                <c:pt idx="24">
                  <c:v>17.571428571428999</c:v>
                </c:pt>
                <c:pt idx="25">
                  <c:v>17.928571428571001</c:v>
                </c:pt>
                <c:pt idx="26">
                  <c:v>18.285714285714</c:v>
                </c:pt>
                <c:pt idx="27">
                  <c:v>18.642857142856997</c:v>
                </c:pt>
                <c:pt idx="28">
                  <c:v>19</c:v>
                </c:pt>
                <c:pt idx="29">
                  <c:v>19.357142857143003</c:v>
                </c:pt>
                <c:pt idx="30">
                  <c:v>19.714285714286</c:v>
                </c:pt>
                <c:pt idx="31">
                  <c:v>20.071428571428999</c:v>
                </c:pt>
                <c:pt idx="32">
                  <c:v>20.428571428571001</c:v>
                </c:pt>
                <c:pt idx="33">
                  <c:v>20.785714285714</c:v>
                </c:pt>
                <c:pt idx="34">
                  <c:v>21.142857142856997</c:v>
                </c:pt>
                <c:pt idx="35">
                  <c:v>21.5</c:v>
                </c:pt>
                <c:pt idx="36">
                  <c:v>21.857142857143003</c:v>
                </c:pt>
                <c:pt idx="37">
                  <c:v>22.214285714286</c:v>
                </c:pt>
                <c:pt idx="38">
                  <c:v>22.571428571428999</c:v>
                </c:pt>
                <c:pt idx="39">
                  <c:v>22.928571428571001</c:v>
                </c:pt>
                <c:pt idx="40">
                  <c:v>23.285714285714</c:v>
                </c:pt>
                <c:pt idx="41">
                  <c:v>23.642857142856997</c:v>
                </c:pt>
                <c:pt idx="42">
                  <c:v>24</c:v>
                </c:pt>
                <c:pt idx="43">
                  <c:v>24.357142857143003</c:v>
                </c:pt>
                <c:pt idx="44">
                  <c:v>24.714285714286</c:v>
                </c:pt>
                <c:pt idx="45">
                  <c:v>25.071428571428999</c:v>
                </c:pt>
                <c:pt idx="46">
                  <c:v>25.428571428571001</c:v>
                </c:pt>
                <c:pt idx="47">
                  <c:v>25.785714285714</c:v>
                </c:pt>
                <c:pt idx="48">
                  <c:v>26.142857142856997</c:v>
                </c:pt>
                <c:pt idx="49">
                  <c:v>26.5</c:v>
                </c:pt>
                <c:pt idx="50">
                  <c:v>26.857142857143003</c:v>
                </c:pt>
                <c:pt idx="51">
                  <c:v>27.214285714286</c:v>
                </c:pt>
                <c:pt idx="52">
                  <c:v>27.571428571428999</c:v>
                </c:pt>
                <c:pt idx="53">
                  <c:v>27.928571428571001</c:v>
                </c:pt>
                <c:pt idx="54">
                  <c:v>28.285714285714</c:v>
                </c:pt>
                <c:pt idx="55">
                  <c:v>28.642857142856997</c:v>
                </c:pt>
                <c:pt idx="56">
                  <c:v>29</c:v>
                </c:pt>
                <c:pt idx="57">
                  <c:v>29.357142857143003</c:v>
                </c:pt>
                <c:pt idx="58">
                  <c:v>29.714285714286</c:v>
                </c:pt>
                <c:pt idx="59">
                  <c:v>30.071428571428999</c:v>
                </c:pt>
                <c:pt idx="60">
                  <c:v>30.428571428571001</c:v>
                </c:pt>
                <c:pt idx="61">
                  <c:v>30.785714285714</c:v>
                </c:pt>
                <c:pt idx="62">
                  <c:v>31.142857142856997</c:v>
                </c:pt>
                <c:pt idx="63">
                  <c:v>31.5</c:v>
                </c:pt>
                <c:pt idx="64">
                  <c:v>31.857142857143003</c:v>
                </c:pt>
                <c:pt idx="65">
                  <c:v>32.214285714286</c:v>
                </c:pt>
                <c:pt idx="66">
                  <c:v>32.571428571429003</c:v>
                </c:pt>
                <c:pt idx="67">
                  <c:v>32.928571428570997</c:v>
                </c:pt>
                <c:pt idx="68">
                  <c:v>33.285714285714</c:v>
                </c:pt>
                <c:pt idx="69">
                  <c:v>33.642857142856997</c:v>
                </c:pt>
                <c:pt idx="70">
                  <c:v>34</c:v>
                </c:pt>
                <c:pt idx="71">
                  <c:v>34.357142857143003</c:v>
                </c:pt>
                <c:pt idx="72">
                  <c:v>34.714285714286007</c:v>
                </c:pt>
                <c:pt idx="73">
                  <c:v>35.071428571429003</c:v>
                </c:pt>
                <c:pt idx="74">
                  <c:v>35.428571428570997</c:v>
                </c:pt>
                <c:pt idx="75">
                  <c:v>35.785714285713993</c:v>
                </c:pt>
                <c:pt idx="76">
                  <c:v>36.142857142857004</c:v>
                </c:pt>
                <c:pt idx="77">
                  <c:v>36.5</c:v>
                </c:pt>
                <c:pt idx="78">
                  <c:v>36.857142857142996</c:v>
                </c:pt>
                <c:pt idx="79">
                  <c:v>37.214285714286007</c:v>
                </c:pt>
                <c:pt idx="80">
                  <c:v>37.571428571429003</c:v>
                </c:pt>
                <c:pt idx="81">
                  <c:v>37.928571428570997</c:v>
                </c:pt>
                <c:pt idx="82">
                  <c:v>38.285714285713993</c:v>
                </c:pt>
                <c:pt idx="83">
                  <c:v>38.642857142857004</c:v>
                </c:pt>
                <c:pt idx="84">
                  <c:v>39</c:v>
                </c:pt>
                <c:pt idx="85">
                  <c:v>39.357142857142996</c:v>
                </c:pt>
                <c:pt idx="86">
                  <c:v>39.714285714286007</c:v>
                </c:pt>
                <c:pt idx="87">
                  <c:v>40.071428571429003</c:v>
                </c:pt>
                <c:pt idx="88">
                  <c:v>40.428571428570997</c:v>
                </c:pt>
                <c:pt idx="89">
                  <c:v>40.785714285713993</c:v>
                </c:pt>
                <c:pt idx="90">
                  <c:v>41.142857142857004</c:v>
                </c:pt>
                <c:pt idx="91">
                  <c:v>41.5</c:v>
                </c:pt>
                <c:pt idx="92">
                  <c:v>41.857142857142996</c:v>
                </c:pt>
                <c:pt idx="93">
                  <c:v>42.214285714286007</c:v>
                </c:pt>
                <c:pt idx="94">
                  <c:v>42.571428571429003</c:v>
                </c:pt>
                <c:pt idx="95">
                  <c:v>42.928571428570997</c:v>
                </c:pt>
                <c:pt idx="96">
                  <c:v>43.285714285713993</c:v>
                </c:pt>
                <c:pt idx="97">
                  <c:v>43.642857142857004</c:v>
                </c:pt>
                <c:pt idx="98">
                  <c:v>44</c:v>
                </c:pt>
              </c:numCache>
            </c:numRef>
          </c:xVal>
          <c:yVal>
            <c:numRef>
              <c:f>'2Ix1L'!$O$5:$O$103</c:f>
              <c:numCache>
                <c:formatCode>General</c:formatCode>
                <c:ptCount val="99"/>
                <c:pt idx="0">
                  <c:v>-76.050956999999997</c:v>
                </c:pt>
                <c:pt idx="1">
                  <c:v>-73.018287999999998</c:v>
                </c:pt>
                <c:pt idx="2">
                  <c:v>-72.12706</c:v>
                </c:pt>
                <c:pt idx="3">
                  <c:v>-76.438332000000003</c:v>
                </c:pt>
                <c:pt idx="4">
                  <c:v>-80.988960000000006</c:v>
                </c:pt>
                <c:pt idx="5">
                  <c:v>-80.166640999999998</c:v>
                </c:pt>
                <c:pt idx="6">
                  <c:v>-72.835289000000003</c:v>
                </c:pt>
                <c:pt idx="7">
                  <c:v>-67.053089</c:v>
                </c:pt>
                <c:pt idx="8">
                  <c:v>-64.504325999999992</c:v>
                </c:pt>
                <c:pt idx="9">
                  <c:v>-64.195762999999999</c:v>
                </c:pt>
                <c:pt idx="10">
                  <c:v>-64.981937000000002</c:v>
                </c:pt>
                <c:pt idx="11">
                  <c:v>-65.856696999999997</c:v>
                </c:pt>
                <c:pt idx="12">
                  <c:v>-67.723824000000008</c:v>
                </c:pt>
                <c:pt idx="13">
                  <c:v>-67.020645000000002</c:v>
                </c:pt>
                <c:pt idx="14">
                  <c:v>-66.16452799999999</c:v>
                </c:pt>
                <c:pt idx="15">
                  <c:v>-64.892071000000001</c:v>
                </c:pt>
                <c:pt idx="16">
                  <c:v>-67.783802000000009</c:v>
                </c:pt>
                <c:pt idx="17">
                  <c:v>-75.237517999999994</c:v>
                </c:pt>
                <c:pt idx="18">
                  <c:v>-79.670212000000006</c:v>
                </c:pt>
                <c:pt idx="19">
                  <c:v>-78.525886999999997</c:v>
                </c:pt>
                <c:pt idx="20">
                  <c:v>-72.046265000000005</c:v>
                </c:pt>
                <c:pt idx="21">
                  <c:v>-68.532107999999994</c:v>
                </c:pt>
                <c:pt idx="22">
                  <c:v>-67.908016000000003</c:v>
                </c:pt>
                <c:pt idx="23">
                  <c:v>-66.468395000000001</c:v>
                </c:pt>
                <c:pt idx="24">
                  <c:v>-68.909751999999997</c:v>
                </c:pt>
                <c:pt idx="25">
                  <c:v>-68.225311000000005</c:v>
                </c:pt>
                <c:pt idx="26">
                  <c:v>-68.873301999999995</c:v>
                </c:pt>
                <c:pt idx="27">
                  <c:v>-65.371429000000006</c:v>
                </c:pt>
                <c:pt idx="28">
                  <c:v>-68.834293000000002</c:v>
                </c:pt>
                <c:pt idx="29">
                  <c:v>-74.226646000000002</c:v>
                </c:pt>
                <c:pt idx="30">
                  <c:v>-75.579909999999998</c:v>
                </c:pt>
                <c:pt idx="31">
                  <c:v>-74.507523000000006</c:v>
                </c:pt>
                <c:pt idx="32">
                  <c:v>-73.216255000000004</c:v>
                </c:pt>
                <c:pt idx="33">
                  <c:v>-76.069817</c:v>
                </c:pt>
                <c:pt idx="34">
                  <c:v>-77.073661999999999</c:v>
                </c:pt>
                <c:pt idx="35">
                  <c:v>-76.540122999999994</c:v>
                </c:pt>
                <c:pt idx="36">
                  <c:v>-77.784362999999999</c:v>
                </c:pt>
                <c:pt idx="37">
                  <c:v>-76.292632999999995</c:v>
                </c:pt>
                <c:pt idx="38">
                  <c:v>-75.029549000000003</c:v>
                </c:pt>
                <c:pt idx="39">
                  <c:v>-69.858795000000001</c:v>
                </c:pt>
                <c:pt idx="40">
                  <c:v>-66.135943999999995</c:v>
                </c:pt>
                <c:pt idx="41">
                  <c:v>-61.851630999999998</c:v>
                </c:pt>
                <c:pt idx="42">
                  <c:v>-60.440353000000002</c:v>
                </c:pt>
                <c:pt idx="43">
                  <c:v>-63.784923999999997</c:v>
                </c:pt>
                <c:pt idx="44">
                  <c:v>-68.68959000000001</c:v>
                </c:pt>
                <c:pt idx="45">
                  <c:v>-71.601478999999998</c:v>
                </c:pt>
                <c:pt idx="46">
                  <c:v>-72.639983999999998</c:v>
                </c:pt>
                <c:pt idx="47">
                  <c:v>-72.142052000000007</c:v>
                </c:pt>
                <c:pt idx="48">
                  <c:v>-71.280501999999998</c:v>
                </c:pt>
                <c:pt idx="49">
                  <c:v>-70.641197000000005</c:v>
                </c:pt>
                <c:pt idx="50">
                  <c:v>-72.061211</c:v>
                </c:pt>
                <c:pt idx="51">
                  <c:v>-72.107451999999995</c:v>
                </c:pt>
                <c:pt idx="52">
                  <c:v>-70.043426999999994</c:v>
                </c:pt>
                <c:pt idx="53">
                  <c:v>-66.390713000000005</c:v>
                </c:pt>
                <c:pt idx="54">
                  <c:v>-65.488822999999996</c:v>
                </c:pt>
                <c:pt idx="55">
                  <c:v>-67.050755000000009</c:v>
                </c:pt>
                <c:pt idx="56">
                  <c:v>-71.305862000000005</c:v>
                </c:pt>
                <c:pt idx="57">
                  <c:v>-71.560599999999994</c:v>
                </c:pt>
                <c:pt idx="58">
                  <c:v>-70.358504999999994</c:v>
                </c:pt>
                <c:pt idx="59">
                  <c:v>-67.388942999999998</c:v>
                </c:pt>
                <c:pt idx="60">
                  <c:v>-65.588115999999999</c:v>
                </c:pt>
                <c:pt idx="61">
                  <c:v>-62.588856</c:v>
                </c:pt>
                <c:pt idx="62">
                  <c:v>-58.959842999999999</c:v>
                </c:pt>
                <c:pt idx="63">
                  <c:v>-57.684733999999999</c:v>
                </c:pt>
                <c:pt idx="64">
                  <c:v>-59.467002999999998</c:v>
                </c:pt>
                <c:pt idx="65">
                  <c:v>-62.113349999999997</c:v>
                </c:pt>
                <c:pt idx="66">
                  <c:v>-64.389160000000004</c:v>
                </c:pt>
                <c:pt idx="67">
                  <c:v>-65.569674999999989</c:v>
                </c:pt>
                <c:pt idx="68">
                  <c:v>-66.113110000000006</c:v>
                </c:pt>
                <c:pt idx="69">
                  <c:v>-67.655715999999998</c:v>
                </c:pt>
                <c:pt idx="70">
                  <c:v>-74.146720999999999</c:v>
                </c:pt>
                <c:pt idx="71">
                  <c:v>-77.067779999999999</c:v>
                </c:pt>
                <c:pt idx="72">
                  <c:v>-75.249290000000002</c:v>
                </c:pt>
                <c:pt idx="73">
                  <c:v>-67.677570000000003</c:v>
                </c:pt>
                <c:pt idx="74">
                  <c:v>-63.224693000000002</c:v>
                </c:pt>
                <c:pt idx="75">
                  <c:v>-64.016602000000006</c:v>
                </c:pt>
                <c:pt idx="76">
                  <c:v>-65.095966000000004</c:v>
                </c:pt>
                <c:pt idx="77">
                  <c:v>-66.88694000000001</c:v>
                </c:pt>
                <c:pt idx="78">
                  <c:v>-68.91268199999999</c:v>
                </c:pt>
                <c:pt idx="79">
                  <c:v>-70.084129000000004</c:v>
                </c:pt>
                <c:pt idx="80">
                  <c:v>-71.177795000000003</c:v>
                </c:pt>
                <c:pt idx="81">
                  <c:v>-69.779601999999997</c:v>
                </c:pt>
                <c:pt idx="82">
                  <c:v>-68.947651000000008</c:v>
                </c:pt>
                <c:pt idx="83">
                  <c:v>-66.098675</c:v>
                </c:pt>
                <c:pt idx="84">
                  <c:v>-64.003219999999999</c:v>
                </c:pt>
                <c:pt idx="85">
                  <c:v>-61.862194000000002</c:v>
                </c:pt>
                <c:pt idx="86">
                  <c:v>-60.775821999999998</c:v>
                </c:pt>
                <c:pt idx="87">
                  <c:v>-60.325405000000003</c:v>
                </c:pt>
                <c:pt idx="88">
                  <c:v>-60.457962000000002</c:v>
                </c:pt>
                <c:pt idx="89">
                  <c:v>-60.936141999999997</c:v>
                </c:pt>
                <c:pt idx="90">
                  <c:v>-60.108524000000003</c:v>
                </c:pt>
                <c:pt idx="91">
                  <c:v>-58.412537</c:v>
                </c:pt>
                <c:pt idx="92">
                  <c:v>-56.749321000000002</c:v>
                </c:pt>
                <c:pt idx="93">
                  <c:v>-56.090294</c:v>
                </c:pt>
                <c:pt idx="94">
                  <c:v>-55.439045</c:v>
                </c:pt>
                <c:pt idx="95">
                  <c:v>-54.202080000000002</c:v>
                </c:pt>
                <c:pt idx="96">
                  <c:v>-53.653182999999999</c:v>
                </c:pt>
                <c:pt idx="97">
                  <c:v>-55.905906999999999</c:v>
                </c:pt>
                <c:pt idx="98">
                  <c:v>-58.694130000000001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0E-40E0-97BB-1D9A2668E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67424"/>
        <c:axId val="114569600"/>
      </c:scatterChart>
      <c:valAx>
        <c:axId val="114567424"/>
        <c:scaling>
          <c:orientation val="minMax"/>
          <c:max val="4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Output Frequency (GHz)</a:t>
                </a:r>
              </a:p>
            </c:rich>
          </c:tx>
          <c:layout>
            <c:manualLayout>
              <c:xMode val="edge"/>
              <c:yMode val="edge"/>
              <c:x val="0.35543054542387981"/>
              <c:y val="0.91571741032371101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569600"/>
        <c:crosses val="autoZero"/>
        <c:crossBetween val="midCat"/>
        <c:majorUnit val="5"/>
      </c:valAx>
      <c:valAx>
        <c:axId val="114569600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567424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7265918134590342"/>
          <c:y val="0.18610942425137003"/>
          <c:w val="0.28145353431708547"/>
          <c:h val="0.15000765496543544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A Conversion Loss vs. LO Power: 91 MHz IF (dB)</a:t>
            </a:r>
            <a:endParaRPr lang="en-US" sz="1000" baseline="30000"/>
          </a:p>
        </c:rich>
      </c:tx>
      <c:layout>
        <c:manualLayout>
          <c:xMode val="edge"/>
          <c:yMode val="edge"/>
          <c:x val="0.15776050898395597"/>
          <c:y val="1.475721784776902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9.2374963546223404E-2"/>
          <c:w val="0.76542713682528862"/>
          <c:h val="0.7168729950422865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CLvsLO!$F$2</c:f>
              <c:strCache>
                <c:ptCount val="1"/>
                <c:pt idx="0">
                  <c:v>+17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6</c:v>
                </c:pt>
                <c:pt idx="1">
                  <c:v>6.1950000000000003</c:v>
                </c:pt>
                <c:pt idx="2">
                  <c:v>6.39</c:v>
                </c:pt>
                <c:pt idx="3">
                  <c:v>6.585</c:v>
                </c:pt>
                <c:pt idx="4">
                  <c:v>6.78</c:v>
                </c:pt>
                <c:pt idx="5">
                  <c:v>6.9749999999999996</c:v>
                </c:pt>
                <c:pt idx="6">
                  <c:v>7.17</c:v>
                </c:pt>
                <c:pt idx="7">
                  <c:v>7.3650000000000002</c:v>
                </c:pt>
                <c:pt idx="8">
                  <c:v>7.56</c:v>
                </c:pt>
                <c:pt idx="9">
                  <c:v>7.7549999999999999</c:v>
                </c:pt>
                <c:pt idx="10">
                  <c:v>7.95</c:v>
                </c:pt>
                <c:pt idx="11">
                  <c:v>8.1449999999999996</c:v>
                </c:pt>
                <c:pt idx="12">
                  <c:v>8.34</c:v>
                </c:pt>
                <c:pt idx="13">
                  <c:v>8.5350000000000001</c:v>
                </c:pt>
                <c:pt idx="14">
                  <c:v>8.73</c:v>
                </c:pt>
                <c:pt idx="15">
                  <c:v>8.9250000000000007</c:v>
                </c:pt>
                <c:pt idx="16">
                  <c:v>9.1199999999999992</c:v>
                </c:pt>
                <c:pt idx="17">
                  <c:v>9.3149999999999995</c:v>
                </c:pt>
                <c:pt idx="18">
                  <c:v>9.51</c:v>
                </c:pt>
                <c:pt idx="19">
                  <c:v>9.7050000000000001</c:v>
                </c:pt>
                <c:pt idx="20">
                  <c:v>9.9</c:v>
                </c:pt>
                <c:pt idx="21">
                  <c:v>10.095000000000001</c:v>
                </c:pt>
                <c:pt idx="22">
                  <c:v>10.29</c:v>
                </c:pt>
                <c:pt idx="23">
                  <c:v>10.484999999999999</c:v>
                </c:pt>
                <c:pt idx="24">
                  <c:v>10.68</c:v>
                </c:pt>
                <c:pt idx="25">
                  <c:v>10.875</c:v>
                </c:pt>
                <c:pt idx="26">
                  <c:v>11.07</c:v>
                </c:pt>
                <c:pt idx="27">
                  <c:v>11.265000000000001</c:v>
                </c:pt>
                <c:pt idx="28">
                  <c:v>11.46</c:v>
                </c:pt>
                <c:pt idx="29">
                  <c:v>11.654999999999999</c:v>
                </c:pt>
                <c:pt idx="30">
                  <c:v>11.85</c:v>
                </c:pt>
                <c:pt idx="31">
                  <c:v>12.045</c:v>
                </c:pt>
                <c:pt idx="32">
                  <c:v>12.24</c:v>
                </c:pt>
                <c:pt idx="33">
                  <c:v>12.435</c:v>
                </c:pt>
                <c:pt idx="34">
                  <c:v>12.63</c:v>
                </c:pt>
                <c:pt idx="35">
                  <c:v>12.824999999999999</c:v>
                </c:pt>
                <c:pt idx="36">
                  <c:v>13.02</c:v>
                </c:pt>
                <c:pt idx="37">
                  <c:v>13.215</c:v>
                </c:pt>
                <c:pt idx="38">
                  <c:v>13.41</c:v>
                </c:pt>
                <c:pt idx="39">
                  <c:v>13.605</c:v>
                </c:pt>
                <c:pt idx="40">
                  <c:v>13.8</c:v>
                </c:pt>
                <c:pt idx="41">
                  <c:v>13.994999999999999</c:v>
                </c:pt>
                <c:pt idx="42">
                  <c:v>14.19</c:v>
                </c:pt>
                <c:pt idx="43">
                  <c:v>14.385</c:v>
                </c:pt>
                <c:pt idx="44">
                  <c:v>14.58</c:v>
                </c:pt>
                <c:pt idx="45">
                  <c:v>14.775</c:v>
                </c:pt>
                <c:pt idx="46">
                  <c:v>14.97</c:v>
                </c:pt>
                <c:pt idx="47">
                  <c:v>15.164999999999999</c:v>
                </c:pt>
                <c:pt idx="48">
                  <c:v>15.36</c:v>
                </c:pt>
                <c:pt idx="49">
                  <c:v>15.555</c:v>
                </c:pt>
                <c:pt idx="50">
                  <c:v>15.75</c:v>
                </c:pt>
                <c:pt idx="51">
                  <c:v>15.945</c:v>
                </c:pt>
                <c:pt idx="52">
                  <c:v>16.14</c:v>
                </c:pt>
                <c:pt idx="53">
                  <c:v>16.335000000000001</c:v>
                </c:pt>
                <c:pt idx="54">
                  <c:v>16.53</c:v>
                </c:pt>
                <c:pt idx="55">
                  <c:v>16.725000000000001</c:v>
                </c:pt>
                <c:pt idx="56">
                  <c:v>16.920000000000002</c:v>
                </c:pt>
                <c:pt idx="57">
                  <c:v>17.114999999999998</c:v>
                </c:pt>
                <c:pt idx="58">
                  <c:v>17.309999999999999</c:v>
                </c:pt>
                <c:pt idx="59">
                  <c:v>17.504999999999999</c:v>
                </c:pt>
                <c:pt idx="60">
                  <c:v>17.7</c:v>
                </c:pt>
                <c:pt idx="61">
                  <c:v>17.895</c:v>
                </c:pt>
                <c:pt idx="62">
                  <c:v>18.09</c:v>
                </c:pt>
                <c:pt idx="63">
                  <c:v>18.285</c:v>
                </c:pt>
                <c:pt idx="64">
                  <c:v>18.48</c:v>
                </c:pt>
                <c:pt idx="65">
                  <c:v>18.675000000000001</c:v>
                </c:pt>
                <c:pt idx="66">
                  <c:v>18.87</c:v>
                </c:pt>
                <c:pt idx="67">
                  <c:v>19.065000000000001</c:v>
                </c:pt>
                <c:pt idx="68">
                  <c:v>19.260000000000002</c:v>
                </c:pt>
                <c:pt idx="69">
                  <c:v>19.454999999999998</c:v>
                </c:pt>
                <c:pt idx="70">
                  <c:v>19.649999999999999</c:v>
                </c:pt>
                <c:pt idx="71">
                  <c:v>19.844999999999999</c:v>
                </c:pt>
                <c:pt idx="72">
                  <c:v>20.04</c:v>
                </c:pt>
                <c:pt idx="73">
                  <c:v>20.234999999999999</c:v>
                </c:pt>
                <c:pt idx="74">
                  <c:v>20.43</c:v>
                </c:pt>
                <c:pt idx="75">
                  <c:v>20.625</c:v>
                </c:pt>
                <c:pt idx="76">
                  <c:v>20.82</c:v>
                </c:pt>
                <c:pt idx="77">
                  <c:v>21.015000000000001</c:v>
                </c:pt>
                <c:pt idx="78">
                  <c:v>21.21</c:v>
                </c:pt>
                <c:pt idx="79">
                  <c:v>21.405000000000001</c:v>
                </c:pt>
                <c:pt idx="80">
                  <c:v>21.6</c:v>
                </c:pt>
                <c:pt idx="81">
                  <c:v>21.795000000000002</c:v>
                </c:pt>
                <c:pt idx="82">
                  <c:v>21.99</c:v>
                </c:pt>
                <c:pt idx="83">
                  <c:v>22.184999999999999</c:v>
                </c:pt>
                <c:pt idx="84">
                  <c:v>22.38</c:v>
                </c:pt>
                <c:pt idx="85">
                  <c:v>22.574999999999999</c:v>
                </c:pt>
                <c:pt idx="86">
                  <c:v>22.77</c:v>
                </c:pt>
                <c:pt idx="87">
                  <c:v>22.965</c:v>
                </c:pt>
                <c:pt idx="88">
                  <c:v>23.16</c:v>
                </c:pt>
                <c:pt idx="89">
                  <c:v>23.355</c:v>
                </c:pt>
                <c:pt idx="90">
                  <c:v>23.55</c:v>
                </c:pt>
                <c:pt idx="91">
                  <c:v>23.745000000000001</c:v>
                </c:pt>
                <c:pt idx="92">
                  <c:v>23.94</c:v>
                </c:pt>
                <c:pt idx="93">
                  <c:v>24.135000000000002</c:v>
                </c:pt>
                <c:pt idx="94">
                  <c:v>24.33</c:v>
                </c:pt>
                <c:pt idx="95">
                  <c:v>24.524999999999999</c:v>
                </c:pt>
                <c:pt idx="96">
                  <c:v>24.72</c:v>
                </c:pt>
                <c:pt idx="97">
                  <c:v>24.914999999999999</c:v>
                </c:pt>
                <c:pt idx="98">
                  <c:v>25.11</c:v>
                </c:pt>
                <c:pt idx="99">
                  <c:v>25.305</c:v>
                </c:pt>
                <c:pt idx="100">
                  <c:v>25.5</c:v>
                </c:pt>
                <c:pt idx="101">
                  <c:v>25.695</c:v>
                </c:pt>
                <c:pt idx="102">
                  <c:v>25.89</c:v>
                </c:pt>
                <c:pt idx="103">
                  <c:v>26.085000000000001</c:v>
                </c:pt>
                <c:pt idx="104">
                  <c:v>26.28</c:v>
                </c:pt>
                <c:pt idx="105">
                  <c:v>26.475000000000001</c:v>
                </c:pt>
                <c:pt idx="106">
                  <c:v>26.67</c:v>
                </c:pt>
                <c:pt idx="107">
                  <c:v>26.864999999999998</c:v>
                </c:pt>
                <c:pt idx="108">
                  <c:v>27.06</c:v>
                </c:pt>
                <c:pt idx="109">
                  <c:v>27.254999999999999</c:v>
                </c:pt>
                <c:pt idx="110">
                  <c:v>27.45</c:v>
                </c:pt>
                <c:pt idx="111">
                  <c:v>27.645</c:v>
                </c:pt>
                <c:pt idx="112">
                  <c:v>27.84</c:v>
                </c:pt>
                <c:pt idx="113">
                  <c:v>28.035</c:v>
                </c:pt>
                <c:pt idx="114">
                  <c:v>28.23</c:v>
                </c:pt>
                <c:pt idx="115">
                  <c:v>28.425000000000001</c:v>
                </c:pt>
                <c:pt idx="116">
                  <c:v>28.62</c:v>
                </c:pt>
                <c:pt idx="117">
                  <c:v>28.815000000000001</c:v>
                </c:pt>
                <c:pt idx="118">
                  <c:v>29.01</c:v>
                </c:pt>
                <c:pt idx="119">
                  <c:v>29.204999999999998</c:v>
                </c:pt>
                <c:pt idx="120">
                  <c:v>29.4</c:v>
                </c:pt>
                <c:pt idx="121">
                  <c:v>29.594999999999999</c:v>
                </c:pt>
                <c:pt idx="122">
                  <c:v>29.79</c:v>
                </c:pt>
                <c:pt idx="123">
                  <c:v>29.984999999999999</c:v>
                </c:pt>
                <c:pt idx="124">
                  <c:v>30.18</c:v>
                </c:pt>
                <c:pt idx="125">
                  <c:v>30.375</c:v>
                </c:pt>
                <c:pt idx="126">
                  <c:v>30.57</c:v>
                </c:pt>
                <c:pt idx="127">
                  <c:v>30.765000000000001</c:v>
                </c:pt>
                <c:pt idx="128">
                  <c:v>30.96</c:v>
                </c:pt>
                <c:pt idx="129">
                  <c:v>31.155000000000001</c:v>
                </c:pt>
                <c:pt idx="130">
                  <c:v>31.35</c:v>
                </c:pt>
                <c:pt idx="131">
                  <c:v>31.545000000000002</c:v>
                </c:pt>
                <c:pt idx="132">
                  <c:v>31.74</c:v>
                </c:pt>
                <c:pt idx="133">
                  <c:v>31.934999999999999</c:v>
                </c:pt>
                <c:pt idx="134">
                  <c:v>32.130000000000003</c:v>
                </c:pt>
                <c:pt idx="135">
                  <c:v>32.325000000000003</c:v>
                </c:pt>
                <c:pt idx="136">
                  <c:v>32.520000000000003</c:v>
                </c:pt>
                <c:pt idx="137">
                  <c:v>32.715000000000003</c:v>
                </c:pt>
                <c:pt idx="138">
                  <c:v>32.909999999999997</c:v>
                </c:pt>
                <c:pt idx="139">
                  <c:v>33.104999999999997</c:v>
                </c:pt>
                <c:pt idx="140">
                  <c:v>33.299999999999997</c:v>
                </c:pt>
                <c:pt idx="141">
                  <c:v>33.494999999999997</c:v>
                </c:pt>
                <c:pt idx="142">
                  <c:v>33.69</c:v>
                </c:pt>
                <c:pt idx="143">
                  <c:v>33.884999999999998</c:v>
                </c:pt>
                <c:pt idx="144">
                  <c:v>34.08</c:v>
                </c:pt>
                <c:pt idx="145">
                  <c:v>34.274999999999999</c:v>
                </c:pt>
                <c:pt idx="146">
                  <c:v>34.47</c:v>
                </c:pt>
                <c:pt idx="147">
                  <c:v>34.664999999999999</c:v>
                </c:pt>
                <c:pt idx="148">
                  <c:v>34.86</c:v>
                </c:pt>
                <c:pt idx="149">
                  <c:v>35.055</c:v>
                </c:pt>
                <c:pt idx="150">
                  <c:v>35.25</c:v>
                </c:pt>
                <c:pt idx="151">
                  <c:v>35.445</c:v>
                </c:pt>
                <c:pt idx="152">
                  <c:v>35.64</c:v>
                </c:pt>
                <c:pt idx="153">
                  <c:v>35.835000000000001</c:v>
                </c:pt>
                <c:pt idx="154">
                  <c:v>36.03</c:v>
                </c:pt>
                <c:pt idx="155">
                  <c:v>36.225000000000001</c:v>
                </c:pt>
                <c:pt idx="156">
                  <c:v>36.42</c:v>
                </c:pt>
                <c:pt idx="157">
                  <c:v>36.615000000000002</c:v>
                </c:pt>
                <c:pt idx="158">
                  <c:v>36.81</c:v>
                </c:pt>
                <c:pt idx="159">
                  <c:v>37.005000000000003</c:v>
                </c:pt>
                <c:pt idx="160">
                  <c:v>37.200000000000003</c:v>
                </c:pt>
                <c:pt idx="161">
                  <c:v>37.395000000000003</c:v>
                </c:pt>
                <c:pt idx="162">
                  <c:v>37.590000000000003</c:v>
                </c:pt>
                <c:pt idx="163">
                  <c:v>37.784999999999997</c:v>
                </c:pt>
                <c:pt idx="164">
                  <c:v>37.979999999999997</c:v>
                </c:pt>
                <c:pt idx="165">
                  <c:v>38.174999999999997</c:v>
                </c:pt>
                <c:pt idx="166">
                  <c:v>38.369999999999997</c:v>
                </c:pt>
                <c:pt idx="167">
                  <c:v>38.564999999999998</c:v>
                </c:pt>
                <c:pt idx="168">
                  <c:v>38.76</c:v>
                </c:pt>
                <c:pt idx="169">
                  <c:v>38.954999999999998</c:v>
                </c:pt>
                <c:pt idx="170">
                  <c:v>39.15</c:v>
                </c:pt>
                <c:pt idx="171">
                  <c:v>39.344999999999999</c:v>
                </c:pt>
                <c:pt idx="172">
                  <c:v>39.54</c:v>
                </c:pt>
                <c:pt idx="173">
                  <c:v>39.734999999999999</c:v>
                </c:pt>
                <c:pt idx="174">
                  <c:v>39.93</c:v>
                </c:pt>
                <c:pt idx="175">
                  <c:v>40.125</c:v>
                </c:pt>
                <c:pt idx="176">
                  <c:v>40.32</c:v>
                </c:pt>
                <c:pt idx="177">
                  <c:v>40.515000000000001</c:v>
                </c:pt>
                <c:pt idx="178">
                  <c:v>40.71</c:v>
                </c:pt>
                <c:pt idx="179">
                  <c:v>40.905000000000001</c:v>
                </c:pt>
                <c:pt idx="180">
                  <c:v>41.1</c:v>
                </c:pt>
                <c:pt idx="181">
                  <c:v>41.295000000000002</c:v>
                </c:pt>
                <c:pt idx="182">
                  <c:v>41.49</c:v>
                </c:pt>
                <c:pt idx="183">
                  <c:v>41.685000000000002</c:v>
                </c:pt>
                <c:pt idx="184">
                  <c:v>41.88</c:v>
                </c:pt>
                <c:pt idx="185">
                  <c:v>42.075000000000003</c:v>
                </c:pt>
                <c:pt idx="186">
                  <c:v>42.27</c:v>
                </c:pt>
                <c:pt idx="187">
                  <c:v>42.465000000000003</c:v>
                </c:pt>
                <c:pt idx="188">
                  <c:v>42.66</c:v>
                </c:pt>
                <c:pt idx="189">
                  <c:v>42.854999999999997</c:v>
                </c:pt>
                <c:pt idx="190">
                  <c:v>43.05</c:v>
                </c:pt>
                <c:pt idx="191">
                  <c:v>43.244999999999997</c:v>
                </c:pt>
                <c:pt idx="192">
                  <c:v>43.44</c:v>
                </c:pt>
                <c:pt idx="193">
                  <c:v>43.634999999999998</c:v>
                </c:pt>
                <c:pt idx="194">
                  <c:v>43.83</c:v>
                </c:pt>
                <c:pt idx="195">
                  <c:v>44.024999999999999</c:v>
                </c:pt>
                <c:pt idx="196">
                  <c:v>44.22</c:v>
                </c:pt>
                <c:pt idx="197">
                  <c:v>44.414999999999999</c:v>
                </c:pt>
                <c:pt idx="198">
                  <c:v>44.61</c:v>
                </c:pt>
                <c:pt idx="199">
                  <c:v>44.805</c:v>
                </c:pt>
                <c:pt idx="200">
                  <c:v>45</c:v>
                </c:pt>
              </c:numCache>
            </c:numRef>
          </c:xVal>
          <c:yVal>
            <c:numRef>
              <c:f>CLvsLO!$F$5:$F$205</c:f>
              <c:numCache>
                <c:formatCode>General</c:formatCode>
                <c:ptCount val="201"/>
                <c:pt idx="0">
                  <c:v>-22.462069</c:v>
                </c:pt>
                <c:pt idx="1">
                  <c:v>-21.637613000000002</c:v>
                </c:pt>
                <c:pt idx="2">
                  <c:v>-20.891694999999999</c:v>
                </c:pt>
                <c:pt idx="3">
                  <c:v>-20.061295000000001</c:v>
                </c:pt>
                <c:pt idx="4">
                  <c:v>-19.406345000000002</c:v>
                </c:pt>
                <c:pt idx="5">
                  <c:v>-18.909417999999999</c:v>
                </c:pt>
                <c:pt idx="6">
                  <c:v>-18.458545999999998</c:v>
                </c:pt>
                <c:pt idx="7">
                  <c:v>-17.853093999999999</c:v>
                </c:pt>
                <c:pt idx="8">
                  <c:v>-17.258815999999999</c:v>
                </c:pt>
                <c:pt idx="9">
                  <c:v>-16.550948999999999</c:v>
                </c:pt>
                <c:pt idx="10">
                  <c:v>-15.676311999999999</c:v>
                </c:pt>
                <c:pt idx="11">
                  <c:v>-14.819232</c:v>
                </c:pt>
                <c:pt idx="12">
                  <c:v>-13.789108000000001</c:v>
                </c:pt>
                <c:pt idx="13">
                  <c:v>-12.780236</c:v>
                </c:pt>
                <c:pt idx="14">
                  <c:v>-11.818464000000001</c:v>
                </c:pt>
                <c:pt idx="15">
                  <c:v>-10.949944</c:v>
                </c:pt>
                <c:pt idx="16">
                  <c:v>-10.042895</c:v>
                </c:pt>
                <c:pt idx="17">
                  <c:v>-9.2223930000000003</c:v>
                </c:pt>
                <c:pt idx="18">
                  <c:v>-8.3520450999999998</c:v>
                </c:pt>
                <c:pt idx="19">
                  <c:v>-7.5871434000000004</c:v>
                </c:pt>
                <c:pt idx="20">
                  <c:v>-6.9770918000000002</c:v>
                </c:pt>
                <c:pt idx="21">
                  <c:v>-6.5905066000000003</c:v>
                </c:pt>
                <c:pt idx="22">
                  <c:v>-6.3458595000000004</c:v>
                </c:pt>
                <c:pt idx="23">
                  <c:v>-6.1924910999999998</c:v>
                </c:pt>
                <c:pt idx="24">
                  <c:v>-6.1032915000000001</c:v>
                </c:pt>
                <c:pt idx="25">
                  <c:v>-6.0421151999999996</c:v>
                </c:pt>
                <c:pt idx="26">
                  <c:v>-6.0023626999999999</c:v>
                </c:pt>
                <c:pt idx="27">
                  <c:v>-5.9634657000000004</c:v>
                </c:pt>
                <c:pt idx="28">
                  <c:v>-5.9485887999999996</c:v>
                </c:pt>
                <c:pt idx="29">
                  <c:v>-5.9495835000000001</c:v>
                </c:pt>
                <c:pt idx="30">
                  <c:v>-5.9950991</c:v>
                </c:pt>
                <c:pt idx="31">
                  <c:v>-6.0429664000000001</c:v>
                </c:pt>
                <c:pt idx="32">
                  <c:v>-6.0997005</c:v>
                </c:pt>
                <c:pt idx="33">
                  <c:v>-6.1730951999999997</c:v>
                </c:pt>
                <c:pt idx="34">
                  <c:v>-6.2235984999999996</c:v>
                </c:pt>
                <c:pt idx="35">
                  <c:v>-6.2377687000000002</c:v>
                </c:pt>
                <c:pt idx="36">
                  <c:v>-6.2169356000000002</c:v>
                </c:pt>
                <c:pt idx="37">
                  <c:v>-6.2119502999999998</c:v>
                </c:pt>
                <c:pt idx="38">
                  <c:v>-6.1589789000000001</c:v>
                </c:pt>
                <c:pt idx="39">
                  <c:v>-6.0940422999999999</c:v>
                </c:pt>
                <c:pt idx="40">
                  <c:v>-6.0160780000000003</c:v>
                </c:pt>
                <c:pt idx="41">
                  <c:v>-5.9708600000000001</c:v>
                </c:pt>
                <c:pt idx="42">
                  <c:v>-5.8783069000000001</c:v>
                </c:pt>
                <c:pt idx="43">
                  <c:v>-5.8128146999999997</c:v>
                </c:pt>
                <c:pt idx="44">
                  <c:v>-5.7285789999999999</c:v>
                </c:pt>
                <c:pt idx="45">
                  <c:v>-5.6938633999999997</c:v>
                </c:pt>
                <c:pt idx="46">
                  <c:v>-5.6633696999999996</c:v>
                </c:pt>
                <c:pt idx="47">
                  <c:v>-5.6736583999999999</c:v>
                </c:pt>
                <c:pt idx="48">
                  <c:v>-5.6708860000000003</c:v>
                </c:pt>
                <c:pt idx="49">
                  <c:v>-5.7150740999999998</c:v>
                </c:pt>
                <c:pt idx="50">
                  <c:v>-5.7253432000000002</c:v>
                </c:pt>
                <c:pt idx="51">
                  <c:v>-5.7504562999999997</c:v>
                </c:pt>
                <c:pt idx="52">
                  <c:v>-5.7615166000000002</c:v>
                </c:pt>
                <c:pt idx="53">
                  <c:v>-5.7935128000000002</c:v>
                </c:pt>
                <c:pt idx="54">
                  <c:v>-5.8137093000000002</c:v>
                </c:pt>
                <c:pt idx="55">
                  <c:v>-5.8315238999999996</c:v>
                </c:pt>
                <c:pt idx="56">
                  <c:v>-5.8190594000000004</c:v>
                </c:pt>
                <c:pt idx="57">
                  <c:v>-5.8282002999999998</c:v>
                </c:pt>
                <c:pt idx="58">
                  <c:v>-5.8331714000000003</c:v>
                </c:pt>
                <c:pt idx="59">
                  <c:v>-5.8512206000000004</c:v>
                </c:pt>
                <c:pt idx="60">
                  <c:v>-5.8780289000000003</c:v>
                </c:pt>
                <c:pt idx="61">
                  <c:v>-5.9255199000000003</c:v>
                </c:pt>
                <c:pt idx="62">
                  <c:v>-5.9833664999999998</c:v>
                </c:pt>
                <c:pt idx="63">
                  <c:v>-6.0245008000000002</c:v>
                </c:pt>
                <c:pt idx="64">
                  <c:v>-6.0910988000000001</c:v>
                </c:pt>
                <c:pt idx="65">
                  <c:v>-6.1130705000000001</c:v>
                </c:pt>
                <c:pt idx="66">
                  <c:v>-6.1868600999999996</c:v>
                </c:pt>
                <c:pt idx="67">
                  <c:v>-6.2471366000000002</c:v>
                </c:pt>
                <c:pt idx="68">
                  <c:v>-6.3078151</c:v>
                </c:pt>
                <c:pt idx="69">
                  <c:v>-6.3289957000000001</c:v>
                </c:pt>
                <c:pt idx="70">
                  <c:v>-6.4331613000000001</c:v>
                </c:pt>
                <c:pt idx="71">
                  <c:v>-6.4899811999999999</c:v>
                </c:pt>
                <c:pt idx="72">
                  <c:v>-6.5674839</c:v>
                </c:pt>
                <c:pt idx="73">
                  <c:v>-6.6377907</c:v>
                </c:pt>
                <c:pt idx="74">
                  <c:v>-6.7582506999999996</c:v>
                </c:pt>
                <c:pt idx="75">
                  <c:v>-6.8226088999999996</c:v>
                </c:pt>
                <c:pt idx="76">
                  <c:v>-6.8628692999999998</c:v>
                </c:pt>
                <c:pt idx="77">
                  <c:v>-6.8526563999999999</c:v>
                </c:pt>
                <c:pt idx="78">
                  <c:v>-6.8567758000000003</c:v>
                </c:pt>
                <c:pt idx="79">
                  <c:v>-6.8219003999999996</c:v>
                </c:pt>
                <c:pt idx="80">
                  <c:v>-6.8329101000000003</c:v>
                </c:pt>
                <c:pt idx="81">
                  <c:v>-6.8684143999999998</c:v>
                </c:pt>
                <c:pt idx="82">
                  <c:v>-6.9315524000000002</c:v>
                </c:pt>
                <c:pt idx="83">
                  <c:v>-7.0235133000000003</c:v>
                </c:pt>
                <c:pt idx="84">
                  <c:v>-7.0906795999999996</c:v>
                </c:pt>
                <c:pt idx="85">
                  <c:v>-7.1169466999999997</c:v>
                </c:pt>
                <c:pt idx="86">
                  <c:v>-7.0917567999999997</c:v>
                </c:pt>
                <c:pt idx="87">
                  <c:v>-7.0936842000000002</c:v>
                </c:pt>
                <c:pt idx="88">
                  <c:v>-7.0680604000000002</c:v>
                </c:pt>
                <c:pt idx="89">
                  <c:v>-7.0322657</c:v>
                </c:pt>
                <c:pt idx="90">
                  <c:v>-6.9967828000000001</c:v>
                </c:pt>
                <c:pt idx="91">
                  <c:v>-6.9863309999999998</c:v>
                </c:pt>
                <c:pt idx="92">
                  <c:v>-6.9648566000000001</c:v>
                </c:pt>
                <c:pt idx="93">
                  <c:v>-6.9233045999999998</c:v>
                </c:pt>
                <c:pt idx="94">
                  <c:v>-6.8743252999999997</c:v>
                </c:pt>
                <c:pt idx="95">
                  <c:v>-6.8998866000000003</c:v>
                </c:pt>
                <c:pt idx="96">
                  <c:v>-6.8963441999999997</c:v>
                </c:pt>
                <c:pt idx="97">
                  <c:v>-6.8773913000000002</c:v>
                </c:pt>
                <c:pt idx="98">
                  <c:v>-6.8647479999999996</c:v>
                </c:pt>
                <c:pt idx="99">
                  <c:v>-6.8936352999999997</c:v>
                </c:pt>
                <c:pt idx="100">
                  <c:v>-6.8122578000000003</c:v>
                </c:pt>
                <c:pt idx="101">
                  <c:v>-6.7807851000000001</c:v>
                </c:pt>
                <c:pt idx="102">
                  <c:v>-6.7334947999999999</c:v>
                </c:pt>
                <c:pt idx="103">
                  <c:v>-6.7305069</c:v>
                </c:pt>
                <c:pt idx="104">
                  <c:v>-6.7328253</c:v>
                </c:pt>
                <c:pt idx="105">
                  <c:v>-6.7823386000000001</c:v>
                </c:pt>
                <c:pt idx="106">
                  <c:v>-6.8060169000000004</c:v>
                </c:pt>
                <c:pt idx="107">
                  <c:v>-6.8814764000000004</c:v>
                </c:pt>
                <c:pt idx="108">
                  <c:v>-6.8699880000000002</c:v>
                </c:pt>
                <c:pt idx="109">
                  <c:v>-6.8732777</c:v>
                </c:pt>
                <c:pt idx="110">
                  <c:v>-6.8519601999999997</c:v>
                </c:pt>
                <c:pt idx="111">
                  <c:v>-6.8545365</c:v>
                </c:pt>
                <c:pt idx="112">
                  <c:v>-6.7824983999999997</c:v>
                </c:pt>
                <c:pt idx="113">
                  <c:v>-6.7632121999999999</c:v>
                </c:pt>
                <c:pt idx="114">
                  <c:v>-6.6937499000000003</c:v>
                </c:pt>
                <c:pt idx="115">
                  <c:v>-6.6583185</c:v>
                </c:pt>
                <c:pt idx="116">
                  <c:v>-6.6336554999999997</c:v>
                </c:pt>
                <c:pt idx="117">
                  <c:v>-6.6618351999999996</c:v>
                </c:pt>
                <c:pt idx="118">
                  <c:v>-6.6959672000000001</c:v>
                </c:pt>
                <c:pt idx="119">
                  <c:v>-6.7877587999999998</c:v>
                </c:pt>
                <c:pt idx="120">
                  <c:v>-6.8383960999999998</c:v>
                </c:pt>
                <c:pt idx="121">
                  <c:v>-6.8968406</c:v>
                </c:pt>
                <c:pt idx="122">
                  <c:v>-6.9306035000000001</c:v>
                </c:pt>
                <c:pt idx="123">
                  <c:v>-6.9588766</c:v>
                </c:pt>
                <c:pt idx="124">
                  <c:v>-6.9871477999999998</c:v>
                </c:pt>
                <c:pt idx="125">
                  <c:v>-7.0319867</c:v>
                </c:pt>
                <c:pt idx="126">
                  <c:v>-7.0364585000000002</c:v>
                </c:pt>
                <c:pt idx="127">
                  <c:v>-7.1192751000000003</c:v>
                </c:pt>
                <c:pt idx="128">
                  <c:v>-7.1942247999999998</c:v>
                </c:pt>
                <c:pt idx="129">
                  <c:v>-7.2369037000000001</c:v>
                </c:pt>
                <c:pt idx="130">
                  <c:v>-7.3071785</c:v>
                </c:pt>
                <c:pt idx="131">
                  <c:v>-7.4004741000000003</c:v>
                </c:pt>
                <c:pt idx="132">
                  <c:v>-7.4307780000000001</c:v>
                </c:pt>
                <c:pt idx="133">
                  <c:v>-7.4666857999999996</c:v>
                </c:pt>
                <c:pt idx="134">
                  <c:v>-7.5219231000000004</c:v>
                </c:pt>
                <c:pt idx="135">
                  <c:v>-7.5764750999999997</c:v>
                </c:pt>
                <c:pt idx="136">
                  <c:v>-7.6435833000000004</c:v>
                </c:pt>
                <c:pt idx="137">
                  <c:v>-7.7580384999999996</c:v>
                </c:pt>
                <c:pt idx="138">
                  <c:v>-7.8847541999999997</c:v>
                </c:pt>
                <c:pt idx="139">
                  <c:v>-8.0076084000000005</c:v>
                </c:pt>
                <c:pt idx="140">
                  <c:v>-8.1589241000000001</c:v>
                </c:pt>
                <c:pt idx="141">
                  <c:v>-8.3480234000000006</c:v>
                </c:pt>
                <c:pt idx="142">
                  <c:v>-8.4813509000000007</c:v>
                </c:pt>
                <c:pt idx="143">
                  <c:v>-8.6436281000000008</c:v>
                </c:pt>
                <c:pt idx="144">
                  <c:v>-8.7967768</c:v>
                </c:pt>
                <c:pt idx="145">
                  <c:v>-8.9100113000000007</c:v>
                </c:pt>
                <c:pt idx="146">
                  <c:v>-8.9949045000000005</c:v>
                </c:pt>
                <c:pt idx="147">
                  <c:v>-9.1286591999999995</c:v>
                </c:pt>
                <c:pt idx="148">
                  <c:v>-9.2844992000000008</c:v>
                </c:pt>
                <c:pt idx="149">
                  <c:v>-9.4650716999999993</c:v>
                </c:pt>
                <c:pt idx="150">
                  <c:v>-9.6121043999999998</c:v>
                </c:pt>
                <c:pt idx="151">
                  <c:v>-9.7324333000000003</c:v>
                </c:pt>
                <c:pt idx="152">
                  <c:v>-9.7969065000000004</c:v>
                </c:pt>
                <c:pt idx="153">
                  <c:v>-9.8243971000000005</c:v>
                </c:pt>
                <c:pt idx="154">
                  <c:v>-9.8034630000000007</c:v>
                </c:pt>
                <c:pt idx="155">
                  <c:v>-9.8383903999999998</c:v>
                </c:pt>
                <c:pt idx="156">
                  <c:v>-9.8025579</c:v>
                </c:pt>
                <c:pt idx="157">
                  <c:v>-9.7548180000000002</c:v>
                </c:pt>
                <c:pt idx="158">
                  <c:v>-9.7003240999999996</c:v>
                </c:pt>
                <c:pt idx="159">
                  <c:v>-9.6236943999999998</c:v>
                </c:pt>
                <c:pt idx="160">
                  <c:v>-9.5263939000000004</c:v>
                </c:pt>
                <c:pt idx="161">
                  <c:v>-9.5203371000000008</c:v>
                </c:pt>
                <c:pt idx="162">
                  <c:v>-9.5170697999999998</c:v>
                </c:pt>
                <c:pt idx="163">
                  <c:v>-9.5200128999999993</c:v>
                </c:pt>
                <c:pt idx="164">
                  <c:v>-9.5042238000000001</c:v>
                </c:pt>
                <c:pt idx="165">
                  <c:v>-9.4512958999999999</c:v>
                </c:pt>
                <c:pt idx="166">
                  <c:v>-9.3628893000000009</c:v>
                </c:pt>
                <c:pt idx="167">
                  <c:v>-9.2887553999999994</c:v>
                </c:pt>
                <c:pt idx="168">
                  <c:v>-9.1172152000000004</c:v>
                </c:pt>
                <c:pt idx="169">
                  <c:v>-9.0046634999999995</c:v>
                </c:pt>
                <c:pt idx="170">
                  <c:v>-8.9158191999999996</c:v>
                </c:pt>
                <c:pt idx="171">
                  <c:v>-8.8130673999999996</c:v>
                </c:pt>
                <c:pt idx="172">
                  <c:v>-8.7203073999999994</c:v>
                </c:pt>
                <c:pt idx="173">
                  <c:v>-8.6917943999999991</c:v>
                </c:pt>
                <c:pt idx="174">
                  <c:v>-8.6753959999999992</c:v>
                </c:pt>
                <c:pt idx="175">
                  <c:v>-8.6532859999999996</c:v>
                </c:pt>
                <c:pt idx="176">
                  <c:v>-8.6996926999999999</c:v>
                </c:pt>
                <c:pt idx="177">
                  <c:v>-8.7485943000000006</c:v>
                </c:pt>
                <c:pt idx="178">
                  <c:v>-8.8042727000000003</c:v>
                </c:pt>
                <c:pt idx="179">
                  <c:v>-8.8649406000000006</c:v>
                </c:pt>
                <c:pt idx="180">
                  <c:v>-8.9390754999999995</c:v>
                </c:pt>
                <c:pt idx="181">
                  <c:v>-8.9958696000000007</c:v>
                </c:pt>
                <c:pt idx="182">
                  <c:v>-9.1014365999999995</c:v>
                </c:pt>
                <c:pt idx="183">
                  <c:v>-9.2172832000000007</c:v>
                </c:pt>
                <c:pt idx="184">
                  <c:v>-9.3604754999999997</c:v>
                </c:pt>
                <c:pt idx="185">
                  <c:v>-9.5089798000000005</c:v>
                </c:pt>
                <c:pt idx="186">
                  <c:v>-9.6606131000000008</c:v>
                </c:pt>
                <c:pt idx="187">
                  <c:v>-9.7601051000000005</c:v>
                </c:pt>
                <c:pt idx="188">
                  <c:v>-9.8883752999999999</c:v>
                </c:pt>
                <c:pt idx="189">
                  <c:v>-10.009287</c:v>
                </c:pt>
                <c:pt idx="190">
                  <c:v>-10.202132000000001</c:v>
                </c:pt>
                <c:pt idx="191">
                  <c:v>-10.366941000000001</c:v>
                </c:pt>
                <c:pt idx="192">
                  <c:v>-10.588442000000001</c:v>
                </c:pt>
                <c:pt idx="193">
                  <c:v>-10.82912</c:v>
                </c:pt>
                <c:pt idx="194">
                  <c:v>-11.057919999999999</c:v>
                </c:pt>
                <c:pt idx="195">
                  <c:v>-11.267466000000001</c:v>
                </c:pt>
                <c:pt idx="196">
                  <c:v>-11.548869</c:v>
                </c:pt>
                <c:pt idx="197">
                  <c:v>-11.832623</c:v>
                </c:pt>
                <c:pt idx="198">
                  <c:v>-12.059478</c:v>
                </c:pt>
                <c:pt idx="199">
                  <c:v>-12.256679999999999</c:v>
                </c:pt>
                <c:pt idx="200">
                  <c:v>-12.390943999999999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61-437B-BA1D-4849937C91C3}"/>
            </c:ext>
          </c:extLst>
        </c:ser>
        <c:ser>
          <c:idx val="2"/>
          <c:order val="1"/>
          <c:tx>
            <c:strRef>
              <c:f>CLvsLO!$G$2</c:f>
              <c:strCache>
                <c:ptCount val="1"/>
                <c:pt idx="0">
                  <c:v>+15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6</c:v>
                </c:pt>
                <c:pt idx="1">
                  <c:v>6.1950000000000003</c:v>
                </c:pt>
                <c:pt idx="2">
                  <c:v>6.39</c:v>
                </c:pt>
                <c:pt idx="3">
                  <c:v>6.585</c:v>
                </c:pt>
                <c:pt idx="4">
                  <c:v>6.78</c:v>
                </c:pt>
                <c:pt idx="5">
                  <c:v>6.9749999999999996</c:v>
                </c:pt>
                <c:pt idx="6">
                  <c:v>7.17</c:v>
                </c:pt>
                <c:pt idx="7">
                  <c:v>7.3650000000000002</c:v>
                </c:pt>
                <c:pt idx="8">
                  <c:v>7.56</c:v>
                </c:pt>
                <c:pt idx="9">
                  <c:v>7.7549999999999999</c:v>
                </c:pt>
                <c:pt idx="10">
                  <c:v>7.95</c:v>
                </c:pt>
                <c:pt idx="11">
                  <c:v>8.1449999999999996</c:v>
                </c:pt>
                <c:pt idx="12">
                  <c:v>8.34</c:v>
                </c:pt>
                <c:pt idx="13">
                  <c:v>8.5350000000000001</c:v>
                </c:pt>
                <c:pt idx="14">
                  <c:v>8.73</c:v>
                </c:pt>
                <c:pt idx="15">
                  <c:v>8.9250000000000007</c:v>
                </c:pt>
                <c:pt idx="16">
                  <c:v>9.1199999999999992</c:v>
                </c:pt>
                <c:pt idx="17">
                  <c:v>9.3149999999999995</c:v>
                </c:pt>
                <c:pt idx="18">
                  <c:v>9.51</c:v>
                </c:pt>
                <c:pt idx="19">
                  <c:v>9.7050000000000001</c:v>
                </c:pt>
                <c:pt idx="20">
                  <c:v>9.9</c:v>
                </c:pt>
                <c:pt idx="21">
                  <c:v>10.095000000000001</c:v>
                </c:pt>
                <c:pt idx="22">
                  <c:v>10.29</c:v>
                </c:pt>
                <c:pt idx="23">
                  <c:v>10.484999999999999</c:v>
                </c:pt>
                <c:pt idx="24">
                  <c:v>10.68</c:v>
                </c:pt>
                <c:pt idx="25">
                  <c:v>10.875</c:v>
                </c:pt>
                <c:pt idx="26">
                  <c:v>11.07</c:v>
                </c:pt>
                <c:pt idx="27">
                  <c:v>11.265000000000001</c:v>
                </c:pt>
                <c:pt idx="28">
                  <c:v>11.46</c:v>
                </c:pt>
                <c:pt idx="29">
                  <c:v>11.654999999999999</c:v>
                </c:pt>
                <c:pt idx="30">
                  <c:v>11.85</c:v>
                </c:pt>
                <c:pt idx="31">
                  <c:v>12.045</c:v>
                </c:pt>
                <c:pt idx="32">
                  <c:v>12.24</c:v>
                </c:pt>
                <c:pt idx="33">
                  <c:v>12.435</c:v>
                </c:pt>
                <c:pt idx="34">
                  <c:v>12.63</c:v>
                </c:pt>
                <c:pt idx="35">
                  <c:v>12.824999999999999</c:v>
                </c:pt>
                <c:pt idx="36">
                  <c:v>13.02</c:v>
                </c:pt>
                <c:pt idx="37">
                  <c:v>13.215</c:v>
                </c:pt>
                <c:pt idx="38">
                  <c:v>13.41</c:v>
                </c:pt>
                <c:pt idx="39">
                  <c:v>13.605</c:v>
                </c:pt>
                <c:pt idx="40">
                  <c:v>13.8</c:v>
                </c:pt>
                <c:pt idx="41">
                  <c:v>13.994999999999999</c:v>
                </c:pt>
                <c:pt idx="42">
                  <c:v>14.19</c:v>
                </c:pt>
                <c:pt idx="43">
                  <c:v>14.385</c:v>
                </c:pt>
                <c:pt idx="44">
                  <c:v>14.58</c:v>
                </c:pt>
                <c:pt idx="45">
                  <c:v>14.775</c:v>
                </c:pt>
                <c:pt idx="46">
                  <c:v>14.97</c:v>
                </c:pt>
                <c:pt idx="47">
                  <c:v>15.164999999999999</c:v>
                </c:pt>
                <c:pt idx="48">
                  <c:v>15.36</c:v>
                </c:pt>
                <c:pt idx="49">
                  <c:v>15.555</c:v>
                </c:pt>
                <c:pt idx="50">
                  <c:v>15.75</c:v>
                </c:pt>
                <c:pt idx="51">
                  <c:v>15.945</c:v>
                </c:pt>
                <c:pt idx="52">
                  <c:v>16.14</c:v>
                </c:pt>
                <c:pt idx="53">
                  <c:v>16.335000000000001</c:v>
                </c:pt>
                <c:pt idx="54">
                  <c:v>16.53</c:v>
                </c:pt>
                <c:pt idx="55">
                  <c:v>16.725000000000001</c:v>
                </c:pt>
                <c:pt idx="56">
                  <c:v>16.920000000000002</c:v>
                </c:pt>
                <c:pt idx="57">
                  <c:v>17.114999999999998</c:v>
                </c:pt>
                <c:pt idx="58">
                  <c:v>17.309999999999999</c:v>
                </c:pt>
                <c:pt idx="59">
                  <c:v>17.504999999999999</c:v>
                </c:pt>
                <c:pt idx="60">
                  <c:v>17.7</c:v>
                </c:pt>
                <c:pt idx="61">
                  <c:v>17.895</c:v>
                </c:pt>
                <c:pt idx="62">
                  <c:v>18.09</c:v>
                </c:pt>
                <c:pt idx="63">
                  <c:v>18.285</c:v>
                </c:pt>
                <c:pt idx="64">
                  <c:v>18.48</c:v>
                </c:pt>
                <c:pt idx="65">
                  <c:v>18.675000000000001</c:v>
                </c:pt>
                <c:pt idx="66">
                  <c:v>18.87</c:v>
                </c:pt>
                <c:pt idx="67">
                  <c:v>19.065000000000001</c:v>
                </c:pt>
                <c:pt idx="68">
                  <c:v>19.260000000000002</c:v>
                </c:pt>
                <c:pt idx="69">
                  <c:v>19.454999999999998</c:v>
                </c:pt>
                <c:pt idx="70">
                  <c:v>19.649999999999999</c:v>
                </c:pt>
                <c:pt idx="71">
                  <c:v>19.844999999999999</c:v>
                </c:pt>
                <c:pt idx="72">
                  <c:v>20.04</c:v>
                </c:pt>
                <c:pt idx="73">
                  <c:v>20.234999999999999</c:v>
                </c:pt>
                <c:pt idx="74">
                  <c:v>20.43</c:v>
                </c:pt>
                <c:pt idx="75">
                  <c:v>20.625</c:v>
                </c:pt>
                <c:pt idx="76">
                  <c:v>20.82</c:v>
                </c:pt>
                <c:pt idx="77">
                  <c:v>21.015000000000001</c:v>
                </c:pt>
                <c:pt idx="78">
                  <c:v>21.21</c:v>
                </c:pt>
                <c:pt idx="79">
                  <c:v>21.405000000000001</c:v>
                </c:pt>
                <c:pt idx="80">
                  <c:v>21.6</c:v>
                </c:pt>
                <c:pt idx="81">
                  <c:v>21.795000000000002</c:v>
                </c:pt>
                <c:pt idx="82">
                  <c:v>21.99</c:v>
                </c:pt>
                <c:pt idx="83">
                  <c:v>22.184999999999999</c:v>
                </c:pt>
                <c:pt idx="84">
                  <c:v>22.38</c:v>
                </c:pt>
                <c:pt idx="85">
                  <c:v>22.574999999999999</c:v>
                </c:pt>
                <c:pt idx="86">
                  <c:v>22.77</c:v>
                </c:pt>
                <c:pt idx="87">
                  <c:v>22.965</c:v>
                </c:pt>
                <c:pt idx="88">
                  <c:v>23.16</c:v>
                </c:pt>
                <c:pt idx="89">
                  <c:v>23.355</c:v>
                </c:pt>
                <c:pt idx="90">
                  <c:v>23.55</c:v>
                </c:pt>
                <c:pt idx="91">
                  <c:v>23.745000000000001</c:v>
                </c:pt>
                <c:pt idx="92">
                  <c:v>23.94</c:v>
                </c:pt>
                <c:pt idx="93">
                  <c:v>24.135000000000002</c:v>
                </c:pt>
                <c:pt idx="94">
                  <c:v>24.33</c:v>
                </c:pt>
                <c:pt idx="95">
                  <c:v>24.524999999999999</c:v>
                </c:pt>
                <c:pt idx="96">
                  <c:v>24.72</c:v>
                </c:pt>
                <c:pt idx="97">
                  <c:v>24.914999999999999</c:v>
                </c:pt>
                <c:pt idx="98">
                  <c:v>25.11</c:v>
                </c:pt>
                <c:pt idx="99">
                  <c:v>25.305</c:v>
                </c:pt>
                <c:pt idx="100">
                  <c:v>25.5</c:v>
                </c:pt>
                <c:pt idx="101">
                  <c:v>25.695</c:v>
                </c:pt>
                <c:pt idx="102">
                  <c:v>25.89</c:v>
                </c:pt>
                <c:pt idx="103">
                  <c:v>26.085000000000001</c:v>
                </c:pt>
                <c:pt idx="104">
                  <c:v>26.28</c:v>
                </c:pt>
                <c:pt idx="105">
                  <c:v>26.475000000000001</c:v>
                </c:pt>
                <c:pt idx="106">
                  <c:v>26.67</c:v>
                </c:pt>
                <c:pt idx="107">
                  <c:v>26.864999999999998</c:v>
                </c:pt>
                <c:pt idx="108">
                  <c:v>27.06</c:v>
                </c:pt>
                <c:pt idx="109">
                  <c:v>27.254999999999999</c:v>
                </c:pt>
                <c:pt idx="110">
                  <c:v>27.45</c:v>
                </c:pt>
                <c:pt idx="111">
                  <c:v>27.645</c:v>
                </c:pt>
                <c:pt idx="112">
                  <c:v>27.84</c:v>
                </c:pt>
                <c:pt idx="113">
                  <c:v>28.035</c:v>
                </c:pt>
                <c:pt idx="114">
                  <c:v>28.23</c:v>
                </c:pt>
                <c:pt idx="115">
                  <c:v>28.425000000000001</c:v>
                </c:pt>
                <c:pt idx="116">
                  <c:v>28.62</c:v>
                </c:pt>
                <c:pt idx="117">
                  <c:v>28.815000000000001</c:v>
                </c:pt>
                <c:pt idx="118">
                  <c:v>29.01</c:v>
                </c:pt>
                <c:pt idx="119">
                  <c:v>29.204999999999998</c:v>
                </c:pt>
                <c:pt idx="120">
                  <c:v>29.4</c:v>
                </c:pt>
                <c:pt idx="121">
                  <c:v>29.594999999999999</c:v>
                </c:pt>
                <c:pt idx="122">
                  <c:v>29.79</c:v>
                </c:pt>
                <c:pt idx="123">
                  <c:v>29.984999999999999</c:v>
                </c:pt>
                <c:pt idx="124">
                  <c:v>30.18</c:v>
                </c:pt>
                <c:pt idx="125">
                  <c:v>30.375</c:v>
                </c:pt>
                <c:pt idx="126">
                  <c:v>30.57</c:v>
                </c:pt>
                <c:pt idx="127">
                  <c:v>30.765000000000001</c:v>
                </c:pt>
                <c:pt idx="128">
                  <c:v>30.96</c:v>
                </c:pt>
                <c:pt idx="129">
                  <c:v>31.155000000000001</c:v>
                </c:pt>
                <c:pt idx="130">
                  <c:v>31.35</c:v>
                </c:pt>
                <c:pt idx="131">
                  <c:v>31.545000000000002</c:v>
                </c:pt>
                <c:pt idx="132">
                  <c:v>31.74</c:v>
                </c:pt>
                <c:pt idx="133">
                  <c:v>31.934999999999999</c:v>
                </c:pt>
                <c:pt idx="134">
                  <c:v>32.130000000000003</c:v>
                </c:pt>
                <c:pt idx="135">
                  <c:v>32.325000000000003</c:v>
                </c:pt>
                <c:pt idx="136">
                  <c:v>32.520000000000003</c:v>
                </c:pt>
                <c:pt idx="137">
                  <c:v>32.715000000000003</c:v>
                </c:pt>
                <c:pt idx="138">
                  <c:v>32.909999999999997</c:v>
                </c:pt>
                <c:pt idx="139">
                  <c:v>33.104999999999997</c:v>
                </c:pt>
                <c:pt idx="140">
                  <c:v>33.299999999999997</c:v>
                </c:pt>
                <c:pt idx="141">
                  <c:v>33.494999999999997</c:v>
                </c:pt>
                <c:pt idx="142">
                  <c:v>33.69</c:v>
                </c:pt>
                <c:pt idx="143">
                  <c:v>33.884999999999998</c:v>
                </c:pt>
                <c:pt idx="144">
                  <c:v>34.08</c:v>
                </c:pt>
                <c:pt idx="145">
                  <c:v>34.274999999999999</c:v>
                </c:pt>
                <c:pt idx="146">
                  <c:v>34.47</c:v>
                </c:pt>
                <c:pt idx="147">
                  <c:v>34.664999999999999</c:v>
                </c:pt>
                <c:pt idx="148">
                  <c:v>34.86</c:v>
                </c:pt>
                <c:pt idx="149">
                  <c:v>35.055</c:v>
                </c:pt>
                <c:pt idx="150">
                  <c:v>35.25</c:v>
                </c:pt>
                <c:pt idx="151">
                  <c:v>35.445</c:v>
                </c:pt>
                <c:pt idx="152">
                  <c:v>35.64</c:v>
                </c:pt>
                <c:pt idx="153">
                  <c:v>35.835000000000001</c:v>
                </c:pt>
                <c:pt idx="154">
                  <c:v>36.03</c:v>
                </c:pt>
                <c:pt idx="155">
                  <c:v>36.225000000000001</c:v>
                </c:pt>
                <c:pt idx="156">
                  <c:v>36.42</c:v>
                </c:pt>
                <c:pt idx="157">
                  <c:v>36.615000000000002</c:v>
                </c:pt>
                <c:pt idx="158">
                  <c:v>36.81</c:v>
                </c:pt>
                <c:pt idx="159">
                  <c:v>37.005000000000003</c:v>
                </c:pt>
                <c:pt idx="160">
                  <c:v>37.200000000000003</c:v>
                </c:pt>
                <c:pt idx="161">
                  <c:v>37.395000000000003</c:v>
                </c:pt>
                <c:pt idx="162">
                  <c:v>37.590000000000003</c:v>
                </c:pt>
                <c:pt idx="163">
                  <c:v>37.784999999999997</c:v>
                </c:pt>
                <c:pt idx="164">
                  <c:v>37.979999999999997</c:v>
                </c:pt>
                <c:pt idx="165">
                  <c:v>38.174999999999997</c:v>
                </c:pt>
                <c:pt idx="166">
                  <c:v>38.369999999999997</c:v>
                </c:pt>
                <c:pt idx="167">
                  <c:v>38.564999999999998</c:v>
                </c:pt>
                <c:pt idx="168">
                  <c:v>38.76</c:v>
                </c:pt>
                <c:pt idx="169">
                  <c:v>38.954999999999998</c:v>
                </c:pt>
                <c:pt idx="170">
                  <c:v>39.15</c:v>
                </c:pt>
                <c:pt idx="171">
                  <c:v>39.344999999999999</c:v>
                </c:pt>
                <c:pt idx="172">
                  <c:v>39.54</c:v>
                </c:pt>
                <c:pt idx="173">
                  <c:v>39.734999999999999</c:v>
                </c:pt>
                <c:pt idx="174">
                  <c:v>39.93</c:v>
                </c:pt>
                <c:pt idx="175">
                  <c:v>40.125</c:v>
                </c:pt>
                <c:pt idx="176">
                  <c:v>40.32</c:v>
                </c:pt>
                <c:pt idx="177">
                  <c:v>40.515000000000001</c:v>
                </c:pt>
                <c:pt idx="178">
                  <c:v>40.71</c:v>
                </c:pt>
                <c:pt idx="179">
                  <c:v>40.905000000000001</c:v>
                </c:pt>
                <c:pt idx="180">
                  <c:v>41.1</c:v>
                </c:pt>
                <c:pt idx="181">
                  <c:v>41.295000000000002</c:v>
                </c:pt>
                <c:pt idx="182">
                  <c:v>41.49</c:v>
                </c:pt>
                <c:pt idx="183">
                  <c:v>41.685000000000002</c:v>
                </c:pt>
                <c:pt idx="184">
                  <c:v>41.88</c:v>
                </c:pt>
                <c:pt idx="185">
                  <c:v>42.075000000000003</c:v>
                </c:pt>
                <c:pt idx="186">
                  <c:v>42.27</c:v>
                </c:pt>
                <c:pt idx="187">
                  <c:v>42.465000000000003</c:v>
                </c:pt>
                <c:pt idx="188">
                  <c:v>42.66</c:v>
                </c:pt>
                <c:pt idx="189">
                  <c:v>42.854999999999997</c:v>
                </c:pt>
                <c:pt idx="190">
                  <c:v>43.05</c:v>
                </c:pt>
                <c:pt idx="191">
                  <c:v>43.244999999999997</c:v>
                </c:pt>
                <c:pt idx="192">
                  <c:v>43.44</c:v>
                </c:pt>
                <c:pt idx="193">
                  <c:v>43.634999999999998</c:v>
                </c:pt>
                <c:pt idx="194">
                  <c:v>43.83</c:v>
                </c:pt>
                <c:pt idx="195">
                  <c:v>44.024999999999999</c:v>
                </c:pt>
                <c:pt idx="196">
                  <c:v>44.22</c:v>
                </c:pt>
                <c:pt idx="197">
                  <c:v>44.414999999999999</c:v>
                </c:pt>
                <c:pt idx="198">
                  <c:v>44.61</c:v>
                </c:pt>
                <c:pt idx="199">
                  <c:v>44.805</c:v>
                </c:pt>
                <c:pt idx="200">
                  <c:v>45</c:v>
                </c:pt>
              </c:numCache>
            </c:numRef>
          </c:xVal>
          <c:yVal>
            <c:numRef>
              <c:f>CLvsLO!$G$5:$G$205</c:f>
              <c:numCache>
                <c:formatCode>General</c:formatCode>
                <c:ptCount val="201"/>
                <c:pt idx="0">
                  <c:v>-31.185296999999998</c:v>
                </c:pt>
                <c:pt idx="1">
                  <c:v>-28.790303999999999</c:v>
                </c:pt>
                <c:pt idx="2">
                  <c:v>-25.262544999999999</c:v>
                </c:pt>
                <c:pt idx="3">
                  <c:v>-22.671506999999998</c:v>
                </c:pt>
                <c:pt idx="4">
                  <c:v>-20.844252000000001</c:v>
                </c:pt>
                <c:pt idx="5">
                  <c:v>-20.062501999999999</c:v>
                </c:pt>
                <c:pt idx="6">
                  <c:v>-19.498442000000001</c:v>
                </c:pt>
                <c:pt idx="7">
                  <c:v>-18.806694</c:v>
                </c:pt>
                <c:pt idx="8">
                  <c:v>-18.182082999999999</c:v>
                </c:pt>
                <c:pt idx="9">
                  <c:v>-17.708048000000002</c:v>
                </c:pt>
                <c:pt idx="10">
                  <c:v>-17.407705</c:v>
                </c:pt>
                <c:pt idx="11">
                  <c:v>-16.546944</c:v>
                </c:pt>
                <c:pt idx="12">
                  <c:v>-15.312644000000001</c:v>
                </c:pt>
                <c:pt idx="13">
                  <c:v>-13.982967</c:v>
                </c:pt>
                <c:pt idx="14">
                  <c:v>-13.160899000000001</c:v>
                </c:pt>
                <c:pt idx="15">
                  <c:v>-12.329404</c:v>
                </c:pt>
                <c:pt idx="16">
                  <c:v>-11.422072</c:v>
                </c:pt>
                <c:pt idx="17">
                  <c:v>-10.069334</c:v>
                </c:pt>
                <c:pt idx="18">
                  <c:v>-8.7969130999999994</c:v>
                </c:pt>
                <c:pt idx="19">
                  <c:v>-7.7566762000000002</c:v>
                </c:pt>
                <c:pt idx="20">
                  <c:v>-7.1234850999999999</c:v>
                </c:pt>
                <c:pt idx="21">
                  <c:v>-6.7451962999999999</c:v>
                </c:pt>
                <c:pt idx="22">
                  <c:v>-6.5011729999999996</c:v>
                </c:pt>
                <c:pt idx="23">
                  <c:v>-6.3265003999999996</c:v>
                </c:pt>
                <c:pt idx="24">
                  <c:v>-6.2036404999999997</c:v>
                </c:pt>
                <c:pt idx="25">
                  <c:v>-6.1529689000000003</c:v>
                </c:pt>
                <c:pt idx="26">
                  <c:v>-6.1371336000000003</c:v>
                </c:pt>
                <c:pt idx="27">
                  <c:v>-6.1379045999999997</c:v>
                </c:pt>
                <c:pt idx="28">
                  <c:v>-6.0903273000000002</c:v>
                </c:pt>
                <c:pt idx="29">
                  <c:v>-6.0754732999999996</c:v>
                </c:pt>
                <c:pt idx="30">
                  <c:v>-6.1090350000000004</c:v>
                </c:pt>
                <c:pt idx="31">
                  <c:v>-6.2431473999999998</c:v>
                </c:pt>
                <c:pt idx="32">
                  <c:v>-6.3565164000000003</c:v>
                </c:pt>
                <c:pt idx="33">
                  <c:v>-6.4083680999999997</c:v>
                </c:pt>
                <c:pt idx="34">
                  <c:v>-6.4429411999999999</c:v>
                </c:pt>
                <c:pt idx="35">
                  <c:v>-6.4489222000000002</c:v>
                </c:pt>
                <c:pt idx="36">
                  <c:v>-6.4592457000000003</c:v>
                </c:pt>
                <c:pt idx="37">
                  <c:v>-6.3576851000000003</c:v>
                </c:pt>
                <c:pt idx="38">
                  <c:v>-6.2830148000000001</c:v>
                </c:pt>
                <c:pt idx="39">
                  <c:v>-6.1916237000000001</c:v>
                </c:pt>
                <c:pt idx="40">
                  <c:v>-6.1411867000000004</c:v>
                </c:pt>
                <c:pt idx="41">
                  <c:v>-6.0715041000000003</c:v>
                </c:pt>
                <c:pt idx="42">
                  <c:v>-6.0262207999999999</c:v>
                </c:pt>
                <c:pt idx="43">
                  <c:v>-5.9217962999999996</c:v>
                </c:pt>
                <c:pt idx="44">
                  <c:v>-5.8445592</c:v>
                </c:pt>
                <c:pt idx="45">
                  <c:v>-5.7114205</c:v>
                </c:pt>
                <c:pt idx="46">
                  <c:v>-5.7244253</c:v>
                </c:pt>
                <c:pt idx="47">
                  <c:v>-5.7330769999999998</c:v>
                </c:pt>
                <c:pt idx="48">
                  <c:v>-5.7975459000000003</c:v>
                </c:pt>
                <c:pt idx="49">
                  <c:v>-5.7925692</c:v>
                </c:pt>
                <c:pt idx="50">
                  <c:v>-5.8021001999999999</c:v>
                </c:pt>
                <c:pt idx="51">
                  <c:v>-5.8272108999999999</c:v>
                </c:pt>
                <c:pt idx="52">
                  <c:v>-5.8866367000000004</c:v>
                </c:pt>
                <c:pt idx="53">
                  <c:v>-5.9037385000000002</c:v>
                </c:pt>
                <c:pt idx="54">
                  <c:v>-5.9511127000000004</c:v>
                </c:pt>
                <c:pt idx="55">
                  <c:v>-5.9802957000000001</c:v>
                </c:pt>
                <c:pt idx="56">
                  <c:v>-6.0233974000000003</c:v>
                </c:pt>
                <c:pt idx="57">
                  <c:v>-5.9969982999999996</c:v>
                </c:pt>
                <c:pt idx="58">
                  <c:v>-5.9638809999999998</c:v>
                </c:pt>
                <c:pt idx="59">
                  <c:v>-5.9580579</c:v>
                </c:pt>
                <c:pt idx="60">
                  <c:v>-6.0060929999999999</c:v>
                </c:pt>
                <c:pt idx="61">
                  <c:v>-6.0619072999999997</c:v>
                </c:pt>
                <c:pt idx="62">
                  <c:v>-6.1013488999999996</c:v>
                </c:pt>
                <c:pt idx="63">
                  <c:v>-6.1313725000000003</c:v>
                </c:pt>
                <c:pt idx="64">
                  <c:v>-6.1449794999999998</c:v>
                </c:pt>
                <c:pt idx="65">
                  <c:v>-6.2280860000000002</c:v>
                </c:pt>
                <c:pt idx="66">
                  <c:v>-6.2437772999999996</c:v>
                </c:pt>
                <c:pt idx="67">
                  <c:v>-6.3685283999999998</c:v>
                </c:pt>
                <c:pt idx="68">
                  <c:v>-6.4166961000000002</c:v>
                </c:pt>
                <c:pt idx="69">
                  <c:v>-6.5157622999999996</c:v>
                </c:pt>
                <c:pt idx="70">
                  <c:v>-6.5229993000000004</c:v>
                </c:pt>
                <c:pt idx="71">
                  <c:v>-6.6327271000000003</c:v>
                </c:pt>
                <c:pt idx="72">
                  <c:v>-6.7841133999999998</c:v>
                </c:pt>
                <c:pt idx="73">
                  <c:v>-6.9477853999999999</c:v>
                </c:pt>
                <c:pt idx="74">
                  <c:v>-6.9691029000000002</c:v>
                </c:pt>
                <c:pt idx="75">
                  <c:v>-7.0442952999999999</c:v>
                </c:pt>
                <c:pt idx="76">
                  <c:v>-7.0804586</c:v>
                </c:pt>
                <c:pt idx="77">
                  <c:v>-7.1481279999999998</c:v>
                </c:pt>
                <c:pt idx="78">
                  <c:v>-7.0636473000000004</c:v>
                </c:pt>
                <c:pt idx="79">
                  <c:v>-7.0011492000000004</c:v>
                </c:pt>
                <c:pt idx="80">
                  <c:v>-6.9697385000000001</c:v>
                </c:pt>
                <c:pt idx="81">
                  <c:v>-7.0679131000000002</c:v>
                </c:pt>
                <c:pt idx="82">
                  <c:v>-7.1598949000000003</c:v>
                </c:pt>
                <c:pt idx="83">
                  <c:v>-7.2259941000000003</c:v>
                </c:pt>
                <c:pt idx="84">
                  <c:v>-7.2724409000000003</c:v>
                </c:pt>
                <c:pt idx="85">
                  <c:v>-7.2952404</c:v>
                </c:pt>
                <c:pt idx="86">
                  <c:v>-7.3176288999999999</c:v>
                </c:pt>
                <c:pt idx="87">
                  <c:v>-7.2120813999999998</c:v>
                </c:pt>
                <c:pt idx="88">
                  <c:v>-7.1699748000000003</c:v>
                </c:pt>
                <c:pt idx="89">
                  <c:v>-7.1416348999999997</c:v>
                </c:pt>
                <c:pt idx="90">
                  <c:v>-7.1424947000000003</c:v>
                </c:pt>
                <c:pt idx="91">
                  <c:v>-7.10006</c:v>
                </c:pt>
                <c:pt idx="92">
                  <c:v>-7.0197573000000002</c:v>
                </c:pt>
                <c:pt idx="93">
                  <c:v>-7.0075773999999997</c:v>
                </c:pt>
                <c:pt idx="94">
                  <c:v>-6.9683633</c:v>
                </c:pt>
                <c:pt idx="95">
                  <c:v>-6.9031371999999998</c:v>
                </c:pt>
                <c:pt idx="96">
                  <c:v>-6.9354056999999996</c:v>
                </c:pt>
                <c:pt idx="97">
                  <c:v>-6.9229092999999997</c:v>
                </c:pt>
                <c:pt idx="98">
                  <c:v>-6.9709826000000001</c:v>
                </c:pt>
                <c:pt idx="99">
                  <c:v>-6.8837085</c:v>
                </c:pt>
                <c:pt idx="100">
                  <c:v>-6.8884806999999997</c:v>
                </c:pt>
                <c:pt idx="101">
                  <c:v>-6.8307051999999997</c:v>
                </c:pt>
                <c:pt idx="102">
                  <c:v>-6.7985077</c:v>
                </c:pt>
                <c:pt idx="103">
                  <c:v>-6.7288423000000002</c:v>
                </c:pt>
                <c:pt idx="104">
                  <c:v>-6.7775353999999997</c:v>
                </c:pt>
                <c:pt idx="105">
                  <c:v>-6.8412870999999997</c:v>
                </c:pt>
                <c:pt idx="106">
                  <c:v>-6.9371109000000004</c:v>
                </c:pt>
                <c:pt idx="107">
                  <c:v>-6.9411639999999997</c:v>
                </c:pt>
                <c:pt idx="108">
                  <c:v>-6.9828219000000002</c:v>
                </c:pt>
                <c:pt idx="109">
                  <c:v>-6.9264511999999998</c:v>
                </c:pt>
                <c:pt idx="110">
                  <c:v>-6.9419360000000001</c:v>
                </c:pt>
                <c:pt idx="111">
                  <c:v>-6.8647003</c:v>
                </c:pt>
                <c:pt idx="112">
                  <c:v>-6.8798222999999998</c:v>
                </c:pt>
                <c:pt idx="113">
                  <c:v>-6.7907424000000001</c:v>
                </c:pt>
                <c:pt idx="114">
                  <c:v>-6.7422376000000002</c:v>
                </c:pt>
                <c:pt idx="115">
                  <c:v>-6.6461239000000001</c:v>
                </c:pt>
                <c:pt idx="116">
                  <c:v>-6.6531940000000001</c:v>
                </c:pt>
                <c:pt idx="117">
                  <c:v>-6.6850623999999996</c:v>
                </c:pt>
                <c:pt idx="118">
                  <c:v>-6.7803072999999996</c:v>
                </c:pt>
                <c:pt idx="119">
                  <c:v>-6.8459678000000004</c:v>
                </c:pt>
                <c:pt idx="120">
                  <c:v>-6.9453769000000003</c:v>
                </c:pt>
                <c:pt idx="121">
                  <c:v>-6.9808607</c:v>
                </c:pt>
                <c:pt idx="122">
                  <c:v>-7.0406766000000003</c:v>
                </c:pt>
                <c:pt idx="123">
                  <c:v>-7.0179906000000001</c:v>
                </c:pt>
                <c:pt idx="124">
                  <c:v>-7.0375471000000003</c:v>
                </c:pt>
                <c:pt idx="125">
                  <c:v>-7.0796533000000004</c:v>
                </c:pt>
                <c:pt idx="126">
                  <c:v>-7.1268419999999999</c:v>
                </c:pt>
                <c:pt idx="127">
                  <c:v>-7.1378712999999996</c:v>
                </c:pt>
                <c:pt idx="128">
                  <c:v>-7.2045311999999999</c:v>
                </c:pt>
                <c:pt idx="129">
                  <c:v>-7.2669778000000003</c:v>
                </c:pt>
                <c:pt idx="130">
                  <c:v>-7.3709578999999996</c:v>
                </c:pt>
                <c:pt idx="131">
                  <c:v>-7.4027567000000003</c:v>
                </c:pt>
                <c:pt idx="132">
                  <c:v>-7.4512887000000001</c:v>
                </c:pt>
                <c:pt idx="133">
                  <c:v>-7.4994759999999996</c:v>
                </c:pt>
                <c:pt idx="134">
                  <c:v>-7.5210451999999997</c:v>
                </c:pt>
                <c:pt idx="135">
                  <c:v>-7.5716267000000004</c:v>
                </c:pt>
                <c:pt idx="136">
                  <c:v>-7.6597733000000003</c:v>
                </c:pt>
                <c:pt idx="137">
                  <c:v>-7.7581110000000004</c:v>
                </c:pt>
                <c:pt idx="138">
                  <c:v>-7.9200954000000001</c:v>
                </c:pt>
                <c:pt idx="139">
                  <c:v>-8.0552883000000008</c:v>
                </c:pt>
                <c:pt idx="140">
                  <c:v>-8.2023802000000003</c:v>
                </c:pt>
                <c:pt idx="141">
                  <c:v>-8.3387975999999995</c:v>
                </c:pt>
                <c:pt idx="142">
                  <c:v>-8.5506411</c:v>
                </c:pt>
                <c:pt idx="143">
                  <c:v>-8.7189112000000009</c:v>
                </c:pt>
                <c:pt idx="144">
                  <c:v>-8.8689499000000005</c:v>
                </c:pt>
                <c:pt idx="145">
                  <c:v>-8.9445514999999993</c:v>
                </c:pt>
                <c:pt idx="146">
                  <c:v>-9.0489283</c:v>
                </c:pt>
                <c:pt idx="147">
                  <c:v>-9.1354103000000002</c:v>
                </c:pt>
                <c:pt idx="148">
                  <c:v>-9.2758999000000006</c:v>
                </c:pt>
                <c:pt idx="149">
                  <c:v>-9.5163507000000003</c:v>
                </c:pt>
                <c:pt idx="150">
                  <c:v>-9.7538309000000005</c:v>
                </c:pt>
                <c:pt idx="151">
                  <c:v>-9.8848208999999994</c:v>
                </c:pt>
                <c:pt idx="152">
                  <c:v>-9.8974094000000008</c:v>
                </c:pt>
                <c:pt idx="153">
                  <c:v>-9.8408669999999994</c:v>
                </c:pt>
                <c:pt idx="154">
                  <c:v>-9.8587036000000001</c:v>
                </c:pt>
                <c:pt idx="155">
                  <c:v>-9.8593472999999996</c:v>
                </c:pt>
                <c:pt idx="156">
                  <c:v>-9.9398575000000005</c:v>
                </c:pt>
                <c:pt idx="157">
                  <c:v>-9.8573550999999995</c:v>
                </c:pt>
                <c:pt idx="158">
                  <c:v>-9.7569399000000008</c:v>
                </c:pt>
                <c:pt idx="159">
                  <c:v>-9.6274118000000009</c:v>
                </c:pt>
                <c:pt idx="160">
                  <c:v>-9.5619239999999994</c:v>
                </c:pt>
                <c:pt idx="161">
                  <c:v>-9.5440568999999993</c:v>
                </c:pt>
                <c:pt idx="162">
                  <c:v>-9.5324135000000005</c:v>
                </c:pt>
                <c:pt idx="163">
                  <c:v>-9.5593824000000005</c:v>
                </c:pt>
                <c:pt idx="164">
                  <c:v>-9.6182899000000006</c:v>
                </c:pt>
                <c:pt idx="165">
                  <c:v>-9.5531796999999994</c:v>
                </c:pt>
                <c:pt idx="166">
                  <c:v>-9.4603739000000004</c:v>
                </c:pt>
                <c:pt idx="167">
                  <c:v>-9.3028498000000006</c:v>
                </c:pt>
                <c:pt idx="168">
                  <c:v>-9.2225827999999996</c:v>
                </c:pt>
                <c:pt idx="169">
                  <c:v>-9.0637893999999992</c:v>
                </c:pt>
                <c:pt idx="170">
                  <c:v>-8.9314871</c:v>
                </c:pt>
                <c:pt idx="171">
                  <c:v>-8.8006534999999992</c:v>
                </c:pt>
                <c:pt idx="172">
                  <c:v>-8.7508192000000005</c:v>
                </c:pt>
                <c:pt idx="173">
                  <c:v>-8.7031088000000008</c:v>
                </c:pt>
                <c:pt idx="174">
                  <c:v>-8.6533499000000003</c:v>
                </c:pt>
                <c:pt idx="175">
                  <c:v>-8.6783055999999998</c:v>
                </c:pt>
                <c:pt idx="176">
                  <c:v>-8.6845350000000003</c:v>
                </c:pt>
                <c:pt idx="177">
                  <c:v>-8.7790803999999998</c:v>
                </c:pt>
                <c:pt idx="178">
                  <c:v>-8.8589372999999991</c:v>
                </c:pt>
                <c:pt idx="179">
                  <c:v>-8.9453125</c:v>
                </c:pt>
                <c:pt idx="180">
                  <c:v>-8.9982796</c:v>
                </c:pt>
                <c:pt idx="181">
                  <c:v>-9.0417223</c:v>
                </c:pt>
                <c:pt idx="182">
                  <c:v>-9.1366768</c:v>
                </c:pt>
                <c:pt idx="183">
                  <c:v>-9.2831869000000005</c:v>
                </c:pt>
                <c:pt idx="184">
                  <c:v>-9.4500159999999997</c:v>
                </c:pt>
                <c:pt idx="185">
                  <c:v>-9.6458882999999993</c:v>
                </c:pt>
                <c:pt idx="186">
                  <c:v>-9.7580756999999991</c:v>
                </c:pt>
                <c:pt idx="187">
                  <c:v>-9.8873148000000004</c:v>
                </c:pt>
                <c:pt idx="188">
                  <c:v>-9.9418859000000008</c:v>
                </c:pt>
                <c:pt idx="189">
                  <c:v>-10.044734999999999</c:v>
                </c:pt>
                <c:pt idx="190">
                  <c:v>-10.168210999999999</c:v>
                </c:pt>
                <c:pt idx="191">
                  <c:v>-10.419354999999999</c:v>
                </c:pt>
                <c:pt idx="192">
                  <c:v>-10.602345</c:v>
                </c:pt>
                <c:pt idx="193">
                  <c:v>-10.830373</c:v>
                </c:pt>
                <c:pt idx="194">
                  <c:v>-11.008972</c:v>
                </c:pt>
                <c:pt idx="195">
                  <c:v>-11.237581</c:v>
                </c:pt>
                <c:pt idx="196">
                  <c:v>-11.470134</c:v>
                </c:pt>
                <c:pt idx="197">
                  <c:v>-11.740182000000001</c:v>
                </c:pt>
                <c:pt idx="198">
                  <c:v>-12.083097</c:v>
                </c:pt>
                <c:pt idx="199">
                  <c:v>-12.30842</c:v>
                </c:pt>
                <c:pt idx="200">
                  <c:v>-12.414523000000001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61-437B-BA1D-4849937C91C3}"/>
            </c:ext>
          </c:extLst>
        </c:ser>
        <c:ser>
          <c:idx val="0"/>
          <c:order val="2"/>
          <c:tx>
            <c:strRef>
              <c:f>CLvsLO!$H$2</c:f>
              <c:strCache>
                <c:ptCount val="1"/>
                <c:pt idx="0">
                  <c:v>+13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6</c:v>
                </c:pt>
                <c:pt idx="1">
                  <c:v>6.1950000000000003</c:v>
                </c:pt>
                <c:pt idx="2">
                  <c:v>6.39</c:v>
                </c:pt>
                <c:pt idx="3">
                  <c:v>6.585</c:v>
                </c:pt>
                <c:pt idx="4">
                  <c:v>6.78</c:v>
                </c:pt>
                <c:pt idx="5">
                  <c:v>6.9749999999999996</c:v>
                </c:pt>
                <c:pt idx="6">
                  <c:v>7.17</c:v>
                </c:pt>
                <c:pt idx="7">
                  <c:v>7.3650000000000002</c:v>
                </c:pt>
                <c:pt idx="8">
                  <c:v>7.56</c:v>
                </c:pt>
                <c:pt idx="9">
                  <c:v>7.7549999999999999</c:v>
                </c:pt>
                <c:pt idx="10">
                  <c:v>7.95</c:v>
                </c:pt>
                <c:pt idx="11">
                  <c:v>8.1449999999999996</c:v>
                </c:pt>
                <c:pt idx="12">
                  <c:v>8.34</c:v>
                </c:pt>
                <c:pt idx="13">
                  <c:v>8.5350000000000001</c:v>
                </c:pt>
                <c:pt idx="14">
                  <c:v>8.73</c:v>
                </c:pt>
                <c:pt idx="15">
                  <c:v>8.9250000000000007</c:v>
                </c:pt>
                <c:pt idx="16">
                  <c:v>9.1199999999999992</c:v>
                </c:pt>
                <c:pt idx="17">
                  <c:v>9.3149999999999995</c:v>
                </c:pt>
                <c:pt idx="18">
                  <c:v>9.51</c:v>
                </c:pt>
                <c:pt idx="19">
                  <c:v>9.7050000000000001</c:v>
                </c:pt>
                <c:pt idx="20">
                  <c:v>9.9</c:v>
                </c:pt>
                <c:pt idx="21">
                  <c:v>10.095000000000001</c:v>
                </c:pt>
                <c:pt idx="22">
                  <c:v>10.29</c:v>
                </c:pt>
                <c:pt idx="23">
                  <c:v>10.484999999999999</c:v>
                </c:pt>
                <c:pt idx="24">
                  <c:v>10.68</c:v>
                </c:pt>
                <c:pt idx="25">
                  <c:v>10.875</c:v>
                </c:pt>
                <c:pt idx="26">
                  <c:v>11.07</c:v>
                </c:pt>
                <c:pt idx="27">
                  <c:v>11.265000000000001</c:v>
                </c:pt>
                <c:pt idx="28">
                  <c:v>11.46</c:v>
                </c:pt>
                <c:pt idx="29">
                  <c:v>11.654999999999999</c:v>
                </c:pt>
                <c:pt idx="30">
                  <c:v>11.85</c:v>
                </c:pt>
                <c:pt idx="31">
                  <c:v>12.045</c:v>
                </c:pt>
                <c:pt idx="32">
                  <c:v>12.24</c:v>
                </c:pt>
                <c:pt idx="33">
                  <c:v>12.435</c:v>
                </c:pt>
                <c:pt idx="34">
                  <c:v>12.63</c:v>
                </c:pt>
                <c:pt idx="35">
                  <c:v>12.824999999999999</c:v>
                </c:pt>
                <c:pt idx="36">
                  <c:v>13.02</c:v>
                </c:pt>
                <c:pt idx="37">
                  <c:v>13.215</c:v>
                </c:pt>
                <c:pt idx="38">
                  <c:v>13.41</c:v>
                </c:pt>
                <c:pt idx="39">
                  <c:v>13.605</c:v>
                </c:pt>
                <c:pt idx="40">
                  <c:v>13.8</c:v>
                </c:pt>
                <c:pt idx="41">
                  <c:v>13.994999999999999</c:v>
                </c:pt>
                <c:pt idx="42">
                  <c:v>14.19</c:v>
                </c:pt>
                <c:pt idx="43">
                  <c:v>14.385</c:v>
                </c:pt>
                <c:pt idx="44">
                  <c:v>14.58</c:v>
                </c:pt>
                <c:pt idx="45">
                  <c:v>14.775</c:v>
                </c:pt>
                <c:pt idx="46">
                  <c:v>14.97</c:v>
                </c:pt>
                <c:pt idx="47">
                  <c:v>15.164999999999999</c:v>
                </c:pt>
                <c:pt idx="48">
                  <c:v>15.36</c:v>
                </c:pt>
                <c:pt idx="49">
                  <c:v>15.555</c:v>
                </c:pt>
                <c:pt idx="50">
                  <c:v>15.75</c:v>
                </c:pt>
                <c:pt idx="51">
                  <c:v>15.945</c:v>
                </c:pt>
                <c:pt idx="52">
                  <c:v>16.14</c:v>
                </c:pt>
                <c:pt idx="53">
                  <c:v>16.335000000000001</c:v>
                </c:pt>
                <c:pt idx="54">
                  <c:v>16.53</c:v>
                </c:pt>
                <c:pt idx="55">
                  <c:v>16.725000000000001</c:v>
                </c:pt>
                <c:pt idx="56">
                  <c:v>16.920000000000002</c:v>
                </c:pt>
                <c:pt idx="57">
                  <c:v>17.114999999999998</c:v>
                </c:pt>
                <c:pt idx="58">
                  <c:v>17.309999999999999</c:v>
                </c:pt>
                <c:pt idx="59">
                  <c:v>17.504999999999999</c:v>
                </c:pt>
                <c:pt idx="60">
                  <c:v>17.7</c:v>
                </c:pt>
                <c:pt idx="61">
                  <c:v>17.895</c:v>
                </c:pt>
                <c:pt idx="62">
                  <c:v>18.09</c:v>
                </c:pt>
                <c:pt idx="63">
                  <c:v>18.285</c:v>
                </c:pt>
                <c:pt idx="64">
                  <c:v>18.48</c:v>
                </c:pt>
                <c:pt idx="65">
                  <c:v>18.675000000000001</c:v>
                </c:pt>
                <c:pt idx="66">
                  <c:v>18.87</c:v>
                </c:pt>
                <c:pt idx="67">
                  <c:v>19.065000000000001</c:v>
                </c:pt>
                <c:pt idx="68">
                  <c:v>19.260000000000002</c:v>
                </c:pt>
                <c:pt idx="69">
                  <c:v>19.454999999999998</c:v>
                </c:pt>
                <c:pt idx="70">
                  <c:v>19.649999999999999</c:v>
                </c:pt>
                <c:pt idx="71">
                  <c:v>19.844999999999999</c:v>
                </c:pt>
                <c:pt idx="72">
                  <c:v>20.04</c:v>
                </c:pt>
                <c:pt idx="73">
                  <c:v>20.234999999999999</c:v>
                </c:pt>
                <c:pt idx="74">
                  <c:v>20.43</c:v>
                </c:pt>
                <c:pt idx="75">
                  <c:v>20.625</c:v>
                </c:pt>
                <c:pt idx="76">
                  <c:v>20.82</c:v>
                </c:pt>
                <c:pt idx="77">
                  <c:v>21.015000000000001</c:v>
                </c:pt>
                <c:pt idx="78">
                  <c:v>21.21</c:v>
                </c:pt>
                <c:pt idx="79">
                  <c:v>21.405000000000001</c:v>
                </c:pt>
                <c:pt idx="80">
                  <c:v>21.6</c:v>
                </c:pt>
                <c:pt idx="81">
                  <c:v>21.795000000000002</c:v>
                </c:pt>
                <c:pt idx="82">
                  <c:v>21.99</c:v>
                </c:pt>
                <c:pt idx="83">
                  <c:v>22.184999999999999</c:v>
                </c:pt>
                <c:pt idx="84">
                  <c:v>22.38</c:v>
                </c:pt>
                <c:pt idx="85">
                  <c:v>22.574999999999999</c:v>
                </c:pt>
                <c:pt idx="86">
                  <c:v>22.77</c:v>
                </c:pt>
                <c:pt idx="87">
                  <c:v>22.965</c:v>
                </c:pt>
                <c:pt idx="88">
                  <c:v>23.16</c:v>
                </c:pt>
                <c:pt idx="89">
                  <c:v>23.355</c:v>
                </c:pt>
                <c:pt idx="90">
                  <c:v>23.55</c:v>
                </c:pt>
                <c:pt idx="91">
                  <c:v>23.745000000000001</c:v>
                </c:pt>
                <c:pt idx="92">
                  <c:v>23.94</c:v>
                </c:pt>
                <c:pt idx="93">
                  <c:v>24.135000000000002</c:v>
                </c:pt>
                <c:pt idx="94">
                  <c:v>24.33</c:v>
                </c:pt>
                <c:pt idx="95">
                  <c:v>24.524999999999999</c:v>
                </c:pt>
                <c:pt idx="96">
                  <c:v>24.72</c:v>
                </c:pt>
                <c:pt idx="97">
                  <c:v>24.914999999999999</c:v>
                </c:pt>
                <c:pt idx="98">
                  <c:v>25.11</c:v>
                </c:pt>
                <c:pt idx="99">
                  <c:v>25.305</c:v>
                </c:pt>
                <c:pt idx="100">
                  <c:v>25.5</c:v>
                </c:pt>
                <c:pt idx="101">
                  <c:v>25.695</c:v>
                </c:pt>
                <c:pt idx="102">
                  <c:v>25.89</c:v>
                </c:pt>
                <c:pt idx="103">
                  <c:v>26.085000000000001</c:v>
                </c:pt>
                <c:pt idx="104">
                  <c:v>26.28</c:v>
                </c:pt>
                <c:pt idx="105">
                  <c:v>26.475000000000001</c:v>
                </c:pt>
                <c:pt idx="106">
                  <c:v>26.67</c:v>
                </c:pt>
                <c:pt idx="107">
                  <c:v>26.864999999999998</c:v>
                </c:pt>
                <c:pt idx="108">
                  <c:v>27.06</c:v>
                </c:pt>
                <c:pt idx="109">
                  <c:v>27.254999999999999</c:v>
                </c:pt>
                <c:pt idx="110">
                  <c:v>27.45</c:v>
                </c:pt>
                <c:pt idx="111">
                  <c:v>27.645</c:v>
                </c:pt>
                <c:pt idx="112">
                  <c:v>27.84</c:v>
                </c:pt>
                <c:pt idx="113">
                  <c:v>28.035</c:v>
                </c:pt>
                <c:pt idx="114">
                  <c:v>28.23</c:v>
                </c:pt>
                <c:pt idx="115">
                  <c:v>28.425000000000001</c:v>
                </c:pt>
                <c:pt idx="116">
                  <c:v>28.62</c:v>
                </c:pt>
                <c:pt idx="117">
                  <c:v>28.815000000000001</c:v>
                </c:pt>
                <c:pt idx="118">
                  <c:v>29.01</c:v>
                </c:pt>
                <c:pt idx="119">
                  <c:v>29.204999999999998</c:v>
                </c:pt>
                <c:pt idx="120">
                  <c:v>29.4</c:v>
                </c:pt>
                <c:pt idx="121">
                  <c:v>29.594999999999999</c:v>
                </c:pt>
                <c:pt idx="122">
                  <c:v>29.79</c:v>
                </c:pt>
                <c:pt idx="123">
                  <c:v>29.984999999999999</c:v>
                </c:pt>
                <c:pt idx="124">
                  <c:v>30.18</c:v>
                </c:pt>
                <c:pt idx="125">
                  <c:v>30.375</c:v>
                </c:pt>
                <c:pt idx="126">
                  <c:v>30.57</c:v>
                </c:pt>
                <c:pt idx="127">
                  <c:v>30.765000000000001</c:v>
                </c:pt>
                <c:pt idx="128">
                  <c:v>30.96</c:v>
                </c:pt>
                <c:pt idx="129">
                  <c:v>31.155000000000001</c:v>
                </c:pt>
                <c:pt idx="130">
                  <c:v>31.35</c:v>
                </c:pt>
                <c:pt idx="131">
                  <c:v>31.545000000000002</c:v>
                </c:pt>
                <c:pt idx="132">
                  <c:v>31.74</c:v>
                </c:pt>
                <c:pt idx="133">
                  <c:v>31.934999999999999</c:v>
                </c:pt>
                <c:pt idx="134">
                  <c:v>32.130000000000003</c:v>
                </c:pt>
                <c:pt idx="135">
                  <c:v>32.325000000000003</c:v>
                </c:pt>
                <c:pt idx="136">
                  <c:v>32.520000000000003</c:v>
                </c:pt>
                <c:pt idx="137">
                  <c:v>32.715000000000003</c:v>
                </c:pt>
                <c:pt idx="138">
                  <c:v>32.909999999999997</c:v>
                </c:pt>
                <c:pt idx="139">
                  <c:v>33.104999999999997</c:v>
                </c:pt>
                <c:pt idx="140">
                  <c:v>33.299999999999997</c:v>
                </c:pt>
                <c:pt idx="141">
                  <c:v>33.494999999999997</c:v>
                </c:pt>
                <c:pt idx="142">
                  <c:v>33.69</c:v>
                </c:pt>
                <c:pt idx="143">
                  <c:v>33.884999999999998</c:v>
                </c:pt>
                <c:pt idx="144">
                  <c:v>34.08</c:v>
                </c:pt>
                <c:pt idx="145">
                  <c:v>34.274999999999999</c:v>
                </c:pt>
                <c:pt idx="146">
                  <c:v>34.47</c:v>
                </c:pt>
                <c:pt idx="147">
                  <c:v>34.664999999999999</c:v>
                </c:pt>
                <c:pt idx="148">
                  <c:v>34.86</c:v>
                </c:pt>
                <c:pt idx="149">
                  <c:v>35.055</c:v>
                </c:pt>
                <c:pt idx="150">
                  <c:v>35.25</c:v>
                </c:pt>
                <c:pt idx="151">
                  <c:v>35.445</c:v>
                </c:pt>
                <c:pt idx="152">
                  <c:v>35.64</c:v>
                </c:pt>
                <c:pt idx="153">
                  <c:v>35.835000000000001</c:v>
                </c:pt>
                <c:pt idx="154">
                  <c:v>36.03</c:v>
                </c:pt>
                <c:pt idx="155">
                  <c:v>36.225000000000001</c:v>
                </c:pt>
                <c:pt idx="156">
                  <c:v>36.42</c:v>
                </c:pt>
                <c:pt idx="157">
                  <c:v>36.615000000000002</c:v>
                </c:pt>
                <c:pt idx="158">
                  <c:v>36.81</c:v>
                </c:pt>
                <c:pt idx="159">
                  <c:v>37.005000000000003</c:v>
                </c:pt>
                <c:pt idx="160">
                  <c:v>37.200000000000003</c:v>
                </c:pt>
                <c:pt idx="161">
                  <c:v>37.395000000000003</c:v>
                </c:pt>
                <c:pt idx="162">
                  <c:v>37.590000000000003</c:v>
                </c:pt>
                <c:pt idx="163">
                  <c:v>37.784999999999997</c:v>
                </c:pt>
                <c:pt idx="164">
                  <c:v>37.979999999999997</c:v>
                </c:pt>
                <c:pt idx="165">
                  <c:v>38.174999999999997</c:v>
                </c:pt>
                <c:pt idx="166">
                  <c:v>38.369999999999997</c:v>
                </c:pt>
                <c:pt idx="167">
                  <c:v>38.564999999999998</c:v>
                </c:pt>
                <c:pt idx="168">
                  <c:v>38.76</c:v>
                </c:pt>
                <c:pt idx="169">
                  <c:v>38.954999999999998</c:v>
                </c:pt>
                <c:pt idx="170">
                  <c:v>39.15</c:v>
                </c:pt>
                <c:pt idx="171">
                  <c:v>39.344999999999999</c:v>
                </c:pt>
                <c:pt idx="172">
                  <c:v>39.54</c:v>
                </c:pt>
                <c:pt idx="173">
                  <c:v>39.734999999999999</c:v>
                </c:pt>
                <c:pt idx="174">
                  <c:v>39.93</c:v>
                </c:pt>
                <c:pt idx="175">
                  <c:v>40.125</c:v>
                </c:pt>
                <c:pt idx="176">
                  <c:v>40.32</c:v>
                </c:pt>
                <c:pt idx="177">
                  <c:v>40.515000000000001</c:v>
                </c:pt>
                <c:pt idx="178">
                  <c:v>40.71</c:v>
                </c:pt>
                <c:pt idx="179">
                  <c:v>40.905000000000001</c:v>
                </c:pt>
                <c:pt idx="180">
                  <c:v>41.1</c:v>
                </c:pt>
                <c:pt idx="181">
                  <c:v>41.295000000000002</c:v>
                </c:pt>
                <c:pt idx="182">
                  <c:v>41.49</c:v>
                </c:pt>
                <c:pt idx="183">
                  <c:v>41.685000000000002</c:v>
                </c:pt>
                <c:pt idx="184">
                  <c:v>41.88</c:v>
                </c:pt>
                <c:pt idx="185">
                  <c:v>42.075000000000003</c:v>
                </c:pt>
                <c:pt idx="186">
                  <c:v>42.27</c:v>
                </c:pt>
                <c:pt idx="187">
                  <c:v>42.465000000000003</c:v>
                </c:pt>
                <c:pt idx="188">
                  <c:v>42.66</c:v>
                </c:pt>
                <c:pt idx="189">
                  <c:v>42.854999999999997</c:v>
                </c:pt>
                <c:pt idx="190">
                  <c:v>43.05</c:v>
                </c:pt>
                <c:pt idx="191">
                  <c:v>43.244999999999997</c:v>
                </c:pt>
                <c:pt idx="192">
                  <c:v>43.44</c:v>
                </c:pt>
                <c:pt idx="193">
                  <c:v>43.634999999999998</c:v>
                </c:pt>
                <c:pt idx="194">
                  <c:v>43.83</c:v>
                </c:pt>
                <c:pt idx="195">
                  <c:v>44.024999999999999</c:v>
                </c:pt>
                <c:pt idx="196">
                  <c:v>44.22</c:v>
                </c:pt>
                <c:pt idx="197">
                  <c:v>44.414999999999999</c:v>
                </c:pt>
                <c:pt idx="198">
                  <c:v>44.61</c:v>
                </c:pt>
                <c:pt idx="199">
                  <c:v>44.805</c:v>
                </c:pt>
                <c:pt idx="200">
                  <c:v>45</c:v>
                </c:pt>
              </c:numCache>
            </c:numRef>
          </c:xVal>
          <c:yVal>
            <c:numRef>
              <c:f>CLvsLO!$H$5:$H$205</c:f>
              <c:numCache>
                <c:formatCode>General</c:formatCode>
                <c:ptCount val="201"/>
                <c:pt idx="0">
                  <c:v>-55.554667999999999</c:v>
                </c:pt>
                <c:pt idx="1">
                  <c:v>-50.004818</c:v>
                </c:pt>
                <c:pt idx="2">
                  <c:v>-41.396866000000003</c:v>
                </c:pt>
                <c:pt idx="3">
                  <c:v>-33.700313999999999</c:v>
                </c:pt>
                <c:pt idx="4">
                  <c:v>-27.168022000000001</c:v>
                </c:pt>
                <c:pt idx="5">
                  <c:v>-23.309366000000001</c:v>
                </c:pt>
                <c:pt idx="6">
                  <c:v>-21.461803</c:v>
                </c:pt>
                <c:pt idx="7">
                  <c:v>-20.561419999999998</c:v>
                </c:pt>
                <c:pt idx="8">
                  <c:v>-20.143647999999999</c:v>
                </c:pt>
                <c:pt idx="9">
                  <c:v>-19.876604</c:v>
                </c:pt>
                <c:pt idx="10">
                  <c:v>-19.856707</c:v>
                </c:pt>
                <c:pt idx="11">
                  <c:v>-19.263472</c:v>
                </c:pt>
                <c:pt idx="12">
                  <c:v>-18.254095</c:v>
                </c:pt>
                <c:pt idx="13">
                  <c:v>-17.076487</c:v>
                </c:pt>
                <c:pt idx="14">
                  <c:v>-16.036674000000001</c:v>
                </c:pt>
                <c:pt idx="15">
                  <c:v>-14.756366</c:v>
                </c:pt>
                <c:pt idx="16">
                  <c:v>-13.217737</c:v>
                </c:pt>
                <c:pt idx="17">
                  <c:v>-11.374136</c:v>
                </c:pt>
                <c:pt idx="18">
                  <c:v>-9.7356795999999992</c:v>
                </c:pt>
                <c:pt idx="19">
                  <c:v>-8.4118767000000005</c:v>
                </c:pt>
                <c:pt idx="20">
                  <c:v>-7.5911961000000003</c:v>
                </c:pt>
                <c:pt idx="21">
                  <c:v>-7.1085544000000001</c:v>
                </c:pt>
                <c:pt idx="22">
                  <c:v>-6.7982702000000002</c:v>
                </c:pt>
                <c:pt idx="23">
                  <c:v>-6.5615667999999996</c:v>
                </c:pt>
                <c:pt idx="24">
                  <c:v>-6.3974871999999996</c:v>
                </c:pt>
                <c:pt idx="25">
                  <c:v>-6.3344107000000003</c:v>
                </c:pt>
                <c:pt idx="26">
                  <c:v>-6.3411869999999997</c:v>
                </c:pt>
                <c:pt idx="27">
                  <c:v>-6.3665133000000003</c:v>
                </c:pt>
                <c:pt idx="28">
                  <c:v>-6.3253956000000002</c:v>
                </c:pt>
                <c:pt idx="29">
                  <c:v>-6.3221034999999999</c:v>
                </c:pt>
                <c:pt idx="30">
                  <c:v>-6.3714776000000004</c:v>
                </c:pt>
                <c:pt idx="31">
                  <c:v>-6.5194501999999996</c:v>
                </c:pt>
                <c:pt idx="32">
                  <c:v>-6.6290301999999999</c:v>
                </c:pt>
                <c:pt idx="33">
                  <c:v>-6.6630568999999999</c:v>
                </c:pt>
                <c:pt idx="34">
                  <c:v>-6.6854142999999997</c:v>
                </c:pt>
                <c:pt idx="35">
                  <c:v>-6.6631498000000002</c:v>
                </c:pt>
                <c:pt idx="36">
                  <c:v>-6.6507692</c:v>
                </c:pt>
                <c:pt idx="37">
                  <c:v>-6.5157322999999998</c:v>
                </c:pt>
                <c:pt idx="38">
                  <c:v>-6.4247398000000002</c:v>
                </c:pt>
                <c:pt idx="39">
                  <c:v>-6.3291668999999997</c:v>
                </c:pt>
                <c:pt idx="40">
                  <c:v>-6.2940487999999997</c:v>
                </c:pt>
                <c:pt idx="41">
                  <c:v>-6.2396064000000004</c:v>
                </c:pt>
                <c:pt idx="42">
                  <c:v>-6.2035822999999999</c:v>
                </c:pt>
                <c:pt idx="43">
                  <c:v>-6.0879183000000001</c:v>
                </c:pt>
                <c:pt idx="44">
                  <c:v>-5.9918069999999997</c:v>
                </c:pt>
                <c:pt idx="45">
                  <c:v>-5.8358083000000001</c:v>
                </c:pt>
                <c:pt idx="46">
                  <c:v>-5.8386550000000002</c:v>
                </c:pt>
                <c:pt idx="47">
                  <c:v>-5.8526753999999999</c:v>
                </c:pt>
                <c:pt idx="48">
                  <c:v>-5.9246774000000002</c:v>
                </c:pt>
                <c:pt idx="49">
                  <c:v>-5.9236727</c:v>
                </c:pt>
                <c:pt idx="50">
                  <c:v>-5.9366754999999998</c:v>
                </c:pt>
                <c:pt idx="51">
                  <c:v>-5.9720282999999998</c:v>
                </c:pt>
                <c:pt idx="52">
                  <c:v>-6.0485290999999997</c:v>
                </c:pt>
                <c:pt idx="53">
                  <c:v>-6.0846065999999999</c:v>
                </c:pt>
                <c:pt idx="54">
                  <c:v>-6.1660975999999996</c:v>
                </c:pt>
                <c:pt idx="55">
                  <c:v>-6.2443476000000002</c:v>
                </c:pt>
                <c:pt idx="56">
                  <c:v>-6.3324742000000001</c:v>
                </c:pt>
                <c:pt idx="57">
                  <c:v>-6.3404712999999999</c:v>
                </c:pt>
                <c:pt idx="58">
                  <c:v>-6.3276643999999997</c:v>
                </c:pt>
                <c:pt idx="59">
                  <c:v>-6.3328895999999997</c:v>
                </c:pt>
                <c:pt idx="60">
                  <c:v>-6.3802700000000003</c:v>
                </c:pt>
                <c:pt idx="61">
                  <c:v>-6.4096317000000003</c:v>
                </c:pt>
                <c:pt idx="62">
                  <c:v>-6.4148860000000001</c:v>
                </c:pt>
                <c:pt idx="63">
                  <c:v>-6.3808803999999997</c:v>
                </c:pt>
                <c:pt idx="64">
                  <c:v>-6.3437362000000004</c:v>
                </c:pt>
                <c:pt idx="65">
                  <c:v>-6.4041009000000004</c:v>
                </c:pt>
                <c:pt idx="66">
                  <c:v>-6.4432739999999997</c:v>
                </c:pt>
                <c:pt idx="67">
                  <c:v>-6.5972948000000002</c:v>
                </c:pt>
                <c:pt idx="68">
                  <c:v>-6.6511506999999996</c:v>
                </c:pt>
                <c:pt idx="69">
                  <c:v>-6.7608495</c:v>
                </c:pt>
                <c:pt idx="70">
                  <c:v>-6.8272051999999999</c:v>
                </c:pt>
                <c:pt idx="71">
                  <c:v>-7.0560850999999998</c:v>
                </c:pt>
                <c:pt idx="72">
                  <c:v>-7.3146585999999996</c:v>
                </c:pt>
                <c:pt idx="73">
                  <c:v>-7.5053448999999999</c:v>
                </c:pt>
                <c:pt idx="74">
                  <c:v>-7.4865437000000004</c:v>
                </c:pt>
                <c:pt idx="75">
                  <c:v>-7.5232200999999996</c:v>
                </c:pt>
                <c:pt idx="76">
                  <c:v>-7.5458559999999997</c:v>
                </c:pt>
                <c:pt idx="77">
                  <c:v>-7.6129936999999996</c:v>
                </c:pt>
                <c:pt idx="78">
                  <c:v>-7.4986806000000001</c:v>
                </c:pt>
                <c:pt idx="79">
                  <c:v>-7.4039659999999996</c:v>
                </c:pt>
                <c:pt idx="80">
                  <c:v>-7.3286714999999996</c:v>
                </c:pt>
                <c:pt idx="81">
                  <c:v>-7.3765535</c:v>
                </c:pt>
                <c:pt idx="82">
                  <c:v>-7.4142890000000001</c:v>
                </c:pt>
                <c:pt idx="83">
                  <c:v>-7.4368920000000003</c:v>
                </c:pt>
                <c:pt idx="84">
                  <c:v>-7.4724640999999998</c:v>
                </c:pt>
                <c:pt idx="85">
                  <c:v>-7.4972830000000004</c:v>
                </c:pt>
                <c:pt idx="86">
                  <c:v>-7.5292329999999996</c:v>
                </c:pt>
                <c:pt idx="87">
                  <c:v>-7.4257306999999999</c:v>
                </c:pt>
                <c:pt idx="88">
                  <c:v>-7.3915066999999999</c:v>
                </c:pt>
                <c:pt idx="89">
                  <c:v>-7.3626060000000004</c:v>
                </c:pt>
                <c:pt idx="90">
                  <c:v>-7.3678721999999999</c:v>
                </c:pt>
                <c:pt idx="91">
                  <c:v>-7.3277229999999998</c:v>
                </c:pt>
                <c:pt idx="92">
                  <c:v>-7.2419976999999998</c:v>
                </c:pt>
                <c:pt idx="93">
                  <c:v>-7.2091235999999999</c:v>
                </c:pt>
                <c:pt idx="94">
                  <c:v>-7.1418486000000003</c:v>
                </c:pt>
                <c:pt idx="95">
                  <c:v>-7.0496053999999999</c:v>
                </c:pt>
                <c:pt idx="96">
                  <c:v>-7.0634413</c:v>
                </c:pt>
                <c:pt idx="97">
                  <c:v>-7.0327615999999997</c:v>
                </c:pt>
                <c:pt idx="98">
                  <c:v>-7.0754241999999996</c:v>
                </c:pt>
                <c:pt idx="99">
                  <c:v>-6.9892941000000004</c:v>
                </c:pt>
                <c:pt idx="100">
                  <c:v>-7.0060171999999996</c:v>
                </c:pt>
                <c:pt idx="101">
                  <c:v>-6.9658341000000004</c:v>
                </c:pt>
                <c:pt idx="102">
                  <c:v>-6.9471102</c:v>
                </c:pt>
                <c:pt idx="103">
                  <c:v>-6.8894986999999999</c:v>
                </c:pt>
                <c:pt idx="104">
                  <c:v>-6.9503303000000001</c:v>
                </c:pt>
                <c:pt idx="105">
                  <c:v>-7.0293574000000003</c:v>
                </c:pt>
                <c:pt idx="106">
                  <c:v>-7.1339826999999998</c:v>
                </c:pt>
                <c:pt idx="107">
                  <c:v>-7.1522369000000001</c:v>
                </c:pt>
                <c:pt idx="108">
                  <c:v>-7.1991915999999998</c:v>
                </c:pt>
                <c:pt idx="109">
                  <c:v>-7.1419911000000003</c:v>
                </c:pt>
                <c:pt idx="110">
                  <c:v>-7.1423926</c:v>
                </c:pt>
                <c:pt idx="111">
                  <c:v>-7.0366945000000003</c:v>
                </c:pt>
                <c:pt idx="112">
                  <c:v>-7.0292858999999996</c:v>
                </c:pt>
                <c:pt idx="113">
                  <c:v>-6.9061189000000001</c:v>
                </c:pt>
                <c:pt idx="114">
                  <c:v>-6.8470278000000002</c:v>
                </c:pt>
                <c:pt idx="115">
                  <c:v>-6.7448807000000004</c:v>
                </c:pt>
                <c:pt idx="116">
                  <c:v>-6.7544035999999998</c:v>
                </c:pt>
                <c:pt idx="117">
                  <c:v>-6.7952298999999998</c:v>
                </c:pt>
                <c:pt idx="118">
                  <c:v>-6.8977380000000004</c:v>
                </c:pt>
                <c:pt idx="119">
                  <c:v>-6.9798450000000001</c:v>
                </c:pt>
                <c:pt idx="120">
                  <c:v>-7.0907701999999997</c:v>
                </c:pt>
                <c:pt idx="121">
                  <c:v>-7.1348628999999999</c:v>
                </c:pt>
                <c:pt idx="122">
                  <c:v>-7.2040224000000004</c:v>
                </c:pt>
                <c:pt idx="123">
                  <c:v>-7.1768713000000002</c:v>
                </c:pt>
                <c:pt idx="124">
                  <c:v>-7.1891651000000003</c:v>
                </c:pt>
                <c:pt idx="125">
                  <c:v>-7.2161955999999998</c:v>
                </c:pt>
                <c:pt idx="126">
                  <c:v>-7.2512980000000002</c:v>
                </c:pt>
                <c:pt idx="127">
                  <c:v>-7.2535553000000004</c:v>
                </c:pt>
                <c:pt idx="128">
                  <c:v>-7.3088154999999997</c:v>
                </c:pt>
                <c:pt idx="129">
                  <c:v>-7.3668551000000004</c:v>
                </c:pt>
                <c:pt idx="130">
                  <c:v>-7.4656425000000004</c:v>
                </c:pt>
                <c:pt idx="131">
                  <c:v>-7.4947895999999998</c:v>
                </c:pt>
                <c:pt idx="132">
                  <c:v>-7.5352401999999996</c:v>
                </c:pt>
                <c:pt idx="133">
                  <c:v>-7.5804391000000004</c:v>
                </c:pt>
                <c:pt idx="134">
                  <c:v>-7.5896872999999996</c:v>
                </c:pt>
                <c:pt idx="135">
                  <c:v>-7.6450871999999999</c:v>
                </c:pt>
                <c:pt idx="136">
                  <c:v>-7.7298565000000004</c:v>
                </c:pt>
                <c:pt idx="137">
                  <c:v>-7.8445844999999998</c:v>
                </c:pt>
                <c:pt idx="138">
                  <c:v>-8.0050086999999994</c:v>
                </c:pt>
                <c:pt idx="139">
                  <c:v>-8.1596212000000001</c:v>
                </c:pt>
                <c:pt idx="140">
                  <c:v>-8.3086281</c:v>
                </c:pt>
                <c:pt idx="141">
                  <c:v>-8.4633503000000001</c:v>
                </c:pt>
                <c:pt idx="142">
                  <c:v>-8.6788281999999999</c:v>
                </c:pt>
                <c:pt idx="143">
                  <c:v>-8.8558540000000008</c:v>
                </c:pt>
                <c:pt idx="144">
                  <c:v>-9.0074778000000002</c:v>
                </c:pt>
                <c:pt idx="145">
                  <c:v>-9.0854092000000009</c:v>
                </c:pt>
                <c:pt idx="146">
                  <c:v>-9.1874570999999996</c:v>
                </c:pt>
                <c:pt idx="147">
                  <c:v>-9.2549047000000009</c:v>
                </c:pt>
                <c:pt idx="148">
                  <c:v>-9.3928536999999999</c:v>
                </c:pt>
                <c:pt idx="149">
                  <c:v>-9.6217918000000004</c:v>
                </c:pt>
                <c:pt idx="150">
                  <c:v>-9.8804092000000008</c:v>
                </c:pt>
                <c:pt idx="151">
                  <c:v>-10.008921000000001</c:v>
                </c:pt>
                <c:pt idx="152">
                  <c:v>-10.027659999999999</c:v>
                </c:pt>
                <c:pt idx="153">
                  <c:v>-9.9618263000000002</c:v>
                </c:pt>
                <c:pt idx="154">
                  <c:v>-9.9660101000000001</c:v>
                </c:pt>
                <c:pt idx="155">
                  <c:v>-9.9649266999999995</c:v>
                </c:pt>
                <c:pt idx="156">
                  <c:v>-10.032328</c:v>
                </c:pt>
                <c:pt idx="157">
                  <c:v>-9.9470816000000006</c:v>
                </c:pt>
                <c:pt idx="158">
                  <c:v>-9.8523902999999997</c:v>
                </c:pt>
                <c:pt idx="159">
                  <c:v>-9.7344837000000002</c:v>
                </c:pt>
                <c:pt idx="160">
                  <c:v>-9.6816893000000004</c:v>
                </c:pt>
                <c:pt idx="161">
                  <c:v>-9.6655054000000007</c:v>
                </c:pt>
                <c:pt idx="162">
                  <c:v>-9.6792402000000006</c:v>
                </c:pt>
                <c:pt idx="163">
                  <c:v>-9.7311039000000008</c:v>
                </c:pt>
                <c:pt idx="164">
                  <c:v>-9.8296946999999992</c:v>
                </c:pt>
                <c:pt idx="165">
                  <c:v>-9.7926502000000006</c:v>
                </c:pt>
                <c:pt idx="166">
                  <c:v>-9.7236223000000006</c:v>
                </c:pt>
                <c:pt idx="167">
                  <c:v>-9.5591802999999995</c:v>
                </c:pt>
                <c:pt idx="168">
                  <c:v>-9.4458941999999997</c:v>
                </c:pt>
                <c:pt idx="169">
                  <c:v>-9.2374430000000007</c:v>
                </c:pt>
                <c:pt idx="170">
                  <c:v>-9.0596046000000001</c:v>
                </c:pt>
                <c:pt idx="171">
                  <c:v>-8.8980131</c:v>
                </c:pt>
                <c:pt idx="172">
                  <c:v>-8.8310975999999997</c:v>
                </c:pt>
                <c:pt idx="173">
                  <c:v>-8.7765474000000001</c:v>
                </c:pt>
                <c:pt idx="174">
                  <c:v>-8.7245425999999995</c:v>
                </c:pt>
                <c:pt idx="175">
                  <c:v>-8.7575053999999994</c:v>
                </c:pt>
                <c:pt idx="176">
                  <c:v>-8.7781085999999995</c:v>
                </c:pt>
                <c:pt idx="177">
                  <c:v>-8.8914136999999993</c:v>
                </c:pt>
                <c:pt idx="178">
                  <c:v>-8.9890574999999995</c:v>
                </c:pt>
                <c:pt idx="179">
                  <c:v>-9.0912065999999996</c:v>
                </c:pt>
                <c:pt idx="180">
                  <c:v>-9.1572589999999998</c:v>
                </c:pt>
                <c:pt idx="181">
                  <c:v>-9.2139492000000001</c:v>
                </c:pt>
                <c:pt idx="182">
                  <c:v>-9.3226814000000005</c:v>
                </c:pt>
                <c:pt idx="183">
                  <c:v>-9.4868039999999993</c:v>
                </c:pt>
                <c:pt idx="184">
                  <c:v>-9.673584</c:v>
                </c:pt>
                <c:pt idx="185">
                  <c:v>-9.8783112000000006</c:v>
                </c:pt>
                <c:pt idx="186">
                  <c:v>-9.9955502000000003</c:v>
                </c:pt>
                <c:pt idx="187">
                  <c:v>-10.102903</c:v>
                </c:pt>
                <c:pt idx="188">
                  <c:v>-10.133202000000001</c:v>
                </c:pt>
                <c:pt idx="189">
                  <c:v>-10.194906</c:v>
                </c:pt>
                <c:pt idx="190">
                  <c:v>-10.27694</c:v>
                </c:pt>
                <c:pt idx="191">
                  <c:v>-10.489815999999999</c:v>
                </c:pt>
                <c:pt idx="192">
                  <c:v>-10.642776</c:v>
                </c:pt>
                <c:pt idx="193">
                  <c:v>-10.852703999999999</c:v>
                </c:pt>
                <c:pt idx="194">
                  <c:v>-11.01826</c:v>
                </c:pt>
                <c:pt idx="195">
                  <c:v>-11.243432</c:v>
                </c:pt>
                <c:pt idx="196">
                  <c:v>-11.477014</c:v>
                </c:pt>
                <c:pt idx="197">
                  <c:v>-11.741759999999999</c:v>
                </c:pt>
                <c:pt idx="198">
                  <c:v>-12.071338000000001</c:v>
                </c:pt>
                <c:pt idx="199">
                  <c:v>-12.291923000000001</c:v>
                </c:pt>
                <c:pt idx="200">
                  <c:v>-12.400615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261-437B-BA1D-4849937C9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73376"/>
        <c:axId val="11478374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CLvsLO!$I$2</c15:sqref>
                        </c15:formulaRef>
                      </c:ext>
                    </c:extLst>
                    <c:strCache>
                      <c:ptCount val="1"/>
                      <c:pt idx="0">
                        <c:v>+7 dBm</c:v>
                      </c:pt>
                    </c:strCache>
                  </c:strRef>
                </c:tx>
                <c:spPr>
                  <a:ln cap="rnd"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</c:v>
                      </c:pt>
                      <c:pt idx="1">
                        <c:v>6.1950000000000003</c:v>
                      </c:pt>
                      <c:pt idx="2">
                        <c:v>6.39</c:v>
                      </c:pt>
                      <c:pt idx="3">
                        <c:v>6.585</c:v>
                      </c:pt>
                      <c:pt idx="4">
                        <c:v>6.78</c:v>
                      </c:pt>
                      <c:pt idx="5">
                        <c:v>6.9749999999999996</c:v>
                      </c:pt>
                      <c:pt idx="6">
                        <c:v>7.17</c:v>
                      </c:pt>
                      <c:pt idx="7">
                        <c:v>7.3650000000000002</c:v>
                      </c:pt>
                      <c:pt idx="8">
                        <c:v>7.56</c:v>
                      </c:pt>
                      <c:pt idx="9">
                        <c:v>7.7549999999999999</c:v>
                      </c:pt>
                      <c:pt idx="10">
                        <c:v>7.95</c:v>
                      </c:pt>
                      <c:pt idx="11">
                        <c:v>8.1449999999999996</c:v>
                      </c:pt>
                      <c:pt idx="12">
                        <c:v>8.34</c:v>
                      </c:pt>
                      <c:pt idx="13">
                        <c:v>8.5350000000000001</c:v>
                      </c:pt>
                      <c:pt idx="14">
                        <c:v>8.73</c:v>
                      </c:pt>
                      <c:pt idx="15">
                        <c:v>8.9250000000000007</c:v>
                      </c:pt>
                      <c:pt idx="16">
                        <c:v>9.1199999999999992</c:v>
                      </c:pt>
                      <c:pt idx="17">
                        <c:v>9.3149999999999995</c:v>
                      </c:pt>
                      <c:pt idx="18">
                        <c:v>9.51</c:v>
                      </c:pt>
                      <c:pt idx="19">
                        <c:v>9.7050000000000001</c:v>
                      </c:pt>
                      <c:pt idx="20">
                        <c:v>9.9</c:v>
                      </c:pt>
                      <c:pt idx="21">
                        <c:v>10.095000000000001</c:v>
                      </c:pt>
                      <c:pt idx="22">
                        <c:v>10.29</c:v>
                      </c:pt>
                      <c:pt idx="23">
                        <c:v>10.484999999999999</c:v>
                      </c:pt>
                      <c:pt idx="24">
                        <c:v>10.68</c:v>
                      </c:pt>
                      <c:pt idx="25">
                        <c:v>10.875</c:v>
                      </c:pt>
                      <c:pt idx="26">
                        <c:v>11.07</c:v>
                      </c:pt>
                      <c:pt idx="27">
                        <c:v>11.265000000000001</c:v>
                      </c:pt>
                      <c:pt idx="28">
                        <c:v>11.46</c:v>
                      </c:pt>
                      <c:pt idx="29">
                        <c:v>11.654999999999999</c:v>
                      </c:pt>
                      <c:pt idx="30">
                        <c:v>11.85</c:v>
                      </c:pt>
                      <c:pt idx="31">
                        <c:v>12.045</c:v>
                      </c:pt>
                      <c:pt idx="32">
                        <c:v>12.24</c:v>
                      </c:pt>
                      <c:pt idx="33">
                        <c:v>12.435</c:v>
                      </c:pt>
                      <c:pt idx="34">
                        <c:v>12.63</c:v>
                      </c:pt>
                      <c:pt idx="35">
                        <c:v>12.824999999999999</c:v>
                      </c:pt>
                      <c:pt idx="36">
                        <c:v>13.02</c:v>
                      </c:pt>
                      <c:pt idx="37">
                        <c:v>13.215</c:v>
                      </c:pt>
                      <c:pt idx="38">
                        <c:v>13.41</c:v>
                      </c:pt>
                      <c:pt idx="39">
                        <c:v>13.605</c:v>
                      </c:pt>
                      <c:pt idx="40">
                        <c:v>13.8</c:v>
                      </c:pt>
                      <c:pt idx="41">
                        <c:v>13.994999999999999</c:v>
                      </c:pt>
                      <c:pt idx="42">
                        <c:v>14.19</c:v>
                      </c:pt>
                      <c:pt idx="43">
                        <c:v>14.385</c:v>
                      </c:pt>
                      <c:pt idx="44">
                        <c:v>14.58</c:v>
                      </c:pt>
                      <c:pt idx="45">
                        <c:v>14.775</c:v>
                      </c:pt>
                      <c:pt idx="46">
                        <c:v>14.97</c:v>
                      </c:pt>
                      <c:pt idx="47">
                        <c:v>15.164999999999999</c:v>
                      </c:pt>
                      <c:pt idx="48">
                        <c:v>15.36</c:v>
                      </c:pt>
                      <c:pt idx="49">
                        <c:v>15.555</c:v>
                      </c:pt>
                      <c:pt idx="50">
                        <c:v>15.75</c:v>
                      </c:pt>
                      <c:pt idx="51">
                        <c:v>15.945</c:v>
                      </c:pt>
                      <c:pt idx="52">
                        <c:v>16.14</c:v>
                      </c:pt>
                      <c:pt idx="53">
                        <c:v>16.335000000000001</c:v>
                      </c:pt>
                      <c:pt idx="54">
                        <c:v>16.53</c:v>
                      </c:pt>
                      <c:pt idx="55">
                        <c:v>16.725000000000001</c:v>
                      </c:pt>
                      <c:pt idx="56">
                        <c:v>16.920000000000002</c:v>
                      </c:pt>
                      <c:pt idx="57">
                        <c:v>17.114999999999998</c:v>
                      </c:pt>
                      <c:pt idx="58">
                        <c:v>17.309999999999999</c:v>
                      </c:pt>
                      <c:pt idx="59">
                        <c:v>17.504999999999999</c:v>
                      </c:pt>
                      <c:pt idx="60">
                        <c:v>17.7</c:v>
                      </c:pt>
                      <c:pt idx="61">
                        <c:v>17.895</c:v>
                      </c:pt>
                      <c:pt idx="62">
                        <c:v>18.09</c:v>
                      </c:pt>
                      <c:pt idx="63">
                        <c:v>18.285</c:v>
                      </c:pt>
                      <c:pt idx="64">
                        <c:v>18.48</c:v>
                      </c:pt>
                      <c:pt idx="65">
                        <c:v>18.675000000000001</c:v>
                      </c:pt>
                      <c:pt idx="66">
                        <c:v>18.87</c:v>
                      </c:pt>
                      <c:pt idx="67">
                        <c:v>19.065000000000001</c:v>
                      </c:pt>
                      <c:pt idx="68">
                        <c:v>19.260000000000002</c:v>
                      </c:pt>
                      <c:pt idx="69">
                        <c:v>19.454999999999998</c:v>
                      </c:pt>
                      <c:pt idx="70">
                        <c:v>19.649999999999999</c:v>
                      </c:pt>
                      <c:pt idx="71">
                        <c:v>19.844999999999999</c:v>
                      </c:pt>
                      <c:pt idx="72">
                        <c:v>20.04</c:v>
                      </c:pt>
                      <c:pt idx="73">
                        <c:v>20.234999999999999</c:v>
                      </c:pt>
                      <c:pt idx="74">
                        <c:v>20.43</c:v>
                      </c:pt>
                      <c:pt idx="75">
                        <c:v>20.625</c:v>
                      </c:pt>
                      <c:pt idx="76">
                        <c:v>20.82</c:v>
                      </c:pt>
                      <c:pt idx="77">
                        <c:v>21.015000000000001</c:v>
                      </c:pt>
                      <c:pt idx="78">
                        <c:v>21.21</c:v>
                      </c:pt>
                      <c:pt idx="79">
                        <c:v>21.405000000000001</c:v>
                      </c:pt>
                      <c:pt idx="80">
                        <c:v>21.6</c:v>
                      </c:pt>
                      <c:pt idx="81">
                        <c:v>21.795000000000002</c:v>
                      </c:pt>
                      <c:pt idx="82">
                        <c:v>21.99</c:v>
                      </c:pt>
                      <c:pt idx="83">
                        <c:v>22.184999999999999</c:v>
                      </c:pt>
                      <c:pt idx="84">
                        <c:v>22.38</c:v>
                      </c:pt>
                      <c:pt idx="85">
                        <c:v>22.574999999999999</c:v>
                      </c:pt>
                      <c:pt idx="86">
                        <c:v>22.77</c:v>
                      </c:pt>
                      <c:pt idx="87">
                        <c:v>22.965</c:v>
                      </c:pt>
                      <c:pt idx="88">
                        <c:v>23.16</c:v>
                      </c:pt>
                      <c:pt idx="89">
                        <c:v>23.355</c:v>
                      </c:pt>
                      <c:pt idx="90">
                        <c:v>23.55</c:v>
                      </c:pt>
                      <c:pt idx="91">
                        <c:v>23.745000000000001</c:v>
                      </c:pt>
                      <c:pt idx="92">
                        <c:v>23.94</c:v>
                      </c:pt>
                      <c:pt idx="93">
                        <c:v>24.135000000000002</c:v>
                      </c:pt>
                      <c:pt idx="94">
                        <c:v>24.33</c:v>
                      </c:pt>
                      <c:pt idx="95">
                        <c:v>24.524999999999999</c:v>
                      </c:pt>
                      <c:pt idx="96">
                        <c:v>24.72</c:v>
                      </c:pt>
                      <c:pt idx="97">
                        <c:v>24.914999999999999</c:v>
                      </c:pt>
                      <c:pt idx="98">
                        <c:v>25.11</c:v>
                      </c:pt>
                      <c:pt idx="99">
                        <c:v>25.305</c:v>
                      </c:pt>
                      <c:pt idx="100">
                        <c:v>25.5</c:v>
                      </c:pt>
                      <c:pt idx="101">
                        <c:v>25.695</c:v>
                      </c:pt>
                      <c:pt idx="102">
                        <c:v>25.89</c:v>
                      </c:pt>
                      <c:pt idx="103">
                        <c:v>26.085000000000001</c:v>
                      </c:pt>
                      <c:pt idx="104">
                        <c:v>26.28</c:v>
                      </c:pt>
                      <c:pt idx="105">
                        <c:v>26.475000000000001</c:v>
                      </c:pt>
                      <c:pt idx="106">
                        <c:v>26.67</c:v>
                      </c:pt>
                      <c:pt idx="107">
                        <c:v>26.864999999999998</c:v>
                      </c:pt>
                      <c:pt idx="108">
                        <c:v>27.06</c:v>
                      </c:pt>
                      <c:pt idx="109">
                        <c:v>27.254999999999999</c:v>
                      </c:pt>
                      <c:pt idx="110">
                        <c:v>27.45</c:v>
                      </c:pt>
                      <c:pt idx="111">
                        <c:v>27.645</c:v>
                      </c:pt>
                      <c:pt idx="112">
                        <c:v>27.84</c:v>
                      </c:pt>
                      <c:pt idx="113">
                        <c:v>28.035</c:v>
                      </c:pt>
                      <c:pt idx="114">
                        <c:v>28.23</c:v>
                      </c:pt>
                      <c:pt idx="115">
                        <c:v>28.425000000000001</c:v>
                      </c:pt>
                      <c:pt idx="116">
                        <c:v>28.62</c:v>
                      </c:pt>
                      <c:pt idx="117">
                        <c:v>28.815000000000001</c:v>
                      </c:pt>
                      <c:pt idx="118">
                        <c:v>29.01</c:v>
                      </c:pt>
                      <c:pt idx="119">
                        <c:v>29.204999999999998</c:v>
                      </c:pt>
                      <c:pt idx="120">
                        <c:v>29.4</c:v>
                      </c:pt>
                      <c:pt idx="121">
                        <c:v>29.594999999999999</c:v>
                      </c:pt>
                      <c:pt idx="122">
                        <c:v>29.79</c:v>
                      </c:pt>
                      <c:pt idx="123">
                        <c:v>29.984999999999999</c:v>
                      </c:pt>
                      <c:pt idx="124">
                        <c:v>30.18</c:v>
                      </c:pt>
                      <c:pt idx="125">
                        <c:v>30.375</c:v>
                      </c:pt>
                      <c:pt idx="126">
                        <c:v>30.57</c:v>
                      </c:pt>
                      <c:pt idx="127">
                        <c:v>30.765000000000001</c:v>
                      </c:pt>
                      <c:pt idx="128">
                        <c:v>30.96</c:v>
                      </c:pt>
                      <c:pt idx="129">
                        <c:v>31.155000000000001</c:v>
                      </c:pt>
                      <c:pt idx="130">
                        <c:v>31.35</c:v>
                      </c:pt>
                      <c:pt idx="131">
                        <c:v>31.545000000000002</c:v>
                      </c:pt>
                      <c:pt idx="132">
                        <c:v>31.74</c:v>
                      </c:pt>
                      <c:pt idx="133">
                        <c:v>31.934999999999999</c:v>
                      </c:pt>
                      <c:pt idx="134">
                        <c:v>32.130000000000003</c:v>
                      </c:pt>
                      <c:pt idx="135">
                        <c:v>32.325000000000003</c:v>
                      </c:pt>
                      <c:pt idx="136">
                        <c:v>32.520000000000003</c:v>
                      </c:pt>
                      <c:pt idx="137">
                        <c:v>32.715000000000003</c:v>
                      </c:pt>
                      <c:pt idx="138">
                        <c:v>32.909999999999997</c:v>
                      </c:pt>
                      <c:pt idx="139">
                        <c:v>33.104999999999997</c:v>
                      </c:pt>
                      <c:pt idx="140">
                        <c:v>33.299999999999997</c:v>
                      </c:pt>
                      <c:pt idx="141">
                        <c:v>33.494999999999997</c:v>
                      </c:pt>
                      <c:pt idx="142">
                        <c:v>33.69</c:v>
                      </c:pt>
                      <c:pt idx="143">
                        <c:v>33.884999999999998</c:v>
                      </c:pt>
                      <c:pt idx="144">
                        <c:v>34.08</c:v>
                      </c:pt>
                      <c:pt idx="145">
                        <c:v>34.274999999999999</c:v>
                      </c:pt>
                      <c:pt idx="146">
                        <c:v>34.47</c:v>
                      </c:pt>
                      <c:pt idx="147">
                        <c:v>34.664999999999999</c:v>
                      </c:pt>
                      <c:pt idx="148">
                        <c:v>34.86</c:v>
                      </c:pt>
                      <c:pt idx="149">
                        <c:v>35.055</c:v>
                      </c:pt>
                      <c:pt idx="150">
                        <c:v>35.25</c:v>
                      </c:pt>
                      <c:pt idx="151">
                        <c:v>35.445</c:v>
                      </c:pt>
                      <c:pt idx="152">
                        <c:v>35.64</c:v>
                      </c:pt>
                      <c:pt idx="153">
                        <c:v>35.835000000000001</c:v>
                      </c:pt>
                      <c:pt idx="154">
                        <c:v>36.03</c:v>
                      </c:pt>
                      <c:pt idx="155">
                        <c:v>36.225000000000001</c:v>
                      </c:pt>
                      <c:pt idx="156">
                        <c:v>36.42</c:v>
                      </c:pt>
                      <c:pt idx="157">
                        <c:v>36.615000000000002</c:v>
                      </c:pt>
                      <c:pt idx="158">
                        <c:v>36.81</c:v>
                      </c:pt>
                      <c:pt idx="159">
                        <c:v>37.005000000000003</c:v>
                      </c:pt>
                      <c:pt idx="160">
                        <c:v>37.200000000000003</c:v>
                      </c:pt>
                      <c:pt idx="161">
                        <c:v>37.395000000000003</c:v>
                      </c:pt>
                      <c:pt idx="162">
                        <c:v>37.590000000000003</c:v>
                      </c:pt>
                      <c:pt idx="163">
                        <c:v>37.784999999999997</c:v>
                      </c:pt>
                      <c:pt idx="164">
                        <c:v>37.979999999999997</c:v>
                      </c:pt>
                      <c:pt idx="165">
                        <c:v>38.174999999999997</c:v>
                      </c:pt>
                      <c:pt idx="166">
                        <c:v>38.369999999999997</c:v>
                      </c:pt>
                      <c:pt idx="167">
                        <c:v>38.564999999999998</c:v>
                      </c:pt>
                      <c:pt idx="168">
                        <c:v>38.76</c:v>
                      </c:pt>
                      <c:pt idx="169">
                        <c:v>38.954999999999998</c:v>
                      </c:pt>
                      <c:pt idx="170">
                        <c:v>39.15</c:v>
                      </c:pt>
                      <c:pt idx="171">
                        <c:v>39.344999999999999</c:v>
                      </c:pt>
                      <c:pt idx="172">
                        <c:v>39.54</c:v>
                      </c:pt>
                      <c:pt idx="173">
                        <c:v>39.734999999999999</c:v>
                      </c:pt>
                      <c:pt idx="174">
                        <c:v>39.93</c:v>
                      </c:pt>
                      <c:pt idx="175">
                        <c:v>40.125</c:v>
                      </c:pt>
                      <c:pt idx="176">
                        <c:v>40.32</c:v>
                      </c:pt>
                      <c:pt idx="177">
                        <c:v>40.515000000000001</c:v>
                      </c:pt>
                      <c:pt idx="178">
                        <c:v>40.71</c:v>
                      </c:pt>
                      <c:pt idx="179">
                        <c:v>40.905000000000001</c:v>
                      </c:pt>
                      <c:pt idx="180">
                        <c:v>41.1</c:v>
                      </c:pt>
                      <c:pt idx="181">
                        <c:v>41.295000000000002</c:v>
                      </c:pt>
                      <c:pt idx="182">
                        <c:v>41.49</c:v>
                      </c:pt>
                      <c:pt idx="183">
                        <c:v>41.685000000000002</c:v>
                      </c:pt>
                      <c:pt idx="184">
                        <c:v>41.88</c:v>
                      </c:pt>
                      <c:pt idx="185">
                        <c:v>42.075000000000003</c:v>
                      </c:pt>
                      <c:pt idx="186">
                        <c:v>42.27</c:v>
                      </c:pt>
                      <c:pt idx="187">
                        <c:v>42.465000000000003</c:v>
                      </c:pt>
                      <c:pt idx="188">
                        <c:v>42.66</c:v>
                      </c:pt>
                      <c:pt idx="189">
                        <c:v>42.854999999999997</c:v>
                      </c:pt>
                      <c:pt idx="190">
                        <c:v>43.05</c:v>
                      </c:pt>
                      <c:pt idx="191">
                        <c:v>43.244999999999997</c:v>
                      </c:pt>
                      <c:pt idx="192">
                        <c:v>43.44</c:v>
                      </c:pt>
                      <c:pt idx="193">
                        <c:v>43.634999999999998</c:v>
                      </c:pt>
                      <c:pt idx="194">
                        <c:v>43.83</c:v>
                      </c:pt>
                      <c:pt idx="195">
                        <c:v>44.024999999999999</c:v>
                      </c:pt>
                      <c:pt idx="196">
                        <c:v>44.22</c:v>
                      </c:pt>
                      <c:pt idx="197">
                        <c:v>44.414999999999999</c:v>
                      </c:pt>
                      <c:pt idx="198">
                        <c:v>44.61</c:v>
                      </c:pt>
                      <c:pt idx="199">
                        <c:v>44.805</c:v>
                      </c:pt>
                      <c:pt idx="200">
                        <c:v>45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CLvsLO!$I$5:$I$205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B261-437B-BA1D-4849937C91C3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CLvsLO!$J$2</c15:sqref>
                        </c15:formulaRef>
                      </c:ext>
                    </c:extLst>
                    <c:strCache>
                      <c:ptCount val="1"/>
                      <c:pt idx="0">
                        <c:v>+5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</c:v>
                      </c:pt>
                      <c:pt idx="1">
                        <c:v>6.1950000000000003</c:v>
                      </c:pt>
                      <c:pt idx="2">
                        <c:v>6.39</c:v>
                      </c:pt>
                      <c:pt idx="3">
                        <c:v>6.585</c:v>
                      </c:pt>
                      <c:pt idx="4">
                        <c:v>6.78</c:v>
                      </c:pt>
                      <c:pt idx="5">
                        <c:v>6.9749999999999996</c:v>
                      </c:pt>
                      <c:pt idx="6">
                        <c:v>7.17</c:v>
                      </c:pt>
                      <c:pt idx="7">
                        <c:v>7.3650000000000002</c:v>
                      </c:pt>
                      <c:pt idx="8">
                        <c:v>7.56</c:v>
                      </c:pt>
                      <c:pt idx="9">
                        <c:v>7.7549999999999999</c:v>
                      </c:pt>
                      <c:pt idx="10">
                        <c:v>7.95</c:v>
                      </c:pt>
                      <c:pt idx="11">
                        <c:v>8.1449999999999996</c:v>
                      </c:pt>
                      <c:pt idx="12">
                        <c:v>8.34</c:v>
                      </c:pt>
                      <c:pt idx="13">
                        <c:v>8.5350000000000001</c:v>
                      </c:pt>
                      <c:pt idx="14">
                        <c:v>8.73</c:v>
                      </c:pt>
                      <c:pt idx="15">
                        <c:v>8.9250000000000007</c:v>
                      </c:pt>
                      <c:pt idx="16">
                        <c:v>9.1199999999999992</c:v>
                      </c:pt>
                      <c:pt idx="17">
                        <c:v>9.3149999999999995</c:v>
                      </c:pt>
                      <c:pt idx="18">
                        <c:v>9.51</c:v>
                      </c:pt>
                      <c:pt idx="19">
                        <c:v>9.7050000000000001</c:v>
                      </c:pt>
                      <c:pt idx="20">
                        <c:v>9.9</c:v>
                      </c:pt>
                      <c:pt idx="21">
                        <c:v>10.095000000000001</c:v>
                      </c:pt>
                      <c:pt idx="22">
                        <c:v>10.29</c:v>
                      </c:pt>
                      <c:pt idx="23">
                        <c:v>10.484999999999999</c:v>
                      </c:pt>
                      <c:pt idx="24">
                        <c:v>10.68</c:v>
                      </c:pt>
                      <c:pt idx="25">
                        <c:v>10.875</c:v>
                      </c:pt>
                      <c:pt idx="26">
                        <c:v>11.07</c:v>
                      </c:pt>
                      <c:pt idx="27">
                        <c:v>11.265000000000001</c:v>
                      </c:pt>
                      <c:pt idx="28">
                        <c:v>11.46</c:v>
                      </c:pt>
                      <c:pt idx="29">
                        <c:v>11.654999999999999</c:v>
                      </c:pt>
                      <c:pt idx="30">
                        <c:v>11.85</c:v>
                      </c:pt>
                      <c:pt idx="31">
                        <c:v>12.045</c:v>
                      </c:pt>
                      <c:pt idx="32">
                        <c:v>12.24</c:v>
                      </c:pt>
                      <c:pt idx="33">
                        <c:v>12.435</c:v>
                      </c:pt>
                      <c:pt idx="34">
                        <c:v>12.63</c:v>
                      </c:pt>
                      <c:pt idx="35">
                        <c:v>12.824999999999999</c:v>
                      </c:pt>
                      <c:pt idx="36">
                        <c:v>13.02</c:v>
                      </c:pt>
                      <c:pt idx="37">
                        <c:v>13.215</c:v>
                      </c:pt>
                      <c:pt idx="38">
                        <c:v>13.41</c:v>
                      </c:pt>
                      <c:pt idx="39">
                        <c:v>13.605</c:v>
                      </c:pt>
                      <c:pt idx="40">
                        <c:v>13.8</c:v>
                      </c:pt>
                      <c:pt idx="41">
                        <c:v>13.994999999999999</c:v>
                      </c:pt>
                      <c:pt idx="42">
                        <c:v>14.19</c:v>
                      </c:pt>
                      <c:pt idx="43">
                        <c:v>14.385</c:v>
                      </c:pt>
                      <c:pt idx="44">
                        <c:v>14.58</c:v>
                      </c:pt>
                      <c:pt idx="45">
                        <c:v>14.775</c:v>
                      </c:pt>
                      <c:pt idx="46">
                        <c:v>14.97</c:v>
                      </c:pt>
                      <c:pt idx="47">
                        <c:v>15.164999999999999</c:v>
                      </c:pt>
                      <c:pt idx="48">
                        <c:v>15.36</c:v>
                      </c:pt>
                      <c:pt idx="49">
                        <c:v>15.555</c:v>
                      </c:pt>
                      <c:pt idx="50">
                        <c:v>15.75</c:v>
                      </c:pt>
                      <c:pt idx="51">
                        <c:v>15.945</c:v>
                      </c:pt>
                      <c:pt idx="52">
                        <c:v>16.14</c:v>
                      </c:pt>
                      <c:pt idx="53">
                        <c:v>16.335000000000001</c:v>
                      </c:pt>
                      <c:pt idx="54">
                        <c:v>16.53</c:v>
                      </c:pt>
                      <c:pt idx="55">
                        <c:v>16.725000000000001</c:v>
                      </c:pt>
                      <c:pt idx="56">
                        <c:v>16.920000000000002</c:v>
                      </c:pt>
                      <c:pt idx="57">
                        <c:v>17.114999999999998</c:v>
                      </c:pt>
                      <c:pt idx="58">
                        <c:v>17.309999999999999</c:v>
                      </c:pt>
                      <c:pt idx="59">
                        <c:v>17.504999999999999</c:v>
                      </c:pt>
                      <c:pt idx="60">
                        <c:v>17.7</c:v>
                      </c:pt>
                      <c:pt idx="61">
                        <c:v>17.895</c:v>
                      </c:pt>
                      <c:pt idx="62">
                        <c:v>18.09</c:v>
                      </c:pt>
                      <c:pt idx="63">
                        <c:v>18.285</c:v>
                      </c:pt>
                      <c:pt idx="64">
                        <c:v>18.48</c:v>
                      </c:pt>
                      <c:pt idx="65">
                        <c:v>18.675000000000001</c:v>
                      </c:pt>
                      <c:pt idx="66">
                        <c:v>18.87</c:v>
                      </c:pt>
                      <c:pt idx="67">
                        <c:v>19.065000000000001</c:v>
                      </c:pt>
                      <c:pt idx="68">
                        <c:v>19.260000000000002</c:v>
                      </c:pt>
                      <c:pt idx="69">
                        <c:v>19.454999999999998</c:v>
                      </c:pt>
                      <c:pt idx="70">
                        <c:v>19.649999999999999</c:v>
                      </c:pt>
                      <c:pt idx="71">
                        <c:v>19.844999999999999</c:v>
                      </c:pt>
                      <c:pt idx="72">
                        <c:v>20.04</c:v>
                      </c:pt>
                      <c:pt idx="73">
                        <c:v>20.234999999999999</c:v>
                      </c:pt>
                      <c:pt idx="74">
                        <c:v>20.43</c:v>
                      </c:pt>
                      <c:pt idx="75">
                        <c:v>20.625</c:v>
                      </c:pt>
                      <c:pt idx="76">
                        <c:v>20.82</c:v>
                      </c:pt>
                      <c:pt idx="77">
                        <c:v>21.015000000000001</c:v>
                      </c:pt>
                      <c:pt idx="78">
                        <c:v>21.21</c:v>
                      </c:pt>
                      <c:pt idx="79">
                        <c:v>21.405000000000001</c:v>
                      </c:pt>
                      <c:pt idx="80">
                        <c:v>21.6</c:v>
                      </c:pt>
                      <c:pt idx="81">
                        <c:v>21.795000000000002</c:v>
                      </c:pt>
                      <c:pt idx="82">
                        <c:v>21.99</c:v>
                      </c:pt>
                      <c:pt idx="83">
                        <c:v>22.184999999999999</c:v>
                      </c:pt>
                      <c:pt idx="84">
                        <c:v>22.38</c:v>
                      </c:pt>
                      <c:pt idx="85">
                        <c:v>22.574999999999999</c:v>
                      </c:pt>
                      <c:pt idx="86">
                        <c:v>22.77</c:v>
                      </c:pt>
                      <c:pt idx="87">
                        <c:v>22.965</c:v>
                      </c:pt>
                      <c:pt idx="88">
                        <c:v>23.16</c:v>
                      </c:pt>
                      <c:pt idx="89">
                        <c:v>23.355</c:v>
                      </c:pt>
                      <c:pt idx="90">
                        <c:v>23.55</c:v>
                      </c:pt>
                      <c:pt idx="91">
                        <c:v>23.745000000000001</c:v>
                      </c:pt>
                      <c:pt idx="92">
                        <c:v>23.94</c:v>
                      </c:pt>
                      <c:pt idx="93">
                        <c:v>24.135000000000002</c:v>
                      </c:pt>
                      <c:pt idx="94">
                        <c:v>24.33</c:v>
                      </c:pt>
                      <c:pt idx="95">
                        <c:v>24.524999999999999</c:v>
                      </c:pt>
                      <c:pt idx="96">
                        <c:v>24.72</c:v>
                      </c:pt>
                      <c:pt idx="97">
                        <c:v>24.914999999999999</c:v>
                      </c:pt>
                      <c:pt idx="98">
                        <c:v>25.11</c:v>
                      </c:pt>
                      <c:pt idx="99">
                        <c:v>25.305</c:v>
                      </c:pt>
                      <c:pt idx="100">
                        <c:v>25.5</c:v>
                      </c:pt>
                      <c:pt idx="101">
                        <c:v>25.695</c:v>
                      </c:pt>
                      <c:pt idx="102">
                        <c:v>25.89</c:v>
                      </c:pt>
                      <c:pt idx="103">
                        <c:v>26.085000000000001</c:v>
                      </c:pt>
                      <c:pt idx="104">
                        <c:v>26.28</c:v>
                      </c:pt>
                      <c:pt idx="105">
                        <c:v>26.475000000000001</c:v>
                      </c:pt>
                      <c:pt idx="106">
                        <c:v>26.67</c:v>
                      </c:pt>
                      <c:pt idx="107">
                        <c:v>26.864999999999998</c:v>
                      </c:pt>
                      <c:pt idx="108">
                        <c:v>27.06</c:v>
                      </c:pt>
                      <c:pt idx="109">
                        <c:v>27.254999999999999</c:v>
                      </c:pt>
                      <c:pt idx="110">
                        <c:v>27.45</c:v>
                      </c:pt>
                      <c:pt idx="111">
                        <c:v>27.645</c:v>
                      </c:pt>
                      <c:pt idx="112">
                        <c:v>27.84</c:v>
                      </c:pt>
                      <c:pt idx="113">
                        <c:v>28.035</c:v>
                      </c:pt>
                      <c:pt idx="114">
                        <c:v>28.23</c:v>
                      </c:pt>
                      <c:pt idx="115">
                        <c:v>28.425000000000001</c:v>
                      </c:pt>
                      <c:pt idx="116">
                        <c:v>28.62</c:v>
                      </c:pt>
                      <c:pt idx="117">
                        <c:v>28.815000000000001</c:v>
                      </c:pt>
                      <c:pt idx="118">
                        <c:v>29.01</c:v>
                      </c:pt>
                      <c:pt idx="119">
                        <c:v>29.204999999999998</c:v>
                      </c:pt>
                      <c:pt idx="120">
                        <c:v>29.4</c:v>
                      </c:pt>
                      <c:pt idx="121">
                        <c:v>29.594999999999999</c:v>
                      </c:pt>
                      <c:pt idx="122">
                        <c:v>29.79</c:v>
                      </c:pt>
                      <c:pt idx="123">
                        <c:v>29.984999999999999</c:v>
                      </c:pt>
                      <c:pt idx="124">
                        <c:v>30.18</c:v>
                      </c:pt>
                      <c:pt idx="125">
                        <c:v>30.375</c:v>
                      </c:pt>
                      <c:pt idx="126">
                        <c:v>30.57</c:v>
                      </c:pt>
                      <c:pt idx="127">
                        <c:v>30.765000000000001</c:v>
                      </c:pt>
                      <c:pt idx="128">
                        <c:v>30.96</c:v>
                      </c:pt>
                      <c:pt idx="129">
                        <c:v>31.155000000000001</c:v>
                      </c:pt>
                      <c:pt idx="130">
                        <c:v>31.35</c:v>
                      </c:pt>
                      <c:pt idx="131">
                        <c:v>31.545000000000002</c:v>
                      </c:pt>
                      <c:pt idx="132">
                        <c:v>31.74</c:v>
                      </c:pt>
                      <c:pt idx="133">
                        <c:v>31.934999999999999</c:v>
                      </c:pt>
                      <c:pt idx="134">
                        <c:v>32.130000000000003</c:v>
                      </c:pt>
                      <c:pt idx="135">
                        <c:v>32.325000000000003</c:v>
                      </c:pt>
                      <c:pt idx="136">
                        <c:v>32.520000000000003</c:v>
                      </c:pt>
                      <c:pt idx="137">
                        <c:v>32.715000000000003</c:v>
                      </c:pt>
                      <c:pt idx="138">
                        <c:v>32.909999999999997</c:v>
                      </c:pt>
                      <c:pt idx="139">
                        <c:v>33.104999999999997</c:v>
                      </c:pt>
                      <c:pt idx="140">
                        <c:v>33.299999999999997</c:v>
                      </c:pt>
                      <c:pt idx="141">
                        <c:v>33.494999999999997</c:v>
                      </c:pt>
                      <c:pt idx="142">
                        <c:v>33.69</c:v>
                      </c:pt>
                      <c:pt idx="143">
                        <c:v>33.884999999999998</c:v>
                      </c:pt>
                      <c:pt idx="144">
                        <c:v>34.08</c:v>
                      </c:pt>
                      <c:pt idx="145">
                        <c:v>34.274999999999999</c:v>
                      </c:pt>
                      <c:pt idx="146">
                        <c:v>34.47</c:v>
                      </c:pt>
                      <c:pt idx="147">
                        <c:v>34.664999999999999</c:v>
                      </c:pt>
                      <c:pt idx="148">
                        <c:v>34.86</c:v>
                      </c:pt>
                      <c:pt idx="149">
                        <c:v>35.055</c:v>
                      </c:pt>
                      <c:pt idx="150">
                        <c:v>35.25</c:v>
                      </c:pt>
                      <c:pt idx="151">
                        <c:v>35.445</c:v>
                      </c:pt>
                      <c:pt idx="152">
                        <c:v>35.64</c:v>
                      </c:pt>
                      <c:pt idx="153">
                        <c:v>35.835000000000001</c:v>
                      </c:pt>
                      <c:pt idx="154">
                        <c:v>36.03</c:v>
                      </c:pt>
                      <c:pt idx="155">
                        <c:v>36.225000000000001</c:v>
                      </c:pt>
                      <c:pt idx="156">
                        <c:v>36.42</c:v>
                      </c:pt>
                      <c:pt idx="157">
                        <c:v>36.615000000000002</c:v>
                      </c:pt>
                      <c:pt idx="158">
                        <c:v>36.81</c:v>
                      </c:pt>
                      <c:pt idx="159">
                        <c:v>37.005000000000003</c:v>
                      </c:pt>
                      <c:pt idx="160">
                        <c:v>37.200000000000003</c:v>
                      </c:pt>
                      <c:pt idx="161">
                        <c:v>37.395000000000003</c:v>
                      </c:pt>
                      <c:pt idx="162">
                        <c:v>37.590000000000003</c:v>
                      </c:pt>
                      <c:pt idx="163">
                        <c:v>37.784999999999997</c:v>
                      </c:pt>
                      <c:pt idx="164">
                        <c:v>37.979999999999997</c:v>
                      </c:pt>
                      <c:pt idx="165">
                        <c:v>38.174999999999997</c:v>
                      </c:pt>
                      <c:pt idx="166">
                        <c:v>38.369999999999997</c:v>
                      </c:pt>
                      <c:pt idx="167">
                        <c:v>38.564999999999998</c:v>
                      </c:pt>
                      <c:pt idx="168">
                        <c:v>38.76</c:v>
                      </c:pt>
                      <c:pt idx="169">
                        <c:v>38.954999999999998</c:v>
                      </c:pt>
                      <c:pt idx="170">
                        <c:v>39.15</c:v>
                      </c:pt>
                      <c:pt idx="171">
                        <c:v>39.344999999999999</c:v>
                      </c:pt>
                      <c:pt idx="172">
                        <c:v>39.54</c:v>
                      </c:pt>
                      <c:pt idx="173">
                        <c:v>39.734999999999999</c:v>
                      </c:pt>
                      <c:pt idx="174">
                        <c:v>39.93</c:v>
                      </c:pt>
                      <c:pt idx="175">
                        <c:v>40.125</c:v>
                      </c:pt>
                      <c:pt idx="176">
                        <c:v>40.32</c:v>
                      </c:pt>
                      <c:pt idx="177">
                        <c:v>40.515000000000001</c:v>
                      </c:pt>
                      <c:pt idx="178">
                        <c:v>40.71</c:v>
                      </c:pt>
                      <c:pt idx="179">
                        <c:v>40.905000000000001</c:v>
                      </c:pt>
                      <c:pt idx="180">
                        <c:v>41.1</c:v>
                      </c:pt>
                      <c:pt idx="181">
                        <c:v>41.295000000000002</c:v>
                      </c:pt>
                      <c:pt idx="182">
                        <c:v>41.49</c:v>
                      </c:pt>
                      <c:pt idx="183">
                        <c:v>41.685000000000002</c:v>
                      </c:pt>
                      <c:pt idx="184">
                        <c:v>41.88</c:v>
                      </c:pt>
                      <c:pt idx="185">
                        <c:v>42.075000000000003</c:v>
                      </c:pt>
                      <c:pt idx="186">
                        <c:v>42.27</c:v>
                      </c:pt>
                      <c:pt idx="187">
                        <c:v>42.465000000000003</c:v>
                      </c:pt>
                      <c:pt idx="188">
                        <c:v>42.66</c:v>
                      </c:pt>
                      <c:pt idx="189">
                        <c:v>42.854999999999997</c:v>
                      </c:pt>
                      <c:pt idx="190">
                        <c:v>43.05</c:v>
                      </c:pt>
                      <c:pt idx="191">
                        <c:v>43.244999999999997</c:v>
                      </c:pt>
                      <c:pt idx="192">
                        <c:v>43.44</c:v>
                      </c:pt>
                      <c:pt idx="193">
                        <c:v>43.634999999999998</c:v>
                      </c:pt>
                      <c:pt idx="194">
                        <c:v>43.83</c:v>
                      </c:pt>
                      <c:pt idx="195">
                        <c:v>44.024999999999999</c:v>
                      </c:pt>
                      <c:pt idx="196">
                        <c:v>44.22</c:v>
                      </c:pt>
                      <c:pt idx="197">
                        <c:v>44.414999999999999</c:v>
                      </c:pt>
                      <c:pt idx="198">
                        <c:v>44.61</c:v>
                      </c:pt>
                      <c:pt idx="199">
                        <c:v>44.805</c:v>
                      </c:pt>
                      <c:pt idx="200">
                        <c:v>45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CLvsLO!$J$5:$J$205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261-437B-BA1D-4849937C91C3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CLvsLO!$K$2</c15:sqref>
                        </c15:formulaRef>
                      </c:ext>
                    </c:extLst>
                    <c:strCache>
                      <c:ptCount val="1"/>
                      <c:pt idx="0">
                        <c:v>+3 dBm</c:v>
                      </c:pt>
                    </c:strCache>
                  </c:strRef>
                </c:tx>
                <c:spPr>
                  <a:ln cap="rnd" cmpd="dbl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</c:v>
                      </c:pt>
                      <c:pt idx="1">
                        <c:v>6.1950000000000003</c:v>
                      </c:pt>
                      <c:pt idx="2">
                        <c:v>6.39</c:v>
                      </c:pt>
                      <c:pt idx="3">
                        <c:v>6.585</c:v>
                      </c:pt>
                      <c:pt idx="4">
                        <c:v>6.78</c:v>
                      </c:pt>
                      <c:pt idx="5">
                        <c:v>6.9749999999999996</c:v>
                      </c:pt>
                      <c:pt idx="6">
                        <c:v>7.17</c:v>
                      </c:pt>
                      <c:pt idx="7">
                        <c:v>7.3650000000000002</c:v>
                      </c:pt>
                      <c:pt idx="8">
                        <c:v>7.56</c:v>
                      </c:pt>
                      <c:pt idx="9">
                        <c:v>7.7549999999999999</c:v>
                      </c:pt>
                      <c:pt idx="10">
                        <c:v>7.95</c:v>
                      </c:pt>
                      <c:pt idx="11">
                        <c:v>8.1449999999999996</c:v>
                      </c:pt>
                      <c:pt idx="12">
                        <c:v>8.34</c:v>
                      </c:pt>
                      <c:pt idx="13">
                        <c:v>8.5350000000000001</c:v>
                      </c:pt>
                      <c:pt idx="14">
                        <c:v>8.73</c:v>
                      </c:pt>
                      <c:pt idx="15">
                        <c:v>8.9250000000000007</c:v>
                      </c:pt>
                      <c:pt idx="16">
                        <c:v>9.1199999999999992</c:v>
                      </c:pt>
                      <c:pt idx="17">
                        <c:v>9.3149999999999995</c:v>
                      </c:pt>
                      <c:pt idx="18">
                        <c:v>9.51</c:v>
                      </c:pt>
                      <c:pt idx="19">
                        <c:v>9.7050000000000001</c:v>
                      </c:pt>
                      <c:pt idx="20">
                        <c:v>9.9</c:v>
                      </c:pt>
                      <c:pt idx="21">
                        <c:v>10.095000000000001</c:v>
                      </c:pt>
                      <c:pt idx="22">
                        <c:v>10.29</c:v>
                      </c:pt>
                      <c:pt idx="23">
                        <c:v>10.484999999999999</c:v>
                      </c:pt>
                      <c:pt idx="24">
                        <c:v>10.68</c:v>
                      </c:pt>
                      <c:pt idx="25">
                        <c:v>10.875</c:v>
                      </c:pt>
                      <c:pt idx="26">
                        <c:v>11.07</c:v>
                      </c:pt>
                      <c:pt idx="27">
                        <c:v>11.265000000000001</c:v>
                      </c:pt>
                      <c:pt idx="28">
                        <c:v>11.46</c:v>
                      </c:pt>
                      <c:pt idx="29">
                        <c:v>11.654999999999999</c:v>
                      </c:pt>
                      <c:pt idx="30">
                        <c:v>11.85</c:v>
                      </c:pt>
                      <c:pt idx="31">
                        <c:v>12.045</c:v>
                      </c:pt>
                      <c:pt idx="32">
                        <c:v>12.24</c:v>
                      </c:pt>
                      <c:pt idx="33">
                        <c:v>12.435</c:v>
                      </c:pt>
                      <c:pt idx="34">
                        <c:v>12.63</c:v>
                      </c:pt>
                      <c:pt idx="35">
                        <c:v>12.824999999999999</c:v>
                      </c:pt>
                      <c:pt idx="36">
                        <c:v>13.02</c:v>
                      </c:pt>
                      <c:pt idx="37">
                        <c:v>13.215</c:v>
                      </c:pt>
                      <c:pt idx="38">
                        <c:v>13.41</c:v>
                      </c:pt>
                      <c:pt idx="39">
                        <c:v>13.605</c:v>
                      </c:pt>
                      <c:pt idx="40">
                        <c:v>13.8</c:v>
                      </c:pt>
                      <c:pt idx="41">
                        <c:v>13.994999999999999</c:v>
                      </c:pt>
                      <c:pt idx="42">
                        <c:v>14.19</c:v>
                      </c:pt>
                      <c:pt idx="43">
                        <c:v>14.385</c:v>
                      </c:pt>
                      <c:pt idx="44">
                        <c:v>14.58</c:v>
                      </c:pt>
                      <c:pt idx="45">
                        <c:v>14.775</c:v>
                      </c:pt>
                      <c:pt idx="46">
                        <c:v>14.97</c:v>
                      </c:pt>
                      <c:pt idx="47">
                        <c:v>15.164999999999999</c:v>
                      </c:pt>
                      <c:pt idx="48">
                        <c:v>15.36</c:v>
                      </c:pt>
                      <c:pt idx="49">
                        <c:v>15.555</c:v>
                      </c:pt>
                      <c:pt idx="50">
                        <c:v>15.75</c:v>
                      </c:pt>
                      <c:pt idx="51">
                        <c:v>15.945</c:v>
                      </c:pt>
                      <c:pt idx="52">
                        <c:v>16.14</c:v>
                      </c:pt>
                      <c:pt idx="53">
                        <c:v>16.335000000000001</c:v>
                      </c:pt>
                      <c:pt idx="54">
                        <c:v>16.53</c:v>
                      </c:pt>
                      <c:pt idx="55">
                        <c:v>16.725000000000001</c:v>
                      </c:pt>
                      <c:pt idx="56">
                        <c:v>16.920000000000002</c:v>
                      </c:pt>
                      <c:pt idx="57">
                        <c:v>17.114999999999998</c:v>
                      </c:pt>
                      <c:pt idx="58">
                        <c:v>17.309999999999999</c:v>
                      </c:pt>
                      <c:pt idx="59">
                        <c:v>17.504999999999999</c:v>
                      </c:pt>
                      <c:pt idx="60">
                        <c:v>17.7</c:v>
                      </c:pt>
                      <c:pt idx="61">
                        <c:v>17.895</c:v>
                      </c:pt>
                      <c:pt idx="62">
                        <c:v>18.09</c:v>
                      </c:pt>
                      <c:pt idx="63">
                        <c:v>18.285</c:v>
                      </c:pt>
                      <c:pt idx="64">
                        <c:v>18.48</c:v>
                      </c:pt>
                      <c:pt idx="65">
                        <c:v>18.675000000000001</c:v>
                      </c:pt>
                      <c:pt idx="66">
                        <c:v>18.87</c:v>
                      </c:pt>
                      <c:pt idx="67">
                        <c:v>19.065000000000001</c:v>
                      </c:pt>
                      <c:pt idx="68">
                        <c:v>19.260000000000002</c:v>
                      </c:pt>
                      <c:pt idx="69">
                        <c:v>19.454999999999998</c:v>
                      </c:pt>
                      <c:pt idx="70">
                        <c:v>19.649999999999999</c:v>
                      </c:pt>
                      <c:pt idx="71">
                        <c:v>19.844999999999999</c:v>
                      </c:pt>
                      <c:pt idx="72">
                        <c:v>20.04</c:v>
                      </c:pt>
                      <c:pt idx="73">
                        <c:v>20.234999999999999</c:v>
                      </c:pt>
                      <c:pt idx="74">
                        <c:v>20.43</c:v>
                      </c:pt>
                      <c:pt idx="75">
                        <c:v>20.625</c:v>
                      </c:pt>
                      <c:pt idx="76">
                        <c:v>20.82</c:v>
                      </c:pt>
                      <c:pt idx="77">
                        <c:v>21.015000000000001</c:v>
                      </c:pt>
                      <c:pt idx="78">
                        <c:v>21.21</c:v>
                      </c:pt>
                      <c:pt idx="79">
                        <c:v>21.405000000000001</c:v>
                      </c:pt>
                      <c:pt idx="80">
                        <c:v>21.6</c:v>
                      </c:pt>
                      <c:pt idx="81">
                        <c:v>21.795000000000002</c:v>
                      </c:pt>
                      <c:pt idx="82">
                        <c:v>21.99</c:v>
                      </c:pt>
                      <c:pt idx="83">
                        <c:v>22.184999999999999</c:v>
                      </c:pt>
                      <c:pt idx="84">
                        <c:v>22.38</c:v>
                      </c:pt>
                      <c:pt idx="85">
                        <c:v>22.574999999999999</c:v>
                      </c:pt>
                      <c:pt idx="86">
                        <c:v>22.77</c:v>
                      </c:pt>
                      <c:pt idx="87">
                        <c:v>22.965</c:v>
                      </c:pt>
                      <c:pt idx="88">
                        <c:v>23.16</c:v>
                      </c:pt>
                      <c:pt idx="89">
                        <c:v>23.355</c:v>
                      </c:pt>
                      <c:pt idx="90">
                        <c:v>23.55</c:v>
                      </c:pt>
                      <c:pt idx="91">
                        <c:v>23.745000000000001</c:v>
                      </c:pt>
                      <c:pt idx="92">
                        <c:v>23.94</c:v>
                      </c:pt>
                      <c:pt idx="93">
                        <c:v>24.135000000000002</c:v>
                      </c:pt>
                      <c:pt idx="94">
                        <c:v>24.33</c:v>
                      </c:pt>
                      <c:pt idx="95">
                        <c:v>24.524999999999999</c:v>
                      </c:pt>
                      <c:pt idx="96">
                        <c:v>24.72</c:v>
                      </c:pt>
                      <c:pt idx="97">
                        <c:v>24.914999999999999</c:v>
                      </c:pt>
                      <c:pt idx="98">
                        <c:v>25.11</c:v>
                      </c:pt>
                      <c:pt idx="99">
                        <c:v>25.305</c:v>
                      </c:pt>
                      <c:pt idx="100">
                        <c:v>25.5</c:v>
                      </c:pt>
                      <c:pt idx="101">
                        <c:v>25.695</c:v>
                      </c:pt>
                      <c:pt idx="102">
                        <c:v>25.89</c:v>
                      </c:pt>
                      <c:pt idx="103">
                        <c:v>26.085000000000001</c:v>
                      </c:pt>
                      <c:pt idx="104">
                        <c:v>26.28</c:v>
                      </c:pt>
                      <c:pt idx="105">
                        <c:v>26.475000000000001</c:v>
                      </c:pt>
                      <c:pt idx="106">
                        <c:v>26.67</c:v>
                      </c:pt>
                      <c:pt idx="107">
                        <c:v>26.864999999999998</c:v>
                      </c:pt>
                      <c:pt idx="108">
                        <c:v>27.06</c:v>
                      </c:pt>
                      <c:pt idx="109">
                        <c:v>27.254999999999999</c:v>
                      </c:pt>
                      <c:pt idx="110">
                        <c:v>27.45</c:v>
                      </c:pt>
                      <c:pt idx="111">
                        <c:v>27.645</c:v>
                      </c:pt>
                      <c:pt idx="112">
                        <c:v>27.84</c:v>
                      </c:pt>
                      <c:pt idx="113">
                        <c:v>28.035</c:v>
                      </c:pt>
                      <c:pt idx="114">
                        <c:v>28.23</c:v>
                      </c:pt>
                      <c:pt idx="115">
                        <c:v>28.425000000000001</c:v>
                      </c:pt>
                      <c:pt idx="116">
                        <c:v>28.62</c:v>
                      </c:pt>
                      <c:pt idx="117">
                        <c:v>28.815000000000001</c:v>
                      </c:pt>
                      <c:pt idx="118">
                        <c:v>29.01</c:v>
                      </c:pt>
                      <c:pt idx="119">
                        <c:v>29.204999999999998</c:v>
                      </c:pt>
                      <c:pt idx="120">
                        <c:v>29.4</c:v>
                      </c:pt>
                      <c:pt idx="121">
                        <c:v>29.594999999999999</c:v>
                      </c:pt>
                      <c:pt idx="122">
                        <c:v>29.79</c:v>
                      </c:pt>
                      <c:pt idx="123">
                        <c:v>29.984999999999999</c:v>
                      </c:pt>
                      <c:pt idx="124">
                        <c:v>30.18</c:v>
                      </c:pt>
                      <c:pt idx="125">
                        <c:v>30.375</c:v>
                      </c:pt>
                      <c:pt idx="126">
                        <c:v>30.57</c:v>
                      </c:pt>
                      <c:pt idx="127">
                        <c:v>30.765000000000001</c:v>
                      </c:pt>
                      <c:pt idx="128">
                        <c:v>30.96</c:v>
                      </c:pt>
                      <c:pt idx="129">
                        <c:v>31.155000000000001</c:v>
                      </c:pt>
                      <c:pt idx="130">
                        <c:v>31.35</c:v>
                      </c:pt>
                      <c:pt idx="131">
                        <c:v>31.545000000000002</c:v>
                      </c:pt>
                      <c:pt idx="132">
                        <c:v>31.74</c:v>
                      </c:pt>
                      <c:pt idx="133">
                        <c:v>31.934999999999999</c:v>
                      </c:pt>
                      <c:pt idx="134">
                        <c:v>32.130000000000003</c:v>
                      </c:pt>
                      <c:pt idx="135">
                        <c:v>32.325000000000003</c:v>
                      </c:pt>
                      <c:pt idx="136">
                        <c:v>32.520000000000003</c:v>
                      </c:pt>
                      <c:pt idx="137">
                        <c:v>32.715000000000003</c:v>
                      </c:pt>
                      <c:pt idx="138">
                        <c:v>32.909999999999997</c:v>
                      </c:pt>
                      <c:pt idx="139">
                        <c:v>33.104999999999997</c:v>
                      </c:pt>
                      <c:pt idx="140">
                        <c:v>33.299999999999997</c:v>
                      </c:pt>
                      <c:pt idx="141">
                        <c:v>33.494999999999997</c:v>
                      </c:pt>
                      <c:pt idx="142">
                        <c:v>33.69</c:v>
                      </c:pt>
                      <c:pt idx="143">
                        <c:v>33.884999999999998</c:v>
                      </c:pt>
                      <c:pt idx="144">
                        <c:v>34.08</c:v>
                      </c:pt>
                      <c:pt idx="145">
                        <c:v>34.274999999999999</c:v>
                      </c:pt>
                      <c:pt idx="146">
                        <c:v>34.47</c:v>
                      </c:pt>
                      <c:pt idx="147">
                        <c:v>34.664999999999999</c:v>
                      </c:pt>
                      <c:pt idx="148">
                        <c:v>34.86</c:v>
                      </c:pt>
                      <c:pt idx="149">
                        <c:v>35.055</c:v>
                      </c:pt>
                      <c:pt idx="150">
                        <c:v>35.25</c:v>
                      </c:pt>
                      <c:pt idx="151">
                        <c:v>35.445</c:v>
                      </c:pt>
                      <c:pt idx="152">
                        <c:v>35.64</c:v>
                      </c:pt>
                      <c:pt idx="153">
                        <c:v>35.835000000000001</c:v>
                      </c:pt>
                      <c:pt idx="154">
                        <c:v>36.03</c:v>
                      </c:pt>
                      <c:pt idx="155">
                        <c:v>36.225000000000001</c:v>
                      </c:pt>
                      <c:pt idx="156">
                        <c:v>36.42</c:v>
                      </c:pt>
                      <c:pt idx="157">
                        <c:v>36.615000000000002</c:v>
                      </c:pt>
                      <c:pt idx="158">
                        <c:v>36.81</c:v>
                      </c:pt>
                      <c:pt idx="159">
                        <c:v>37.005000000000003</c:v>
                      </c:pt>
                      <c:pt idx="160">
                        <c:v>37.200000000000003</c:v>
                      </c:pt>
                      <c:pt idx="161">
                        <c:v>37.395000000000003</c:v>
                      </c:pt>
                      <c:pt idx="162">
                        <c:v>37.590000000000003</c:v>
                      </c:pt>
                      <c:pt idx="163">
                        <c:v>37.784999999999997</c:v>
                      </c:pt>
                      <c:pt idx="164">
                        <c:v>37.979999999999997</c:v>
                      </c:pt>
                      <c:pt idx="165">
                        <c:v>38.174999999999997</c:v>
                      </c:pt>
                      <c:pt idx="166">
                        <c:v>38.369999999999997</c:v>
                      </c:pt>
                      <c:pt idx="167">
                        <c:v>38.564999999999998</c:v>
                      </c:pt>
                      <c:pt idx="168">
                        <c:v>38.76</c:v>
                      </c:pt>
                      <c:pt idx="169">
                        <c:v>38.954999999999998</c:v>
                      </c:pt>
                      <c:pt idx="170">
                        <c:v>39.15</c:v>
                      </c:pt>
                      <c:pt idx="171">
                        <c:v>39.344999999999999</c:v>
                      </c:pt>
                      <c:pt idx="172">
                        <c:v>39.54</c:v>
                      </c:pt>
                      <c:pt idx="173">
                        <c:v>39.734999999999999</c:v>
                      </c:pt>
                      <c:pt idx="174">
                        <c:v>39.93</c:v>
                      </c:pt>
                      <c:pt idx="175">
                        <c:v>40.125</c:v>
                      </c:pt>
                      <c:pt idx="176">
                        <c:v>40.32</c:v>
                      </c:pt>
                      <c:pt idx="177">
                        <c:v>40.515000000000001</c:v>
                      </c:pt>
                      <c:pt idx="178">
                        <c:v>40.71</c:v>
                      </c:pt>
                      <c:pt idx="179">
                        <c:v>40.905000000000001</c:v>
                      </c:pt>
                      <c:pt idx="180">
                        <c:v>41.1</c:v>
                      </c:pt>
                      <c:pt idx="181">
                        <c:v>41.295000000000002</c:v>
                      </c:pt>
                      <c:pt idx="182">
                        <c:v>41.49</c:v>
                      </c:pt>
                      <c:pt idx="183">
                        <c:v>41.685000000000002</c:v>
                      </c:pt>
                      <c:pt idx="184">
                        <c:v>41.88</c:v>
                      </c:pt>
                      <c:pt idx="185">
                        <c:v>42.075000000000003</c:v>
                      </c:pt>
                      <c:pt idx="186">
                        <c:v>42.27</c:v>
                      </c:pt>
                      <c:pt idx="187">
                        <c:v>42.465000000000003</c:v>
                      </c:pt>
                      <c:pt idx="188">
                        <c:v>42.66</c:v>
                      </c:pt>
                      <c:pt idx="189">
                        <c:v>42.854999999999997</c:v>
                      </c:pt>
                      <c:pt idx="190">
                        <c:v>43.05</c:v>
                      </c:pt>
                      <c:pt idx="191">
                        <c:v>43.244999999999997</c:v>
                      </c:pt>
                      <c:pt idx="192">
                        <c:v>43.44</c:v>
                      </c:pt>
                      <c:pt idx="193">
                        <c:v>43.634999999999998</c:v>
                      </c:pt>
                      <c:pt idx="194">
                        <c:v>43.83</c:v>
                      </c:pt>
                      <c:pt idx="195">
                        <c:v>44.024999999999999</c:v>
                      </c:pt>
                      <c:pt idx="196">
                        <c:v>44.22</c:v>
                      </c:pt>
                      <c:pt idx="197">
                        <c:v>44.414999999999999</c:v>
                      </c:pt>
                      <c:pt idx="198">
                        <c:v>44.61</c:v>
                      </c:pt>
                      <c:pt idx="199">
                        <c:v>44.805</c:v>
                      </c:pt>
                      <c:pt idx="200">
                        <c:v>45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CLvsLO!$K$5:$K$205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6B9-4CC2-BEBB-F32677BC522C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CLvsLO!$L$2</c15:sqref>
                        </c15:formulaRef>
                      </c:ext>
                    </c:extLst>
                    <c:strCache>
                      <c:ptCount val="1"/>
                      <c:pt idx="0">
                        <c:v>+1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</c:v>
                      </c:pt>
                      <c:pt idx="1">
                        <c:v>6.1950000000000003</c:v>
                      </c:pt>
                      <c:pt idx="2">
                        <c:v>6.39</c:v>
                      </c:pt>
                      <c:pt idx="3">
                        <c:v>6.585</c:v>
                      </c:pt>
                      <c:pt idx="4">
                        <c:v>6.78</c:v>
                      </c:pt>
                      <c:pt idx="5">
                        <c:v>6.9749999999999996</c:v>
                      </c:pt>
                      <c:pt idx="6">
                        <c:v>7.17</c:v>
                      </c:pt>
                      <c:pt idx="7">
                        <c:v>7.3650000000000002</c:v>
                      </c:pt>
                      <c:pt idx="8">
                        <c:v>7.56</c:v>
                      </c:pt>
                      <c:pt idx="9">
                        <c:v>7.7549999999999999</c:v>
                      </c:pt>
                      <c:pt idx="10">
                        <c:v>7.95</c:v>
                      </c:pt>
                      <c:pt idx="11">
                        <c:v>8.1449999999999996</c:v>
                      </c:pt>
                      <c:pt idx="12">
                        <c:v>8.34</c:v>
                      </c:pt>
                      <c:pt idx="13">
                        <c:v>8.5350000000000001</c:v>
                      </c:pt>
                      <c:pt idx="14">
                        <c:v>8.73</c:v>
                      </c:pt>
                      <c:pt idx="15">
                        <c:v>8.9250000000000007</c:v>
                      </c:pt>
                      <c:pt idx="16">
                        <c:v>9.1199999999999992</c:v>
                      </c:pt>
                      <c:pt idx="17">
                        <c:v>9.3149999999999995</c:v>
                      </c:pt>
                      <c:pt idx="18">
                        <c:v>9.51</c:v>
                      </c:pt>
                      <c:pt idx="19">
                        <c:v>9.7050000000000001</c:v>
                      </c:pt>
                      <c:pt idx="20">
                        <c:v>9.9</c:v>
                      </c:pt>
                      <c:pt idx="21">
                        <c:v>10.095000000000001</c:v>
                      </c:pt>
                      <c:pt idx="22">
                        <c:v>10.29</c:v>
                      </c:pt>
                      <c:pt idx="23">
                        <c:v>10.484999999999999</c:v>
                      </c:pt>
                      <c:pt idx="24">
                        <c:v>10.68</c:v>
                      </c:pt>
                      <c:pt idx="25">
                        <c:v>10.875</c:v>
                      </c:pt>
                      <c:pt idx="26">
                        <c:v>11.07</c:v>
                      </c:pt>
                      <c:pt idx="27">
                        <c:v>11.265000000000001</c:v>
                      </c:pt>
                      <c:pt idx="28">
                        <c:v>11.46</c:v>
                      </c:pt>
                      <c:pt idx="29">
                        <c:v>11.654999999999999</c:v>
                      </c:pt>
                      <c:pt idx="30">
                        <c:v>11.85</c:v>
                      </c:pt>
                      <c:pt idx="31">
                        <c:v>12.045</c:v>
                      </c:pt>
                      <c:pt idx="32">
                        <c:v>12.24</c:v>
                      </c:pt>
                      <c:pt idx="33">
                        <c:v>12.435</c:v>
                      </c:pt>
                      <c:pt idx="34">
                        <c:v>12.63</c:v>
                      </c:pt>
                      <c:pt idx="35">
                        <c:v>12.824999999999999</c:v>
                      </c:pt>
                      <c:pt idx="36">
                        <c:v>13.02</c:v>
                      </c:pt>
                      <c:pt idx="37">
                        <c:v>13.215</c:v>
                      </c:pt>
                      <c:pt idx="38">
                        <c:v>13.41</c:v>
                      </c:pt>
                      <c:pt idx="39">
                        <c:v>13.605</c:v>
                      </c:pt>
                      <c:pt idx="40">
                        <c:v>13.8</c:v>
                      </c:pt>
                      <c:pt idx="41">
                        <c:v>13.994999999999999</c:v>
                      </c:pt>
                      <c:pt idx="42">
                        <c:v>14.19</c:v>
                      </c:pt>
                      <c:pt idx="43">
                        <c:v>14.385</c:v>
                      </c:pt>
                      <c:pt idx="44">
                        <c:v>14.58</c:v>
                      </c:pt>
                      <c:pt idx="45">
                        <c:v>14.775</c:v>
                      </c:pt>
                      <c:pt idx="46">
                        <c:v>14.97</c:v>
                      </c:pt>
                      <c:pt idx="47">
                        <c:v>15.164999999999999</c:v>
                      </c:pt>
                      <c:pt idx="48">
                        <c:v>15.36</c:v>
                      </c:pt>
                      <c:pt idx="49">
                        <c:v>15.555</c:v>
                      </c:pt>
                      <c:pt idx="50">
                        <c:v>15.75</c:v>
                      </c:pt>
                      <c:pt idx="51">
                        <c:v>15.945</c:v>
                      </c:pt>
                      <c:pt idx="52">
                        <c:v>16.14</c:v>
                      </c:pt>
                      <c:pt idx="53">
                        <c:v>16.335000000000001</c:v>
                      </c:pt>
                      <c:pt idx="54">
                        <c:v>16.53</c:v>
                      </c:pt>
                      <c:pt idx="55">
                        <c:v>16.725000000000001</c:v>
                      </c:pt>
                      <c:pt idx="56">
                        <c:v>16.920000000000002</c:v>
                      </c:pt>
                      <c:pt idx="57">
                        <c:v>17.114999999999998</c:v>
                      </c:pt>
                      <c:pt idx="58">
                        <c:v>17.309999999999999</c:v>
                      </c:pt>
                      <c:pt idx="59">
                        <c:v>17.504999999999999</c:v>
                      </c:pt>
                      <c:pt idx="60">
                        <c:v>17.7</c:v>
                      </c:pt>
                      <c:pt idx="61">
                        <c:v>17.895</c:v>
                      </c:pt>
                      <c:pt idx="62">
                        <c:v>18.09</c:v>
                      </c:pt>
                      <c:pt idx="63">
                        <c:v>18.285</c:v>
                      </c:pt>
                      <c:pt idx="64">
                        <c:v>18.48</c:v>
                      </c:pt>
                      <c:pt idx="65">
                        <c:v>18.675000000000001</c:v>
                      </c:pt>
                      <c:pt idx="66">
                        <c:v>18.87</c:v>
                      </c:pt>
                      <c:pt idx="67">
                        <c:v>19.065000000000001</c:v>
                      </c:pt>
                      <c:pt idx="68">
                        <c:v>19.260000000000002</c:v>
                      </c:pt>
                      <c:pt idx="69">
                        <c:v>19.454999999999998</c:v>
                      </c:pt>
                      <c:pt idx="70">
                        <c:v>19.649999999999999</c:v>
                      </c:pt>
                      <c:pt idx="71">
                        <c:v>19.844999999999999</c:v>
                      </c:pt>
                      <c:pt idx="72">
                        <c:v>20.04</c:v>
                      </c:pt>
                      <c:pt idx="73">
                        <c:v>20.234999999999999</c:v>
                      </c:pt>
                      <c:pt idx="74">
                        <c:v>20.43</c:v>
                      </c:pt>
                      <c:pt idx="75">
                        <c:v>20.625</c:v>
                      </c:pt>
                      <c:pt idx="76">
                        <c:v>20.82</c:v>
                      </c:pt>
                      <c:pt idx="77">
                        <c:v>21.015000000000001</c:v>
                      </c:pt>
                      <c:pt idx="78">
                        <c:v>21.21</c:v>
                      </c:pt>
                      <c:pt idx="79">
                        <c:v>21.405000000000001</c:v>
                      </c:pt>
                      <c:pt idx="80">
                        <c:v>21.6</c:v>
                      </c:pt>
                      <c:pt idx="81">
                        <c:v>21.795000000000002</c:v>
                      </c:pt>
                      <c:pt idx="82">
                        <c:v>21.99</c:v>
                      </c:pt>
                      <c:pt idx="83">
                        <c:v>22.184999999999999</c:v>
                      </c:pt>
                      <c:pt idx="84">
                        <c:v>22.38</c:v>
                      </c:pt>
                      <c:pt idx="85">
                        <c:v>22.574999999999999</c:v>
                      </c:pt>
                      <c:pt idx="86">
                        <c:v>22.77</c:v>
                      </c:pt>
                      <c:pt idx="87">
                        <c:v>22.965</c:v>
                      </c:pt>
                      <c:pt idx="88">
                        <c:v>23.16</c:v>
                      </c:pt>
                      <c:pt idx="89">
                        <c:v>23.355</c:v>
                      </c:pt>
                      <c:pt idx="90">
                        <c:v>23.55</c:v>
                      </c:pt>
                      <c:pt idx="91">
                        <c:v>23.745000000000001</c:v>
                      </c:pt>
                      <c:pt idx="92">
                        <c:v>23.94</c:v>
                      </c:pt>
                      <c:pt idx="93">
                        <c:v>24.135000000000002</c:v>
                      </c:pt>
                      <c:pt idx="94">
                        <c:v>24.33</c:v>
                      </c:pt>
                      <c:pt idx="95">
                        <c:v>24.524999999999999</c:v>
                      </c:pt>
                      <c:pt idx="96">
                        <c:v>24.72</c:v>
                      </c:pt>
                      <c:pt idx="97">
                        <c:v>24.914999999999999</c:v>
                      </c:pt>
                      <c:pt idx="98">
                        <c:v>25.11</c:v>
                      </c:pt>
                      <c:pt idx="99">
                        <c:v>25.305</c:v>
                      </c:pt>
                      <c:pt idx="100">
                        <c:v>25.5</c:v>
                      </c:pt>
                      <c:pt idx="101">
                        <c:v>25.695</c:v>
                      </c:pt>
                      <c:pt idx="102">
                        <c:v>25.89</c:v>
                      </c:pt>
                      <c:pt idx="103">
                        <c:v>26.085000000000001</c:v>
                      </c:pt>
                      <c:pt idx="104">
                        <c:v>26.28</c:v>
                      </c:pt>
                      <c:pt idx="105">
                        <c:v>26.475000000000001</c:v>
                      </c:pt>
                      <c:pt idx="106">
                        <c:v>26.67</c:v>
                      </c:pt>
                      <c:pt idx="107">
                        <c:v>26.864999999999998</c:v>
                      </c:pt>
                      <c:pt idx="108">
                        <c:v>27.06</c:v>
                      </c:pt>
                      <c:pt idx="109">
                        <c:v>27.254999999999999</c:v>
                      </c:pt>
                      <c:pt idx="110">
                        <c:v>27.45</c:v>
                      </c:pt>
                      <c:pt idx="111">
                        <c:v>27.645</c:v>
                      </c:pt>
                      <c:pt idx="112">
                        <c:v>27.84</c:v>
                      </c:pt>
                      <c:pt idx="113">
                        <c:v>28.035</c:v>
                      </c:pt>
                      <c:pt idx="114">
                        <c:v>28.23</c:v>
                      </c:pt>
                      <c:pt idx="115">
                        <c:v>28.425000000000001</c:v>
                      </c:pt>
                      <c:pt idx="116">
                        <c:v>28.62</c:v>
                      </c:pt>
                      <c:pt idx="117">
                        <c:v>28.815000000000001</c:v>
                      </c:pt>
                      <c:pt idx="118">
                        <c:v>29.01</c:v>
                      </c:pt>
                      <c:pt idx="119">
                        <c:v>29.204999999999998</c:v>
                      </c:pt>
                      <c:pt idx="120">
                        <c:v>29.4</c:v>
                      </c:pt>
                      <c:pt idx="121">
                        <c:v>29.594999999999999</c:v>
                      </c:pt>
                      <c:pt idx="122">
                        <c:v>29.79</c:v>
                      </c:pt>
                      <c:pt idx="123">
                        <c:v>29.984999999999999</c:v>
                      </c:pt>
                      <c:pt idx="124">
                        <c:v>30.18</c:v>
                      </c:pt>
                      <c:pt idx="125">
                        <c:v>30.375</c:v>
                      </c:pt>
                      <c:pt idx="126">
                        <c:v>30.57</c:v>
                      </c:pt>
                      <c:pt idx="127">
                        <c:v>30.765000000000001</c:v>
                      </c:pt>
                      <c:pt idx="128">
                        <c:v>30.96</c:v>
                      </c:pt>
                      <c:pt idx="129">
                        <c:v>31.155000000000001</c:v>
                      </c:pt>
                      <c:pt idx="130">
                        <c:v>31.35</c:v>
                      </c:pt>
                      <c:pt idx="131">
                        <c:v>31.545000000000002</c:v>
                      </c:pt>
                      <c:pt idx="132">
                        <c:v>31.74</c:v>
                      </c:pt>
                      <c:pt idx="133">
                        <c:v>31.934999999999999</c:v>
                      </c:pt>
                      <c:pt idx="134">
                        <c:v>32.130000000000003</c:v>
                      </c:pt>
                      <c:pt idx="135">
                        <c:v>32.325000000000003</c:v>
                      </c:pt>
                      <c:pt idx="136">
                        <c:v>32.520000000000003</c:v>
                      </c:pt>
                      <c:pt idx="137">
                        <c:v>32.715000000000003</c:v>
                      </c:pt>
                      <c:pt idx="138">
                        <c:v>32.909999999999997</c:v>
                      </c:pt>
                      <c:pt idx="139">
                        <c:v>33.104999999999997</c:v>
                      </c:pt>
                      <c:pt idx="140">
                        <c:v>33.299999999999997</c:v>
                      </c:pt>
                      <c:pt idx="141">
                        <c:v>33.494999999999997</c:v>
                      </c:pt>
                      <c:pt idx="142">
                        <c:v>33.69</c:v>
                      </c:pt>
                      <c:pt idx="143">
                        <c:v>33.884999999999998</c:v>
                      </c:pt>
                      <c:pt idx="144">
                        <c:v>34.08</c:v>
                      </c:pt>
                      <c:pt idx="145">
                        <c:v>34.274999999999999</c:v>
                      </c:pt>
                      <c:pt idx="146">
                        <c:v>34.47</c:v>
                      </c:pt>
                      <c:pt idx="147">
                        <c:v>34.664999999999999</c:v>
                      </c:pt>
                      <c:pt idx="148">
                        <c:v>34.86</c:v>
                      </c:pt>
                      <c:pt idx="149">
                        <c:v>35.055</c:v>
                      </c:pt>
                      <c:pt idx="150">
                        <c:v>35.25</c:v>
                      </c:pt>
                      <c:pt idx="151">
                        <c:v>35.445</c:v>
                      </c:pt>
                      <c:pt idx="152">
                        <c:v>35.64</c:v>
                      </c:pt>
                      <c:pt idx="153">
                        <c:v>35.835000000000001</c:v>
                      </c:pt>
                      <c:pt idx="154">
                        <c:v>36.03</c:v>
                      </c:pt>
                      <c:pt idx="155">
                        <c:v>36.225000000000001</c:v>
                      </c:pt>
                      <c:pt idx="156">
                        <c:v>36.42</c:v>
                      </c:pt>
                      <c:pt idx="157">
                        <c:v>36.615000000000002</c:v>
                      </c:pt>
                      <c:pt idx="158">
                        <c:v>36.81</c:v>
                      </c:pt>
                      <c:pt idx="159">
                        <c:v>37.005000000000003</c:v>
                      </c:pt>
                      <c:pt idx="160">
                        <c:v>37.200000000000003</c:v>
                      </c:pt>
                      <c:pt idx="161">
                        <c:v>37.395000000000003</c:v>
                      </c:pt>
                      <c:pt idx="162">
                        <c:v>37.590000000000003</c:v>
                      </c:pt>
                      <c:pt idx="163">
                        <c:v>37.784999999999997</c:v>
                      </c:pt>
                      <c:pt idx="164">
                        <c:v>37.979999999999997</c:v>
                      </c:pt>
                      <c:pt idx="165">
                        <c:v>38.174999999999997</c:v>
                      </c:pt>
                      <c:pt idx="166">
                        <c:v>38.369999999999997</c:v>
                      </c:pt>
                      <c:pt idx="167">
                        <c:v>38.564999999999998</c:v>
                      </c:pt>
                      <c:pt idx="168">
                        <c:v>38.76</c:v>
                      </c:pt>
                      <c:pt idx="169">
                        <c:v>38.954999999999998</c:v>
                      </c:pt>
                      <c:pt idx="170">
                        <c:v>39.15</c:v>
                      </c:pt>
                      <c:pt idx="171">
                        <c:v>39.344999999999999</c:v>
                      </c:pt>
                      <c:pt idx="172">
                        <c:v>39.54</c:v>
                      </c:pt>
                      <c:pt idx="173">
                        <c:v>39.734999999999999</c:v>
                      </c:pt>
                      <c:pt idx="174">
                        <c:v>39.93</c:v>
                      </c:pt>
                      <c:pt idx="175">
                        <c:v>40.125</c:v>
                      </c:pt>
                      <c:pt idx="176">
                        <c:v>40.32</c:v>
                      </c:pt>
                      <c:pt idx="177">
                        <c:v>40.515000000000001</c:v>
                      </c:pt>
                      <c:pt idx="178">
                        <c:v>40.71</c:v>
                      </c:pt>
                      <c:pt idx="179">
                        <c:v>40.905000000000001</c:v>
                      </c:pt>
                      <c:pt idx="180">
                        <c:v>41.1</c:v>
                      </c:pt>
                      <c:pt idx="181">
                        <c:v>41.295000000000002</c:v>
                      </c:pt>
                      <c:pt idx="182">
                        <c:v>41.49</c:v>
                      </c:pt>
                      <c:pt idx="183">
                        <c:v>41.685000000000002</c:v>
                      </c:pt>
                      <c:pt idx="184">
                        <c:v>41.88</c:v>
                      </c:pt>
                      <c:pt idx="185">
                        <c:v>42.075000000000003</c:v>
                      </c:pt>
                      <c:pt idx="186">
                        <c:v>42.27</c:v>
                      </c:pt>
                      <c:pt idx="187">
                        <c:v>42.465000000000003</c:v>
                      </c:pt>
                      <c:pt idx="188">
                        <c:v>42.66</c:v>
                      </c:pt>
                      <c:pt idx="189">
                        <c:v>42.854999999999997</c:v>
                      </c:pt>
                      <c:pt idx="190">
                        <c:v>43.05</c:v>
                      </c:pt>
                      <c:pt idx="191">
                        <c:v>43.244999999999997</c:v>
                      </c:pt>
                      <c:pt idx="192">
                        <c:v>43.44</c:v>
                      </c:pt>
                      <c:pt idx="193">
                        <c:v>43.634999999999998</c:v>
                      </c:pt>
                      <c:pt idx="194">
                        <c:v>43.83</c:v>
                      </c:pt>
                      <c:pt idx="195">
                        <c:v>44.024999999999999</c:v>
                      </c:pt>
                      <c:pt idx="196">
                        <c:v>44.22</c:v>
                      </c:pt>
                      <c:pt idx="197">
                        <c:v>44.414999999999999</c:v>
                      </c:pt>
                      <c:pt idx="198">
                        <c:v>44.61</c:v>
                      </c:pt>
                      <c:pt idx="199">
                        <c:v>44.805</c:v>
                      </c:pt>
                      <c:pt idx="200">
                        <c:v>45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CLvsLO!$L$5:$L$205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67A-4091-901C-1C9CD52818A9}"/>
                  </c:ext>
                </c:extLst>
              </c15:ser>
            </c15:filteredScatterSeries>
          </c:ext>
        </c:extLst>
      </c:scatterChart>
      <c:valAx>
        <c:axId val="114773376"/>
        <c:scaling>
          <c:orientation val="minMax"/>
          <c:max val="4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783744"/>
        <c:crosses val="autoZero"/>
        <c:crossBetween val="midCat"/>
        <c:majorUnit val="5"/>
      </c:valAx>
      <c:valAx>
        <c:axId val="114783744"/>
        <c:scaling>
          <c:orientation val="minMax"/>
          <c:max val="-4"/>
          <c:min val="-18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773376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l"/>
      <c:layout>
        <c:manualLayout>
          <c:xMode val="edge"/>
          <c:yMode val="edge"/>
          <c:x val="0.39344981835364784"/>
          <c:y val="0.58127405949256339"/>
          <c:w val="0.22318129805043338"/>
          <c:h val="0.20951188393117526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LO to RF Isolation (dB)</a:t>
            </a:r>
          </a:p>
        </c:rich>
      </c:tx>
      <c:layout>
        <c:manualLayout>
          <c:xMode val="edge"/>
          <c:yMode val="edge"/>
          <c:x val="0.37405396581655043"/>
          <c:y val="2.77777777777788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6</c:v>
                </c:pt>
                <c:pt idx="1">
                  <c:v>6.1950000000000003</c:v>
                </c:pt>
                <c:pt idx="2">
                  <c:v>6.39</c:v>
                </c:pt>
                <c:pt idx="3">
                  <c:v>6.585</c:v>
                </c:pt>
                <c:pt idx="4">
                  <c:v>6.78</c:v>
                </c:pt>
                <c:pt idx="5">
                  <c:v>6.9749999999999996</c:v>
                </c:pt>
                <c:pt idx="6">
                  <c:v>7.17</c:v>
                </c:pt>
                <c:pt idx="7">
                  <c:v>7.3650000000000002</c:v>
                </c:pt>
                <c:pt idx="8">
                  <c:v>7.56</c:v>
                </c:pt>
                <c:pt idx="9">
                  <c:v>7.7549999999999999</c:v>
                </c:pt>
                <c:pt idx="10">
                  <c:v>7.95</c:v>
                </c:pt>
                <c:pt idx="11">
                  <c:v>8.1449999999999996</c:v>
                </c:pt>
                <c:pt idx="12">
                  <c:v>8.34</c:v>
                </c:pt>
                <c:pt idx="13">
                  <c:v>8.5350000000000001</c:v>
                </c:pt>
                <c:pt idx="14">
                  <c:v>8.73</c:v>
                </c:pt>
                <c:pt idx="15">
                  <c:v>8.9250000000000007</c:v>
                </c:pt>
                <c:pt idx="16">
                  <c:v>9.1199999999999992</c:v>
                </c:pt>
                <c:pt idx="17">
                  <c:v>9.3149999999999995</c:v>
                </c:pt>
                <c:pt idx="18">
                  <c:v>9.51</c:v>
                </c:pt>
                <c:pt idx="19">
                  <c:v>9.7050000000000001</c:v>
                </c:pt>
                <c:pt idx="20">
                  <c:v>9.9</c:v>
                </c:pt>
                <c:pt idx="21">
                  <c:v>10.095000000000001</c:v>
                </c:pt>
                <c:pt idx="22">
                  <c:v>10.29</c:v>
                </c:pt>
                <c:pt idx="23">
                  <c:v>10.484999999999999</c:v>
                </c:pt>
                <c:pt idx="24">
                  <c:v>10.68</c:v>
                </c:pt>
                <c:pt idx="25">
                  <c:v>10.875</c:v>
                </c:pt>
                <c:pt idx="26">
                  <c:v>11.07</c:v>
                </c:pt>
                <c:pt idx="27">
                  <c:v>11.265000000000001</c:v>
                </c:pt>
                <c:pt idx="28">
                  <c:v>11.46</c:v>
                </c:pt>
                <c:pt idx="29">
                  <c:v>11.654999999999999</c:v>
                </c:pt>
                <c:pt idx="30">
                  <c:v>11.85</c:v>
                </c:pt>
                <c:pt idx="31">
                  <c:v>12.045</c:v>
                </c:pt>
                <c:pt idx="32">
                  <c:v>12.24</c:v>
                </c:pt>
                <c:pt idx="33">
                  <c:v>12.435</c:v>
                </c:pt>
                <c:pt idx="34">
                  <c:v>12.63</c:v>
                </c:pt>
                <c:pt idx="35">
                  <c:v>12.824999999999999</c:v>
                </c:pt>
                <c:pt idx="36">
                  <c:v>13.02</c:v>
                </c:pt>
                <c:pt idx="37">
                  <c:v>13.215</c:v>
                </c:pt>
                <c:pt idx="38">
                  <c:v>13.41</c:v>
                </c:pt>
                <c:pt idx="39">
                  <c:v>13.605</c:v>
                </c:pt>
                <c:pt idx="40">
                  <c:v>13.8</c:v>
                </c:pt>
                <c:pt idx="41">
                  <c:v>13.994999999999999</c:v>
                </c:pt>
                <c:pt idx="42">
                  <c:v>14.19</c:v>
                </c:pt>
                <c:pt idx="43">
                  <c:v>14.385</c:v>
                </c:pt>
                <c:pt idx="44">
                  <c:v>14.58</c:v>
                </c:pt>
                <c:pt idx="45">
                  <c:v>14.775</c:v>
                </c:pt>
                <c:pt idx="46">
                  <c:v>14.97</c:v>
                </c:pt>
                <c:pt idx="47">
                  <c:v>15.164999999999999</c:v>
                </c:pt>
                <c:pt idx="48">
                  <c:v>15.36</c:v>
                </c:pt>
                <c:pt idx="49">
                  <c:v>15.555</c:v>
                </c:pt>
                <c:pt idx="50">
                  <c:v>15.75</c:v>
                </c:pt>
                <c:pt idx="51">
                  <c:v>15.945</c:v>
                </c:pt>
                <c:pt idx="52">
                  <c:v>16.14</c:v>
                </c:pt>
                <c:pt idx="53">
                  <c:v>16.335000000000001</c:v>
                </c:pt>
                <c:pt idx="54">
                  <c:v>16.53</c:v>
                </c:pt>
                <c:pt idx="55">
                  <c:v>16.725000000000001</c:v>
                </c:pt>
                <c:pt idx="56">
                  <c:v>16.920000000000002</c:v>
                </c:pt>
                <c:pt idx="57">
                  <c:v>17.114999999999998</c:v>
                </c:pt>
                <c:pt idx="58">
                  <c:v>17.309999999999999</c:v>
                </c:pt>
                <c:pt idx="59">
                  <c:v>17.504999999999999</c:v>
                </c:pt>
                <c:pt idx="60">
                  <c:v>17.7</c:v>
                </c:pt>
                <c:pt idx="61">
                  <c:v>17.895</c:v>
                </c:pt>
                <c:pt idx="62">
                  <c:v>18.09</c:v>
                </c:pt>
                <c:pt idx="63">
                  <c:v>18.285</c:v>
                </c:pt>
                <c:pt idx="64">
                  <c:v>18.48</c:v>
                </c:pt>
                <c:pt idx="65">
                  <c:v>18.675000000000001</c:v>
                </c:pt>
                <c:pt idx="66">
                  <c:v>18.87</c:v>
                </c:pt>
                <c:pt idx="67">
                  <c:v>19.065000000000001</c:v>
                </c:pt>
                <c:pt idx="68">
                  <c:v>19.260000000000002</c:v>
                </c:pt>
                <c:pt idx="69">
                  <c:v>19.454999999999998</c:v>
                </c:pt>
                <c:pt idx="70">
                  <c:v>19.649999999999999</c:v>
                </c:pt>
                <c:pt idx="71">
                  <c:v>19.844999999999999</c:v>
                </c:pt>
                <c:pt idx="72">
                  <c:v>20.04</c:v>
                </c:pt>
                <c:pt idx="73">
                  <c:v>20.234999999999999</c:v>
                </c:pt>
                <c:pt idx="74">
                  <c:v>20.43</c:v>
                </c:pt>
                <c:pt idx="75">
                  <c:v>20.625</c:v>
                </c:pt>
                <c:pt idx="76">
                  <c:v>20.82</c:v>
                </c:pt>
                <c:pt idx="77">
                  <c:v>21.015000000000001</c:v>
                </c:pt>
                <c:pt idx="78">
                  <c:v>21.21</c:v>
                </c:pt>
                <c:pt idx="79">
                  <c:v>21.405000000000001</c:v>
                </c:pt>
                <c:pt idx="80">
                  <c:v>21.6</c:v>
                </c:pt>
                <c:pt idx="81">
                  <c:v>21.795000000000002</c:v>
                </c:pt>
                <c:pt idx="82">
                  <c:v>21.99</c:v>
                </c:pt>
                <c:pt idx="83">
                  <c:v>22.184999999999999</c:v>
                </c:pt>
                <c:pt idx="84">
                  <c:v>22.38</c:v>
                </c:pt>
                <c:pt idx="85">
                  <c:v>22.574999999999999</c:v>
                </c:pt>
                <c:pt idx="86">
                  <c:v>22.77</c:v>
                </c:pt>
                <c:pt idx="87">
                  <c:v>22.965</c:v>
                </c:pt>
                <c:pt idx="88">
                  <c:v>23.16</c:v>
                </c:pt>
                <c:pt idx="89">
                  <c:v>23.355</c:v>
                </c:pt>
                <c:pt idx="90">
                  <c:v>23.55</c:v>
                </c:pt>
                <c:pt idx="91">
                  <c:v>23.745000000000001</c:v>
                </c:pt>
                <c:pt idx="92">
                  <c:v>23.94</c:v>
                </c:pt>
                <c:pt idx="93">
                  <c:v>24.135000000000002</c:v>
                </c:pt>
                <c:pt idx="94">
                  <c:v>24.33</c:v>
                </c:pt>
                <c:pt idx="95">
                  <c:v>24.524999999999999</c:v>
                </c:pt>
                <c:pt idx="96">
                  <c:v>24.72</c:v>
                </c:pt>
                <c:pt idx="97">
                  <c:v>24.914999999999999</c:v>
                </c:pt>
                <c:pt idx="98">
                  <c:v>25.11</c:v>
                </c:pt>
                <c:pt idx="99">
                  <c:v>25.305</c:v>
                </c:pt>
                <c:pt idx="100">
                  <c:v>25.5</c:v>
                </c:pt>
                <c:pt idx="101">
                  <c:v>25.695</c:v>
                </c:pt>
                <c:pt idx="102">
                  <c:v>25.89</c:v>
                </c:pt>
                <c:pt idx="103">
                  <c:v>26.085000000000001</c:v>
                </c:pt>
                <c:pt idx="104">
                  <c:v>26.28</c:v>
                </c:pt>
                <c:pt idx="105">
                  <c:v>26.475000000000001</c:v>
                </c:pt>
                <c:pt idx="106">
                  <c:v>26.67</c:v>
                </c:pt>
                <c:pt idx="107">
                  <c:v>26.864999999999998</c:v>
                </c:pt>
                <c:pt idx="108">
                  <c:v>27.06</c:v>
                </c:pt>
                <c:pt idx="109">
                  <c:v>27.254999999999999</c:v>
                </c:pt>
                <c:pt idx="110">
                  <c:v>27.45</c:v>
                </c:pt>
                <c:pt idx="111">
                  <c:v>27.645</c:v>
                </c:pt>
                <c:pt idx="112">
                  <c:v>27.84</c:v>
                </c:pt>
                <c:pt idx="113">
                  <c:v>28.035</c:v>
                </c:pt>
                <c:pt idx="114">
                  <c:v>28.23</c:v>
                </c:pt>
                <c:pt idx="115">
                  <c:v>28.425000000000001</c:v>
                </c:pt>
                <c:pt idx="116">
                  <c:v>28.62</c:v>
                </c:pt>
                <c:pt idx="117">
                  <c:v>28.815000000000001</c:v>
                </c:pt>
                <c:pt idx="118">
                  <c:v>29.01</c:v>
                </c:pt>
                <c:pt idx="119">
                  <c:v>29.204999999999998</c:v>
                </c:pt>
                <c:pt idx="120">
                  <c:v>29.4</c:v>
                </c:pt>
                <c:pt idx="121">
                  <c:v>29.594999999999999</c:v>
                </c:pt>
                <c:pt idx="122">
                  <c:v>29.79</c:v>
                </c:pt>
                <c:pt idx="123">
                  <c:v>29.984999999999999</c:v>
                </c:pt>
                <c:pt idx="124">
                  <c:v>30.18</c:v>
                </c:pt>
                <c:pt idx="125">
                  <c:v>30.375</c:v>
                </c:pt>
                <c:pt idx="126">
                  <c:v>30.57</c:v>
                </c:pt>
                <c:pt idx="127">
                  <c:v>30.765000000000001</c:v>
                </c:pt>
                <c:pt idx="128">
                  <c:v>30.96</c:v>
                </c:pt>
                <c:pt idx="129">
                  <c:v>31.155000000000001</c:v>
                </c:pt>
                <c:pt idx="130">
                  <c:v>31.35</c:v>
                </c:pt>
                <c:pt idx="131">
                  <c:v>31.545000000000002</c:v>
                </c:pt>
                <c:pt idx="132">
                  <c:v>31.74</c:v>
                </c:pt>
                <c:pt idx="133">
                  <c:v>31.934999999999999</c:v>
                </c:pt>
                <c:pt idx="134">
                  <c:v>32.130000000000003</c:v>
                </c:pt>
                <c:pt idx="135">
                  <c:v>32.325000000000003</c:v>
                </c:pt>
                <c:pt idx="136">
                  <c:v>32.520000000000003</c:v>
                </c:pt>
                <c:pt idx="137">
                  <c:v>32.715000000000003</c:v>
                </c:pt>
                <c:pt idx="138">
                  <c:v>32.909999999999997</c:v>
                </c:pt>
                <c:pt idx="139">
                  <c:v>33.104999999999997</c:v>
                </c:pt>
                <c:pt idx="140">
                  <c:v>33.299999999999997</c:v>
                </c:pt>
                <c:pt idx="141">
                  <c:v>33.494999999999997</c:v>
                </c:pt>
                <c:pt idx="142">
                  <c:v>33.69</c:v>
                </c:pt>
                <c:pt idx="143">
                  <c:v>33.884999999999998</c:v>
                </c:pt>
                <c:pt idx="144">
                  <c:v>34.08</c:v>
                </c:pt>
                <c:pt idx="145">
                  <c:v>34.274999999999999</c:v>
                </c:pt>
                <c:pt idx="146">
                  <c:v>34.47</c:v>
                </c:pt>
                <c:pt idx="147">
                  <c:v>34.664999999999999</c:v>
                </c:pt>
                <c:pt idx="148">
                  <c:v>34.86</c:v>
                </c:pt>
                <c:pt idx="149">
                  <c:v>35.055</c:v>
                </c:pt>
                <c:pt idx="150">
                  <c:v>35.25</c:v>
                </c:pt>
                <c:pt idx="151">
                  <c:v>35.445</c:v>
                </c:pt>
                <c:pt idx="152">
                  <c:v>35.64</c:v>
                </c:pt>
                <c:pt idx="153">
                  <c:v>35.835000000000001</c:v>
                </c:pt>
                <c:pt idx="154">
                  <c:v>36.03</c:v>
                </c:pt>
                <c:pt idx="155">
                  <c:v>36.225000000000001</c:v>
                </c:pt>
                <c:pt idx="156">
                  <c:v>36.42</c:v>
                </c:pt>
                <c:pt idx="157">
                  <c:v>36.615000000000002</c:v>
                </c:pt>
                <c:pt idx="158">
                  <c:v>36.81</c:v>
                </c:pt>
                <c:pt idx="159">
                  <c:v>37.005000000000003</c:v>
                </c:pt>
                <c:pt idx="160">
                  <c:v>37.200000000000003</c:v>
                </c:pt>
                <c:pt idx="161">
                  <c:v>37.395000000000003</c:v>
                </c:pt>
                <c:pt idx="162">
                  <c:v>37.590000000000003</c:v>
                </c:pt>
                <c:pt idx="163">
                  <c:v>37.784999999999997</c:v>
                </c:pt>
                <c:pt idx="164">
                  <c:v>37.979999999999997</c:v>
                </c:pt>
                <c:pt idx="165">
                  <c:v>38.174999999999997</c:v>
                </c:pt>
                <c:pt idx="166">
                  <c:v>38.369999999999997</c:v>
                </c:pt>
                <c:pt idx="167">
                  <c:v>38.564999999999998</c:v>
                </c:pt>
                <c:pt idx="168">
                  <c:v>38.76</c:v>
                </c:pt>
                <c:pt idx="169">
                  <c:v>38.954999999999998</c:v>
                </c:pt>
                <c:pt idx="170">
                  <c:v>39.15</c:v>
                </c:pt>
                <c:pt idx="171">
                  <c:v>39.344999999999999</c:v>
                </c:pt>
                <c:pt idx="172">
                  <c:v>39.54</c:v>
                </c:pt>
                <c:pt idx="173">
                  <c:v>39.734999999999999</c:v>
                </c:pt>
                <c:pt idx="174">
                  <c:v>39.93</c:v>
                </c:pt>
                <c:pt idx="175">
                  <c:v>40.125</c:v>
                </c:pt>
                <c:pt idx="176">
                  <c:v>40.32</c:v>
                </c:pt>
                <c:pt idx="177">
                  <c:v>40.515000000000001</c:v>
                </c:pt>
                <c:pt idx="178">
                  <c:v>40.71</c:v>
                </c:pt>
                <c:pt idx="179">
                  <c:v>40.905000000000001</c:v>
                </c:pt>
                <c:pt idx="180">
                  <c:v>41.1</c:v>
                </c:pt>
                <c:pt idx="181">
                  <c:v>41.295000000000002</c:v>
                </c:pt>
                <c:pt idx="182">
                  <c:v>41.49</c:v>
                </c:pt>
                <c:pt idx="183">
                  <c:v>41.685000000000002</c:v>
                </c:pt>
                <c:pt idx="184">
                  <c:v>41.88</c:v>
                </c:pt>
                <c:pt idx="185">
                  <c:v>42.075000000000003</c:v>
                </c:pt>
                <c:pt idx="186">
                  <c:v>42.27</c:v>
                </c:pt>
                <c:pt idx="187">
                  <c:v>42.465000000000003</c:v>
                </c:pt>
                <c:pt idx="188">
                  <c:v>42.66</c:v>
                </c:pt>
                <c:pt idx="189">
                  <c:v>42.854999999999997</c:v>
                </c:pt>
                <c:pt idx="190">
                  <c:v>43.05</c:v>
                </c:pt>
                <c:pt idx="191">
                  <c:v>43.244999999999997</c:v>
                </c:pt>
                <c:pt idx="192">
                  <c:v>43.44</c:v>
                </c:pt>
                <c:pt idx="193">
                  <c:v>43.634999999999998</c:v>
                </c:pt>
                <c:pt idx="194">
                  <c:v>43.83</c:v>
                </c:pt>
                <c:pt idx="195">
                  <c:v>44.024999999999999</c:v>
                </c:pt>
                <c:pt idx="196">
                  <c:v>44.22</c:v>
                </c:pt>
                <c:pt idx="197">
                  <c:v>44.414999999999999</c:v>
                </c:pt>
                <c:pt idx="198">
                  <c:v>44.61</c:v>
                </c:pt>
                <c:pt idx="199">
                  <c:v>44.805</c:v>
                </c:pt>
                <c:pt idx="200">
                  <c:v>45</c:v>
                </c:pt>
              </c:numCache>
            </c:numRef>
          </c:xVal>
          <c:yVal>
            <c:numRef>
              <c:f>Isolations!$F$5:$F$205</c:f>
              <c:numCache>
                <c:formatCode>General</c:formatCode>
                <c:ptCount val="201"/>
                <c:pt idx="0">
                  <c:v>-56.048588000000002</c:v>
                </c:pt>
                <c:pt idx="1">
                  <c:v>-55.916564999999999</c:v>
                </c:pt>
                <c:pt idx="2">
                  <c:v>-55.768459</c:v>
                </c:pt>
                <c:pt idx="3">
                  <c:v>-55.509974999999997</c:v>
                </c:pt>
                <c:pt idx="4">
                  <c:v>-55.286498999999999</c:v>
                </c:pt>
                <c:pt idx="5">
                  <c:v>-55.044452999999997</c:v>
                </c:pt>
                <c:pt idx="6">
                  <c:v>-54.801921999999998</c:v>
                </c:pt>
                <c:pt idx="7">
                  <c:v>-54.490912999999999</c:v>
                </c:pt>
                <c:pt idx="8">
                  <c:v>-54.263824</c:v>
                </c:pt>
                <c:pt idx="9">
                  <c:v>-53.963546999999998</c:v>
                </c:pt>
                <c:pt idx="10">
                  <c:v>-53.733074000000002</c:v>
                </c:pt>
                <c:pt idx="11">
                  <c:v>-53.518706999999999</c:v>
                </c:pt>
                <c:pt idx="12">
                  <c:v>-53.366546999999997</c:v>
                </c:pt>
                <c:pt idx="13">
                  <c:v>-53.268929</c:v>
                </c:pt>
                <c:pt idx="14">
                  <c:v>-53.212848999999999</c:v>
                </c:pt>
                <c:pt idx="15">
                  <c:v>-53.072600999999999</c:v>
                </c:pt>
                <c:pt idx="16">
                  <c:v>-52.903584000000002</c:v>
                </c:pt>
                <c:pt idx="17">
                  <c:v>-52.787002999999999</c:v>
                </c:pt>
                <c:pt idx="18">
                  <c:v>-52.618988000000002</c:v>
                </c:pt>
                <c:pt idx="19">
                  <c:v>-52.548656000000001</c:v>
                </c:pt>
                <c:pt idx="20">
                  <c:v>-52.552174000000001</c:v>
                </c:pt>
                <c:pt idx="21">
                  <c:v>-52.560023999999999</c:v>
                </c:pt>
                <c:pt idx="22">
                  <c:v>-52.566237999999998</c:v>
                </c:pt>
                <c:pt idx="23">
                  <c:v>-52.569412</c:v>
                </c:pt>
                <c:pt idx="24">
                  <c:v>-52.524559000000004</c:v>
                </c:pt>
                <c:pt idx="25">
                  <c:v>-52.606411000000001</c:v>
                </c:pt>
                <c:pt idx="26">
                  <c:v>-52.782817999999999</c:v>
                </c:pt>
                <c:pt idx="27">
                  <c:v>-53.039287999999999</c:v>
                </c:pt>
                <c:pt idx="28">
                  <c:v>-53.532814000000002</c:v>
                </c:pt>
                <c:pt idx="29">
                  <c:v>-54.000461999999999</c:v>
                </c:pt>
                <c:pt idx="30">
                  <c:v>-54.468696999999999</c:v>
                </c:pt>
                <c:pt idx="31">
                  <c:v>-54.885063000000002</c:v>
                </c:pt>
                <c:pt idx="32">
                  <c:v>-55.404350000000001</c:v>
                </c:pt>
                <c:pt idx="33">
                  <c:v>-55.629787</c:v>
                </c:pt>
                <c:pt idx="34">
                  <c:v>-55.461319000000003</c:v>
                </c:pt>
                <c:pt idx="35">
                  <c:v>-55.267009999999999</c:v>
                </c:pt>
                <c:pt idx="36">
                  <c:v>-55.192447999999999</c:v>
                </c:pt>
                <c:pt idx="37">
                  <c:v>-55.412979</c:v>
                </c:pt>
                <c:pt idx="38">
                  <c:v>-55.422611000000003</c:v>
                </c:pt>
                <c:pt idx="39">
                  <c:v>-55.694133999999998</c:v>
                </c:pt>
                <c:pt idx="40">
                  <c:v>-55.750895999999997</c:v>
                </c:pt>
                <c:pt idx="41">
                  <c:v>-55.541710000000002</c:v>
                </c:pt>
                <c:pt idx="42">
                  <c:v>-54.486691</c:v>
                </c:pt>
                <c:pt idx="43">
                  <c:v>-53.592640000000003</c:v>
                </c:pt>
                <c:pt idx="44">
                  <c:v>-52.996119999999998</c:v>
                </c:pt>
                <c:pt idx="45">
                  <c:v>-52.318607</c:v>
                </c:pt>
                <c:pt idx="46">
                  <c:v>-51.608967</c:v>
                </c:pt>
                <c:pt idx="47">
                  <c:v>-50.981037000000001</c:v>
                </c:pt>
                <c:pt idx="48">
                  <c:v>-50.282249</c:v>
                </c:pt>
                <c:pt idx="49">
                  <c:v>-49.368637</c:v>
                </c:pt>
                <c:pt idx="50">
                  <c:v>-48.435879</c:v>
                </c:pt>
                <c:pt idx="51">
                  <c:v>-47.694454</c:v>
                </c:pt>
                <c:pt idx="52">
                  <c:v>-47.180816999999998</c:v>
                </c:pt>
                <c:pt idx="53">
                  <c:v>-46.833674999999999</c:v>
                </c:pt>
                <c:pt idx="54">
                  <c:v>-46.661766</c:v>
                </c:pt>
                <c:pt idx="55">
                  <c:v>-46.611899999999999</c:v>
                </c:pt>
                <c:pt idx="56">
                  <c:v>-46.263824</c:v>
                </c:pt>
                <c:pt idx="57">
                  <c:v>-45.913314999999997</c:v>
                </c:pt>
                <c:pt idx="58">
                  <c:v>-45.609993000000003</c:v>
                </c:pt>
                <c:pt idx="59">
                  <c:v>-45.252769000000001</c:v>
                </c:pt>
                <c:pt idx="60">
                  <c:v>-44.865543000000002</c:v>
                </c:pt>
                <c:pt idx="61">
                  <c:v>-44.751582999999997</c:v>
                </c:pt>
                <c:pt idx="62">
                  <c:v>-44.527855000000002</c:v>
                </c:pt>
                <c:pt idx="63">
                  <c:v>-44.086227000000001</c:v>
                </c:pt>
                <c:pt idx="64">
                  <c:v>-43.479590999999999</c:v>
                </c:pt>
                <c:pt idx="65">
                  <c:v>-42.889046</c:v>
                </c:pt>
                <c:pt idx="66">
                  <c:v>-42.366672999999999</c:v>
                </c:pt>
                <c:pt idx="67">
                  <c:v>-42.013199</c:v>
                </c:pt>
                <c:pt idx="68">
                  <c:v>-41.843060000000001</c:v>
                </c:pt>
                <c:pt idx="69">
                  <c:v>-41.69265</c:v>
                </c:pt>
                <c:pt idx="70">
                  <c:v>-41.724113000000003</c:v>
                </c:pt>
                <c:pt idx="71">
                  <c:v>-41.723427000000001</c:v>
                </c:pt>
                <c:pt idx="72">
                  <c:v>-41.691696</c:v>
                </c:pt>
                <c:pt idx="73">
                  <c:v>-41.702174999999997</c:v>
                </c:pt>
                <c:pt idx="74">
                  <c:v>-41.736286</c:v>
                </c:pt>
                <c:pt idx="75">
                  <c:v>-41.514285999999998</c:v>
                </c:pt>
                <c:pt idx="76">
                  <c:v>-41.134605000000001</c:v>
                </c:pt>
                <c:pt idx="77">
                  <c:v>-40.656650999999997</c:v>
                </c:pt>
                <c:pt idx="78">
                  <c:v>-40.223968999999997</c:v>
                </c:pt>
                <c:pt idx="79">
                  <c:v>-39.901985000000003</c:v>
                </c:pt>
                <c:pt idx="80">
                  <c:v>-39.880318000000003</c:v>
                </c:pt>
                <c:pt idx="81">
                  <c:v>-40.032871</c:v>
                </c:pt>
                <c:pt idx="82">
                  <c:v>-40.289867000000001</c:v>
                </c:pt>
                <c:pt idx="83">
                  <c:v>-40.476685000000003</c:v>
                </c:pt>
                <c:pt idx="84">
                  <c:v>-40.533816999999999</c:v>
                </c:pt>
                <c:pt idx="85">
                  <c:v>-40.518143000000002</c:v>
                </c:pt>
                <c:pt idx="86">
                  <c:v>-40.447547999999998</c:v>
                </c:pt>
                <c:pt idx="87">
                  <c:v>-40.671760999999996</c:v>
                </c:pt>
                <c:pt idx="88">
                  <c:v>-41.030543999999999</c:v>
                </c:pt>
                <c:pt idx="89">
                  <c:v>-41.508800999999998</c:v>
                </c:pt>
                <c:pt idx="90">
                  <c:v>-42.026057999999999</c:v>
                </c:pt>
                <c:pt idx="91">
                  <c:v>-42.616619</c:v>
                </c:pt>
                <c:pt idx="92">
                  <c:v>-43.003746</c:v>
                </c:pt>
                <c:pt idx="93">
                  <c:v>-43.354152999999997</c:v>
                </c:pt>
                <c:pt idx="94">
                  <c:v>-43.754165999999998</c:v>
                </c:pt>
                <c:pt idx="95">
                  <c:v>-44.162410999999999</c:v>
                </c:pt>
                <c:pt idx="96">
                  <c:v>-44.606242999999999</c:v>
                </c:pt>
                <c:pt idx="97">
                  <c:v>-45.007069000000001</c:v>
                </c:pt>
                <c:pt idx="98">
                  <c:v>-45.33699</c:v>
                </c:pt>
                <c:pt idx="99">
                  <c:v>-45.589314000000002</c:v>
                </c:pt>
                <c:pt idx="100">
                  <c:v>-45.768028000000001</c:v>
                </c:pt>
                <c:pt idx="101">
                  <c:v>-45.908047000000003</c:v>
                </c:pt>
                <c:pt idx="102">
                  <c:v>-46.192974</c:v>
                </c:pt>
                <c:pt idx="103">
                  <c:v>-46.547114999999998</c:v>
                </c:pt>
                <c:pt idx="104">
                  <c:v>-47.030631999999997</c:v>
                </c:pt>
                <c:pt idx="105">
                  <c:v>-47.628993999999999</c:v>
                </c:pt>
                <c:pt idx="106">
                  <c:v>-48.328339</c:v>
                </c:pt>
                <c:pt idx="107">
                  <c:v>-48.848885000000003</c:v>
                </c:pt>
                <c:pt idx="108">
                  <c:v>-49.523792</c:v>
                </c:pt>
                <c:pt idx="109">
                  <c:v>-50.326430999999999</c:v>
                </c:pt>
                <c:pt idx="110">
                  <c:v>-51.513485000000003</c:v>
                </c:pt>
                <c:pt idx="111">
                  <c:v>-54.089160999999997</c:v>
                </c:pt>
                <c:pt idx="112">
                  <c:v>-55.678108000000002</c:v>
                </c:pt>
                <c:pt idx="113">
                  <c:v>-56.352916999999998</c:v>
                </c:pt>
                <c:pt idx="114">
                  <c:v>-56.840156999999998</c:v>
                </c:pt>
                <c:pt idx="115">
                  <c:v>-57.154510000000002</c:v>
                </c:pt>
                <c:pt idx="116">
                  <c:v>-55.199966000000003</c:v>
                </c:pt>
                <c:pt idx="117">
                  <c:v>-54.451301999999998</c:v>
                </c:pt>
                <c:pt idx="118">
                  <c:v>-54.797015999999999</c:v>
                </c:pt>
                <c:pt idx="119">
                  <c:v>-54.737476000000001</c:v>
                </c:pt>
                <c:pt idx="120">
                  <c:v>-54.557746999999999</c:v>
                </c:pt>
                <c:pt idx="121">
                  <c:v>-54.853606999999997</c:v>
                </c:pt>
                <c:pt idx="122">
                  <c:v>-55.144218000000002</c:v>
                </c:pt>
                <c:pt idx="123">
                  <c:v>-54.822723000000003</c:v>
                </c:pt>
                <c:pt idx="124">
                  <c:v>-54.684139000000002</c:v>
                </c:pt>
                <c:pt idx="125">
                  <c:v>-54.089706</c:v>
                </c:pt>
                <c:pt idx="126">
                  <c:v>-53.612090999999999</c:v>
                </c:pt>
                <c:pt idx="127">
                  <c:v>-52.835208999999999</c:v>
                </c:pt>
                <c:pt idx="128">
                  <c:v>-51.974772999999999</c:v>
                </c:pt>
                <c:pt idx="129">
                  <c:v>-51.180340000000001</c:v>
                </c:pt>
                <c:pt idx="130">
                  <c:v>-50.575232999999997</c:v>
                </c:pt>
                <c:pt idx="131">
                  <c:v>-50.000861999999998</c:v>
                </c:pt>
                <c:pt idx="132">
                  <c:v>-49.350932999999998</c:v>
                </c:pt>
                <c:pt idx="133">
                  <c:v>-48.904494999999997</c:v>
                </c:pt>
                <c:pt idx="134">
                  <c:v>-48.398471999999998</c:v>
                </c:pt>
                <c:pt idx="135">
                  <c:v>-47.965488000000001</c:v>
                </c:pt>
                <c:pt idx="136">
                  <c:v>-47.568534999999997</c:v>
                </c:pt>
                <c:pt idx="137">
                  <c:v>-47.159644999999998</c:v>
                </c:pt>
                <c:pt idx="138">
                  <c:v>-46.681496000000003</c:v>
                </c:pt>
                <c:pt idx="139">
                  <c:v>-46.140155999999998</c:v>
                </c:pt>
                <c:pt idx="140">
                  <c:v>-45.592002999999998</c:v>
                </c:pt>
                <c:pt idx="141">
                  <c:v>-45.090907999999999</c:v>
                </c:pt>
                <c:pt idx="142">
                  <c:v>-44.646709000000001</c:v>
                </c:pt>
                <c:pt idx="143">
                  <c:v>-44.252437999999998</c:v>
                </c:pt>
                <c:pt idx="144">
                  <c:v>-43.923614999999998</c:v>
                </c:pt>
                <c:pt idx="145">
                  <c:v>-43.530014000000001</c:v>
                </c:pt>
                <c:pt idx="146">
                  <c:v>-43.314373000000003</c:v>
                </c:pt>
                <c:pt idx="147">
                  <c:v>-43.220306000000001</c:v>
                </c:pt>
                <c:pt idx="148">
                  <c:v>-43.199829000000001</c:v>
                </c:pt>
                <c:pt idx="149">
                  <c:v>-43.525615999999999</c:v>
                </c:pt>
                <c:pt idx="150">
                  <c:v>-43.852179999999997</c:v>
                </c:pt>
                <c:pt idx="151">
                  <c:v>-44.014389000000001</c:v>
                </c:pt>
                <c:pt idx="152">
                  <c:v>-44.126381000000002</c:v>
                </c:pt>
                <c:pt idx="153">
                  <c:v>-44.145553999999997</c:v>
                </c:pt>
                <c:pt idx="154">
                  <c:v>-44.020836000000003</c:v>
                </c:pt>
                <c:pt idx="155">
                  <c:v>-43.789112000000003</c:v>
                </c:pt>
                <c:pt idx="156">
                  <c:v>-43.645972999999998</c:v>
                </c:pt>
                <c:pt idx="157">
                  <c:v>-43.298988000000001</c:v>
                </c:pt>
                <c:pt idx="158">
                  <c:v>-42.949447999999997</c:v>
                </c:pt>
                <c:pt idx="159">
                  <c:v>-42.460628999999997</c:v>
                </c:pt>
                <c:pt idx="160">
                  <c:v>-42.108272999999997</c:v>
                </c:pt>
                <c:pt idx="161">
                  <c:v>-41.669167000000002</c:v>
                </c:pt>
                <c:pt idx="162">
                  <c:v>-41.700729000000003</c:v>
                </c:pt>
                <c:pt idx="163">
                  <c:v>-41.782009000000002</c:v>
                </c:pt>
                <c:pt idx="164">
                  <c:v>-41.703228000000003</c:v>
                </c:pt>
                <c:pt idx="165">
                  <c:v>-41.686630000000001</c:v>
                </c:pt>
                <c:pt idx="166">
                  <c:v>-41.699444</c:v>
                </c:pt>
                <c:pt idx="167">
                  <c:v>-41.343491</c:v>
                </c:pt>
                <c:pt idx="168">
                  <c:v>-41.071399999999997</c:v>
                </c:pt>
                <c:pt idx="169">
                  <c:v>-40.958148999999999</c:v>
                </c:pt>
                <c:pt idx="170">
                  <c:v>-40.717368999999998</c:v>
                </c:pt>
                <c:pt idx="171">
                  <c:v>-40.578654999999998</c:v>
                </c:pt>
                <c:pt idx="172">
                  <c:v>-40.635917999999997</c:v>
                </c:pt>
                <c:pt idx="173">
                  <c:v>-41.016052000000002</c:v>
                </c:pt>
                <c:pt idx="174">
                  <c:v>-41.375422999999998</c:v>
                </c:pt>
                <c:pt idx="175">
                  <c:v>-41.979140999999998</c:v>
                </c:pt>
                <c:pt idx="176">
                  <c:v>-42.608592999999999</c:v>
                </c:pt>
                <c:pt idx="177">
                  <c:v>-43.220661</c:v>
                </c:pt>
                <c:pt idx="178">
                  <c:v>-43.494694000000003</c:v>
                </c:pt>
                <c:pt idx="179">
                  <c:v>-43.717094000000003</c:v>
                </c:pt>
                <c:pt idx="180">
                  <c:v>-43.564171000000002</c:v>
                </c:pt>
                <c:pt idx="181">
                  <c:v>-43.045937000000002</c:v>
                </c:pt>
                <c:pt idx="182">
                  <c:v>-42.344563000000001</c:v>
                </c:pt>
                <c:pt idx="183">
                  <c:v>-41.493473000000002</c:v>
                </c:pt>
                <c:pt idx="184">
                  <c:v>-40.759033000000002</c:v>
                </c:pt>
                <c:pt idx="185">
                  <c:v>-40.227885999999998</c:v>
                </c:pt>
                <c:pt idx="186">
                  <c:v>-39.850501999999999</c:v>
                </c:pt>
                <c:pt idx="187">
                  <c:v>-39.634743</c:v>
                </c:pt>
                <c:pt idx="188">
                  <c:v>-39.727195999999999</c:v>
                </c:pt>
                <c:pt idx="189">
                  <c:v>-39.656384000000003</c:v>
                </c:pt>
                <c:pt idx="190">
                  <c:v>-39.613754</c:v>
                </c:pt>
                <c:pt idx="191">
                  <c:v>-39.691513</c:v>
                </c:pt>
                <c:pt idx="192">
                  <c:v>-39.753822</c:v>
                </c:pt>
                <c:pt idx="193">
                  <c:v>-39.753993999999999</c:v>
                </c:pt>
                <c:pt idx="194">
                  <c:v>-40.169013999999997</c:v>
                </c:pt>
                <c:pt idx="195">
                  <c:v>-40.559544000000002</c:v>
                </c:pt>
                <c:pt idx="196">
                  <c:v>-41.021725000000004</c:v>
                </c:pt>
                <c:pt idx="197">
                  <c:v>-41.740948000000003</c:v>
                </c:pt>
                <c:pt idx="198">
                  <c:v>-42.492542</c:v>
                </c:pt>
                <c:pt idx="199">
                  <c:v>-43.001663000000001</c:v>
                </c:pt>
                <c:pt idx="200">
                  <c:v>-43.521853999999998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F7-45D6-B4B9-71A4D64BE1D9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6</c:v>
                </c:pt>
                <c:pt idx="1">
                  <c:v>6.1950000000000003</c:v>
                </c:pt>
                <c:pt idx="2">
                  <c:v>6.39</c:v>
                </c:pt>
                <c:pt idx="3">
                  <c:v>6.585</c:v>
                </c:pt>
                <c:pt idx="4">
                  <c:v>6.78</c:v>
                </c:pt>
                <c:pt idx="5">
                  <c:v>6.9749999999999996</c:v>
                </c:pt>
                <c:pt idx="6">
                  <c:v>7.17</c:v>
                </c:pt>
                <c:pt idx="7">
                  <c:v>7.3650000000000002</c:v>
                </c:pt>
                <c:pt idx="8">
                  <c:v>7.56</c:v>
                </c:pt>
                <c:pt idx="9">
                  <c:v>7.7549999999999999</c:v>
                </c:pt>
                <c:pt idx="10">
                  <c:v>7.95</c:v>
                </c:pt>
                <c:pt idx="11">
                  <c:v>8.1449999999999996</c:v>
                </c:pt>
                <c:pt idx="12">
                  <c:v>8.34</c:v>
                </c:pt>
                <c:pt idx="13">
                  <c:v>8.5350000000000001</c:v>
                </c:pt>
                <c:pt idx="14">
                  <c:v>8.73</c:v>
                </c:pt>
                <c:pt idx="15">
                  <c:v>8.9250000000000007</c:v>
                </c:pt>
                <c:pt idx="16">
                  <c:v>9.1199999999999992</c:v>
                </c:pt>
                <c:pt idx="17">
                  <c:v>9.3149999999999995</c:v>
                </c:pt>
                <c:pt idx="18">
                  <c:v>9.51</c:v>
                </c:pt>
                <c:pt idx="19">
                  <c:v>9.7050000000000001</c:v>
                </c:pt>
                <c:pt idx="20">
                  <c:v>9.9</c:v>
                </c:pt>
                <c:pt idx="21">
                  <c:v>10.095000000000001</c:v>
                </c:pt>
                <c:pt idx="22">
                  <c:v>10.29</c:v>
                </c:pt>
                <c:pt idx="23">
                  <c:v>10.484999999999999</c:v>
                </c:pt>
                <c:pt idx="24">
                  <c:v>10.68</c:v>
                </c:pt>
                <c:pt idx="25">
                  <c:v>10.875</c:v>
                </c:pt>
                <c:pt idx="26">
                  <c:v>11.07</c:v>
                </c:pt>
                <c:pt idx="27">
                  <c:v>11.265000000000001</c:v>
                </c:pt>
                <c:pt idx="28">
                  <c:v>11.46</c:v>
                </c:pt>
                <c:pt idx="29">
                  <c:v>11.654999999999999</c:v>
                </c:pt>
                <c:pt idx="30">
                  <c:v>11.85</c:v>
                </c:pt>
                <c:pt idx="31">
                  <c:v>12.045</c:v>
                </c:pt>
                <c:pt idx="32">
                  <c:v>12.24</c:v>
                </c:pt>
                <c:pt idx="33">
                  <c:v>12.435</c:v>
                </c:pt>
                <c:pt idx="34">
                  <c:v>12.63</c:v>
                </c:pt>
                <c:pt idx="35">
                  <c:v>12.824999999999999</c:v>
                </c:pt>
                <c:pt idx="36">
                  <c:v>13.02</c:v>
                </c:pt>
                <c:pt idx="37">
                  <c:v>13.215</c:v>
                </c:pt>
                <c:pt idx="38">
                  <c:v>13.41</c:v>
                </c:pt>
                <c:pt idx="39">
                  <c:v>13.605</c:v>
                </c:pt>
                <c:pt idx="40">
                  <c:v>13.8</c:v>
                </c:pt>
                <c:pt idx="41">
                  <c:v>13.994999999999999</c:v>
                </c:pt>
                <c:pt idx="42">
                  <c:v>14.19</c:v>
                </c:pt>
                <c:pt idx="43">
                  <c:v>14.385</c:v>
                </c:pt>
                <c:pt idx="44">
                  <c:v>14.58</c:v>
                </c:pt>
                <c:pt idx="45">
                  <c:v>14.775</c:v>
                </c:pt>
                <c:pt idx="46">
                  <c:v>14.97</c:v>
                </c:pt>
                <c:pt idx="47">
                  <c:v>15.164999999999999</c:v>
                </c:pt>
                <c:pt idx="48">
                  <c:v>15.36</c:v>
                </c:pt>
                <c:pt idx="49">
                  <c:v>15.555</c:v>
                </c:pt>
                <c:pt idx="50">
                  <c:v>15.75</c:v>
                </c:pt>
                <c:pt idx="51">
                  <c:v>15.945</c:v>
                </c:pt>
                <c:pt idx="52">
                  <c:v>16.14</c:v>
                </c:pt>
                <c:pt idx="53">
                  <c:v>16.335000000000001</c:v>
                </c:pt>
                <c:pt idx="54">
                  <c:v>16.53</c:v>
                </c:pt>
                <c:pt idx="55">
                  <c:v>16.725000000000001</c:v>
                </c:pt>
                <c:pt idx="56">
                  <c:v>16.920000000000002</c:v>
                </c:pt>
                <c:pt idx="57">
                  <c:v>17.114999999999998</c:v>
                </c:pt>
                <c:pt idx="58">
                  <c:v>17.309999999999999</c:v>
                </c:pt>
                <c:pt idx="59">
                  <c:v>17.504999999999999</c:v>
                </c:pt>
                <c:pt idx="60">
                  <c:v>17.7</c:v>
                </c:pt>
                <c:pt idx="61">
                  <c:v>17.895</c:v>
                </c:pt>
                <c:pt idx="62">
                  <c:v>18.09</c:v>
                </c:pt>
                <c:pt idx="63">
                  <c:v>18.285</c:v>
                </c:pt>
                <c:pt idx="64">
                  <c:v>18.48</c:v>
                </c:pt>
                <c:pt idx="65">
                  <c:v>18.675000000000001</c:v>
                </c:pt>
                <c:pt idx="66">
                  <c:v>18.87</c:v>
                </c:pt>
                <c:pt idx="67">
                  <c:v>19.065000000000001</c:v>
                </c:pt>
                <c:pt idx="68">
                  <c:v>19.260000000000002</c:v>
                </c:pt>
                <c:pt idx="69">
                  <c:v>19.454999999999998</c:v>
                </c:pt>
                <c:pt idx="70">
                  <c:v>19.649999999999999</c:v>
                </c:pt>
                <c:pt idx="71">
                  <c:v>19.844999999999999</c:v>
                </c:pt>
                <c:pt idx="72">
                  <c:v>20.04</c:v>
                </c:pt>
                <c:pt idx="73">
                  <c:v>20.234999999999999</c:v>
                </c:pt>
                <c:pt idx="74">
                  <c:v>20.43</c:v>
                </c:pt>
                <c:pt idx="75">
                  <c:v>20.625</c:v>
                </c:pt>
                <c:pt idx="76">
                  <c:v>20.82</c:v>
                </c:pt>
                <c:pt idx="77">
                  <c:v>21.015000000000001</c:v>
                </c:pt>
                <c:pt idx="78">
                  <c:v>21.21</c:v>
                </c:pt>
                <c:pt idx="79">
                  <c:v>21.405000000000001</c:v>
                </c:pt>
                <c:pt idx="80">
                  <c:v>21.6</c:v>
                </c:pt>
                <c:pt idx="81">
                  <c:v>21.795000000000002</c:v>
                </c:pt>
                <c:pt idx="82">
                  <c:v>21.99</c:v>
                </c:pt>
                <c:pt idx="83">
                  <c:v>22.184999999999999</c:v>
                </c:pt>
                <c:pt idx="84">
                  <c:v>22.38</c:v>
                </c:pt>
                <c:pt idx="85">
                  <c:v>22.574999999999999</c:v>
                </c:pt>
                <c:pt idx="86">
                  <c:v>22.77</c:v>
                </c:pt>
                <c:pt idx="87">
                  <c:v>22.965</c:v>
                </c:pt>
                <c:pt idx="88">
                  <c:v>23.16</c:v>
                </c:pt>
                <c:pt idx="89">
                  <c:v>23.355</c:v>
                </c:pt>
                <c:pt idx="90">
                  <c:v>23.55</c:v>
                </c:pt>
                <c:pt idx="91">
                  <c:v>23.745000000000001</c:v>
                </c:pt>
                <c:pt idx="92">
                  <c:v>23.94</c:v>
                </c:pt>
                <c:pt idx="93">
                  <c:v>24.135000000000002</c:v>
                </c:pt>
                <c:pt idx="94">
                  <c:v>24.33</c:v>
                </c:pt>
                <c:pt idx="95">
                  <c:v>24.524999999999999</c:v>
                </c:pt>
                <c:pt idx="96">
                  <c:v>24.72</c:v>
                </c:pt>
                <c:pt idx="97">
                  <c:v>24.914999999999999</c:v>
                </c:pt>
                <c:pt idx="98">
                  <c:v>25.11</c:v>
                </c:pt>
                <c:pt idx="99">
                  <c:v>25.305</c:v>
                </c:pt>
                <c:pt idx="100">
                  <c:v>25.5</c:v>
                </c:pt>
                <c:pt idx="101">
                  <c:v>25.695</c:v>
                </c:pt>
                <c:pt idx="102">
                  <c:v>25.89</c:v>
                </c:pt>
                <c:pt idx="103">
                  <c:v>26.085000000000001</c:v>
                </c:pt>
                <c:pt idx="104">
                  <c:v>26.28</c:v>
                </c:pt>
                <c:pt idx="105">
                  <c:v>26.475000000000001</c:v>
                </c:pt>
                <c:pt idx="106">
                  <c:v>26.67</c:v>
                </c:pt>
                <c:pt idx="107">
                  <c:v>26.864999999999998</c:v>
                </c:pt>
                <c:pt idx="108">
                  <c:v>27.06</c:v>
                </c:pt>
                <c:pt idx="109">
                  <c:v>27.254999999999999</c:v>
                </c:pt>
                <c:pt idx="110">
                  <c:v>27.45</c:v>
                </c:pt>
                <c:pt idx="111">
                  <c:v>27.645</c:v>
                </c:pt>
                <c:pt idx="112">
                  <c:v>27.84</c:v>
                </c:pt>
                <c:pt idx="113">
                  <c:v>28.035</c:v>
                </c:pt>
                <c:pt idx="114">
                  <c:v>28.23</c:v>
                </c:pt>
                <c:pt idx="115">
                  <c:v>28.425000000000001</c:v>
                </c:pt>
                <c:pt idx="116">
                  <c:v>28.62</c:v>
                </c:pt>
                <c:pt idx="117">
                  <c:v>28.815000000000001</c:v>
                </c:pt>
                <c:pt idx="118">
                  <c:v>29.01</c:v>
                </c:pt>
                <c:pt idx="119">
                  <c:v>29.204999999999998</c:v>
                </c:pt>
                <c:pt idx="120">
                  <c:v>29.4</c:v>
                </c:pt>
                <c:pt idx="121">
                  <c:v>29.594999999999999</c:v>
                </c:pt>
                <c:pt idx="122">
                  <c:v>29.79</c:v>
                </c:pt>
                <c:pt idx="123">
                  <c:v>29.984999999999999</c:v>
                </c:pt>
                <c:pt idx="124">
                  <c:v>30.18</c:v>
                </c:pt>
                <c:pt idx="125">
                  <c:v>30.375</c:v>
                </c:pt>
                <c:pt idx="126">
                  <c:v>30.57</c:v>
                </c:pt>
                <c:pt idx="127">
                  <c:v>30.765000000000001</c:v>
                </c:pt>
                <c:pt idx="128">
                  <c:v>30.96</c:v>
                </c:pt>
                <c:pt idx="129">
                  <c:v>31.155000000000001</c:v>
                </c:pt>
                <c:pt idx="130">
                  <c:v>31.35</c:v>
                </c:pt>
                <c:pt idx="131">
                  <c:v>31.545000000000002</c:v>
                </c:pt>
                <c:pt idx="132">
                  <c:v>31.74</c:v>
                </c:pt>
                <c:pt idx="133">
                  <c:v>31.934999999999999</c:v>
                </c:pt>
                <c:pt idx="134">
                  <c:v>32.130000000000003</c:v>
                </c:pt>
                <c:pt idx="135">
                  <c:v>32.325000000000003</c:v>
                </c:pt>
                <c:pt idx="136">
                  <c:v>32.520000000000003</c:v>
                </c:pt>
                <c:pt idx="137">
                  <c:v>32.715000000000003</c:v>
                </c:pt>
                <c:pt idx="138">
                  <c:v>32.909999999999997</c:v>
                </c:pt>
                <c:pt idx="139">
                  <c:v>33.104999999999997</c:v>
                </c:pt>
                <c:pt idx="140">
                  <c:v>33.299999999999997</c:v>
                </c:pt>
                <c:pt idx="141">
                  <c:v>33.494999999999997</c:v>
                </c:pt>
                <c:pt idx="142">
                  <c:v>33.69</c:v>
                </c:pt>
                <c:pt idx="143">
                  <c:v>33.884999999999998</c:v>
                </c:pt>
                <c:pt idx="144">
                  <c:v>34.08</c:v>
                </c:pt>
                <c:pt idx="145">
                  <c:v>34.274999999999999</c:v>
                </c:pt>
                <c:pt idx="146">
                  <c:v>34.47</c:v>
                </c:pt>
                <c:pt idx="147">
                  <c:v>34.664999999999999</c:v>
                </c:pt>
                <c:pt idx="148">
                  <c:v>34.86</c:v>
                </c:pt>
                <c:pt idx="149">
                  <c:v>35.055</c:v>
                </c:pt>
                <c:pt idx="150">
                  <c:v>35.25</c:v>
                </c:pt>
                <c:pt idx="151">
                  <c:v>35.445</c:v>
                </c:pt>
                <c:pt idx="152">
                  <c:v>35.64</c:v>
                </c:pt>
                <c:pt idx="153">
                  <c:v>35.835000000000001</c:v>
                </c:pt>
                <c:pt idx="154">
                  <c:v>36.03</c:v>
                </c:pt>
                <c:pt idx="155">
                  <c:v>36.225000000000001</c:v>
                </c:pt>
                <c:pt idx="156">
                  <c:v>36.42</c:v>
                </c:pt>
                <c:pt idx="157">
                  <c:v>36.615000000000002</c:v>
                </c:pt>
                <c:pt idx="158">
                  <c:v>36.81</c:v>
                </c:pt>
                <c:pt idx="159">
                  <c:v>37.005000000000003</c:v>
                </c:pt>
                <c:pt idx="160">
                  <c:v>37.200000000000003</c:v>
                </c:pt>
                <c:pt idx="161">
                  <c:v>37.395000000000003</c:v>
                </c:pt>
                <c:pt idx="162">
                  <c:v>37.590000000000003</c:v>
                </c:pt>
                <c:pt idx="163">
                  <c:v>37.784999999999997</c:v>
                </c:pt>
                <c:pt idx="164">
                  <c:v>37.979999999999997</c:v>
                </c:pt>
                <c:pt idx="165">
                  <c:v>38.174999999999997</c:v>
                </c:pt>
                <c:pt idx="166">
                  <c:v>38.369999999999997</c:v>
                </c:pt>
                <c:pt idx="167">
                  <c:v>38.564999999999998</c:v>
                </c:pt>
                <c:pt idx="168">
                  <c:v>38.76</c:v>
                </c:pt>
                <c:pt idx="169">
                  <c:v>38.954999999999998</c:v>
                </c:pt>
                <c:pt idx="170">
                  <c:v>39.15</c:v>
                </c:pt>
                <c:pt idx="171">
                  <c:v>39.344999999999999</c:v>
                </c:pt>
                <c:pt idx="172">
                  <c:v>39.54</c:v>
                </c:pt>
                <c:pt idx="173">
                  <c:v>39.734999999999999</c:v>
                </c:pt>
                <c:pt idx="174">
                  <c:v>39.93</c:v>
                </c:pt>
                <c:pt idx="175">
                  <c:v>40.125</c:v>
                </c:pt>
                <c:pt idx="176">
                  <c:v>40.32</c:v>
                </c:pt>
                <c:pt idx="177">
                  <c:v>40.515000000000001</c:v>
                </c:pt>
                <c:pt idx="178">
                  <c:v>40.71</c:v>
                </c:pt>
                <c:pt idx="179">
                  <c:v>40.905000000000001</c:v>
                </c:pt>
                <c:pt idx="180">
                  <c:v>41.1</c:v>
                </c:pt>
                <c:pt idx="181">
                  <c:v>41.295000000000002</c:v>
                </c:pt>
                <c:pt idx="182">
                  <c:v>41.49</c:v>
                </c:pt>
                <c:pt idx="183">
                  <c:v>41.685000000000002</c:v>
                </c:pt>
                <c:pt idx="184">
                  <c:v>41.88</c:v>
                </c:pt>
                <c:pt idx="185">
                  <c:v>42.075000000000003</c:v>
                </c:pt>
                <c:pt idx="186">
                  <c:v>42.27</c:v>
                </c:pt>
                <c:pt idx="187">
                  <c:v>42.465000000000003</c:v>
                </c:pt>
                <c:pt idx="188">
                  <c:v>42.66</c:v>
                </c:pt>
                <c:pt idx="189">
                  <c:v>42.854999999999997</c:v>
                </c:pt>
                <c:pt idx="190">
                  <c:v>43.05</c:v>
                </c:pt>
                <c:pt idx="191">
                  <c:v>43.244999999999997</c:v>
                </c:pt>
                <c:pt idx="192">
                  <c:v>43.44</c:v>
                </c:pt>
                <c:pt idx="193">
                  <c:v>43.634999999999998</c:v>
                </c:pt>
                <c:pt idx="194">
                  <c:v>43.83</c:v>
                </c:pt>
                <c:pt idx="195">
                  <c:v>44.024999999999999</c:v>
                </c:pt>
                <c:pt idx="196">
                  <c:v>44.22</c:v>
                </c:pt>
                <c:pt idx="197">
                  <c:v>44.414999999999999</c:v>
                </c:pt>
                <c:pt idx="198">
                  <c:v>44.61</c:v>
                </c:pt>
                <c:pt idx="199">
                  <c:v>44.805</c:v>
                </c:pt>
                <c:pt idx="200">
                  <c:v>45</c:v>
                </c:pt>
              </c:numCache>
            </c:numRef>
          </c:xVal>
          <c:yVal>
            <c:numRef>
              <c:f>Isolations!$P$5:$P$205</c:f>
              <c:numCache>
                <c:formatCode>General</c:formatCode>
                <c:ptCount val="201"/>
                <c:pt idx="0">
                  <c:v>-56.71069</c:v>
                </c:pt>
                <c:pt idx="1">
                  <c:v>-56.708378000000003</c:v>
                </c:pt>
                <c:pt idx="2">
                  <c:v>-56.741988999999997</c:v>
                </c:pt>
                <c:pt idx="3">
                  <c:v>-56.772548999999998</c:v>
                </c:pt>
                <c:pt idx="4">
                  <c:v>-56.757992000000002</c:v>
                </c:pt>
                <c:pt idx="5">
                  <c:v>-56.793723999999997</c:v>
                </c:pt>
                <c:pt idx="6">
                  <c:v>-56.953777000000002</c:v>
                </c:pt>
                <c:pt idx="7">
                  <c:v>-57.225521000000001</c:v>
                </c:pt>
                <c:pt idx="8">
                  <c:v>-57.732284999999997</c:v>
                </c:pt>
                <c:pt idx="9">
                  <c:v>-58.194901000000002</c:v>
                </c:pt>
                <c:pt idx="10">
                  <c:v>-58.704681000000001</c:v>
                </c:pt>
                <c:pt idx="11">
                  <c:v>-59.321117000000001</c:v>
                </c:pt>
                <c:pt idx="12">
                  <c:v>-59.926890999999998</c:v>
                </c:pt>
                <c:pt idx="13">
                  <c:v>-60.280872000000002</c:v>
                </c:pt>
                <c:pt idx="14">
                  <c:v>-60.752048000000002</c:v>
                </c:pt>
                <c:pt idx="15">
                  <c:v>-61.060817999999998</c:v>
                </c:pt>
                <c:pt idx="16">
                  <c:v>-61.043410999999999</c:v>
                </c:pt>
                <c:pt idx="17">
                  <c:v>-60.724632</c:v>
                </c:pt>
                <c:pt idx="18">
                  <c:v>-60.080016999999998</c:v>
                </c:pt>
                <c:pt idx="19">
                  <c:v>-59.172333000000002</c:v>
                </c:pt>
                <c:pt idx="20">
                  <c:v>-58.158062000000001</c:v>
                </c:pt>
                <c:pt idx="21">
                  <c:v>-57.014664000000003</c:v>
                </c:pt>
                <c:pt idx="22">
                  <c:v>-55.778038000000002</c:v>
                </c:pt>
                <c:pt idx="23">
                  <c:v>-54.736213999999997</c:v>
                </c:pt>
                <c:pt idx="24">
                  <c:v>-53.685234000000001</c:v>
                </c:pt>
                <c:pt idx="25">
                  <c:v>-52.696682000000003</c:v>
                </c:pt>
                <c:pt idx="26">
                  <c:v>-51.871876</c:v>
                </c:pt>
                <c:pt idx="27">
                  <c:v>-51.231074999999997</c:v>
                </c:pt>
                <c:pt idx="28">
                  <c:v>-50.584842999999999</c:v>
                </c:pt>
                <c:pt idx="29">
                  <c:v>-49.988083000000003</c:v>
                </c:pt>
                <c:pt idx="30">
                  <c:v>-49.496718999999999</c:v>
                </c:pt>
                <c:pt idx="31">
                  <c:v>-49.098942000000001</c:v>
                </c:pt>
                <c:pt idx="32">
                  <c:v>-48.728149000000002</c:v>
                </c:pt>
                <c:pt idx="33">
                  <c:v>-48.644565999999998</c:v>
                </c:pt>
                <c:pt idx="34">
                  <c:v>-48.732264999999998</c:v>
                </c:pt>
                <c:pt idx="35">
                  <c:v>-48.884605000000001</c:v>
                </c:pt>
                <c:pt idx="36">
                  <c:v>-49.104225</c:v>
                </c:pt>
                <c:pt idx="37">
                  <c:v>-49.272675</c:v>
                </c:pt>
                <c:pt idx="38">
                  <c:v>-49.487319999999997</c:v>
                </c:pt>
                <c:pt idx="39">
                  <c:v>-49.939484</c:v>
                </c:pt>
                <c:pt idx="40">
                  <c:v>-50.517688999999997</c:v>
                </c:pt>
                <c:pt idx="41">
                  <c:v>-51.069099000000001</c:v>
                </c:pt>
                <c:pt idx="42">
                  <c:v>-52.083271000000003</c:v>
                </c:pt>
                <c:pt idx="43">
                  <c:v>-53.157944000000001</c:v>
                </c:pt>
                <c:pt idx="44">
                  <c:v>-54.242187999999999</c:v>
                </c:pt>
                <c:pt idx="45">
                  <c:v>-55.683886999999999</c:v>
                </c:pt>
                <c:pt idx="46">
                  <c:v>-57.768703000000002</c:v>
                </c:pt>
                <c:pt idx="47">
                  <c:v>-59.816383000000002</c:v>
                </c:pt>
                <c:pt idx="48">
                  <c:v>-61.574100000000001</c:v>
                </c:pt>
                <c:pt idx="49">
                  <c:v>-62.802897999999999</c:v>
                </c:pt>
                <c:pt idx="50">
                  <c:v>-62.852192000000002</c:v>
                </c:pt>
                <c:pt idx="51">
                  <c:v>-61.587066999999998</c:v>
                </c:pt>
                <c:pt idx="52">
                  <c:v>-59.520457999999998</c:v>
                </c:pt>
                <c:pt idx="53">
                  <c:v>-57.291553</c:v>
                </c:pt>
                <c:pt idx="54">
                  <c:v>-55.207107999999998</c:v>
                </c:pt>
                <c:pt idx="55">
                  <c:v>-53.965584</c:v>
                </c:pt>
                <c:pt idx="56">
                  <c:v>-53.320419000000001</c:v>
                </c:pt>
                <c:pt idx="57">
                  <c:v>-52.880516</c:v>
                </c:pt>
                <c:pt idx="58">
                  <c:v>-52.588065999999998</c:v>
                </c:pt>
                <c:pt idx="59">
                  <c:v>-52.356113000000001</c:v>
                </c:pt>
                <c:pt idx="60">
                  <c:v>-51.928584999999998</c:v>
                </c:pt>
                <c:pt idx="61">
                  <c:v>-51.404358000000002</c:v>
                </c:pt>
                <c:pt idx="62">
                  <c:v>-51.046813999999998</c:v>
                </c:pt>
                <c:pt idx="63">
                  <c:v>-50.765090999999998</c:v>
                </c:pt>
                <c:pt idx="64">
                  <c:v>-50.340919</c:v>
                </c:pt>
                <c:pt idx="65">
                  <c:v>-49.791584</c:v>
                </c:pt>
                <c:pt idx="66">
                  <c:v>-49.229461999999998</c:v>
                </c:pt>
                <c:pt idx="67">
                  <c:v>-48.594603999999997</c:v>
                </c:pt>
                <c:pt idx="68">
                  <c:v>-47.959342999999997</c:v>
                </c:pt>
                <c:pt idx="69">
                  <c:v>-47.555034999999997</c:v>
                </c:pt>
                <c:pt idx="70">
                  <c:v>-47.285854</c:v>
                </c:pt>
                <c:pt idx="71">
                  <c:v>-47.218772999999999</c:v>
                </c:pt>
                <c:pt idx="72">
                  <c:v>-47.355995</c:v>
                </c:pt>
                <c:pt idx="73">
                  <c:v>-47.470188</c:v>
                </c:pt>
                <c:pt idx="74">
                  <c:v>-47.386302999999998</c:v>
                </c:pt>
                <c:pt idx="75">
                  <c:v>-47.376193999999998</c:v>
                </c:pt>
                <c:pt idx="76">
                  <c:v>-47.566029</c:v>
                </c:pt>
                <c:pt idx="77">
                  <c:v>-47.045085999999998</c:v>
                </c:pt>
                <c:pt idx="78">
                  <c:v>-46.593918000000002</c:v>
                </c:pt>
                <c:pt idx="79">
                  <c:v>-46.203856999999999</c:v>
                </c:pt>
                <c:pt idx="80">
                  <c:v>-45.681964999999998</c:v>
                </c:pt>
                <c:pt idx="81">
                  <c:v>-44.758372999999999</c:v>
                </c:pt>
                <c:pt idx="82">
                  <c:v>-44.443610999999997</c:v>
                </c:pt>
                <c:pt idx="83">
                  <c:v>-44.000926999999997</c:v>
                </c:pt>
                <c:pt idx="84">
                  <c:v>-43.676250000000003</c:v>
                </c:pt>
                <c:pt idx="85">
                  <c:v>-43.508713</c:v>
                </c:pt>
                <c:pt idx="86">
                  <c:v>-43.462859999999999</c:v>
                </c:pt>
                <c:pt idx="87">
                  <c:v>-43.668948999999998</c:v>
                </c:pt>
                <c:pt idx="88">
                  <c:v>-43.995978999999998</c:v>
                </c:pt>
                <c:pt idx="89">
                  <c:v>-44.398330999999999</c:v>
                </c:pt>
                <c:pt idx="90">
                  <c:v>-44.797516000000002</c:v>
                </c:pt>
                <c:pt idx="91">
                  <c:v>-45.171585</c:v>
                </c:pt>
                <c:pt idx="92">
                  <c:v>-45.376114000000001</c:v>
                </c:pt>
                <c:pt idx="93">
                  <c:v>-45.560364</c:v>
                </c:pt>
                <c:pt idx="94">
                  <c:v>-45.510910000000003</c:v>
                </c:pt>
                <c:pt idx="95">
                  <c:v>-45.373534999999997</c:v>
                </c:pt>
                <c:pt idx="96">
                  <c:v>-45.230026000000002</c:v>
                </c:pt>
                <c:pt idx="97">
                  <c:v>-45.073253999999999</c:v>
                </c:pt>
                <c:pt idx="98">
                  <c:v>-44.902602999999999</c:v>
                </c:pt>
                <c:pt idx="99">
                  <c:v>-44.867859000000003</c:v>
                </c:pt>
                <c:pt idx="100">
                  <c:v>-44.877727999999998</c:v>
                </c:pt>
                <c:pt idx="101">
                  <c:v>-44.973407999999999</c:v>
                </c:pt>
                <c:pt idx="102">
                  <c:v>-45.125481000000001</c:v>
                </c:pt>
                <c:pt idx="103">
                  <c:v>-45.333075999999998</c:v>
                </c:pt>
                <c:pt idx="104">
                  <c:v>-45.570087000000001</c:v>
                </c:pt>
                <c:pt idx="105">
                  <c:v>-45.893676999999997</c:v>
                </c:pt>
                <c:pt idx="106">
                  <c:v>-46.329529000000001</c:v>
                </c:pt>
                <c:pt idx="107">
                  <c:v>-46.888187000000002</c:v>
                </c:pt>
                <c:pt idx="108">
                  <c:v>-47.542862</c:v>
                </c:pt>
                <c:pt idx="109">
                  <c:v>-48.177779999999998</c:v>
                </c:pt>
                <c:pt idx="110">
                  <c:v>-48.885413999999997</c:v>
                </c:pt>
                <c:pt idx="111">
                  <c:v>-49.623505000000002</c:v>
                </c:pt>
                <c:pt idx="112">
                  <c:v>-50.272919000000002</c:v>
                </c:pt>
                <c:pt idx="113">
                  <c:v>-50.619537000000001</c:v>
                </c:pt>
                <c:pt idx="114">
                  <c:v>-50.985545999999999</c:v>
                </c:pt>
                <c:pt idx="115">
                  <c:v>-51.102257000000002</c:v>
                </c:pt>
                <c:pt idx="116">
                  <c:v>-51.259731000000002</c:v>
                </c:pt>
                <c:pt idx="117">
                  <c:v>-51.383293000000002</c:v>
                </c:pt>
                <c:pt idx="118">
                  <c:v>-51.967590000000001</c:v>
                </c:pt>
                <c:pt idx="119">
                  <c:v>-52.530613000000002</c:v>
                </c:pt>
                <c:pt idx="120">
                  <c:v>-53.085850000000001</c:v>
                </c:pt>
                <c:pt idx="121">
                  <c:v>-53.689117000000003</c:v>
                </c:pt>
                <c:pt idx="122">
                  <c:v>-54.588183999999998</c:v>
                </c:pt>
                <c:pt idx="123">
                  <c:v>-55.578643999999997</c:v>
                </c:pt>
                <c:pt idx="124">
                  <c:v>-56.481560000000002</c:v>
                </c:pt>
                <c:pt idx="125">
                  <c:v>-57.532955000000001</c:v>
                </c:pt>
                <c:pt idx="126">
                  <c:v>-57.667408000000002</c:v>
                </c:pt>
                <c:pt idx="127">
                  <c:v>-57.473427000000001</c:v>
                </c:pt>
                <c:pt idx="128">
                  <c:v>-56.583359000000002</c:v>
                </c:pt>
                <c:pt idx="129">
                  <c:v>-55.535606000000001</c:v>
                </c:pt>
                <c:pt idx="130">
                  <c:v>-54.116965999999998</c:v>
                </c:pt>
                <c:pt idx="131">
                  <c:v>-53.393925000000003</c:v>
                </c:pt>
                <c:pt idx="132">
                  <c:v>-52.438518999999999</c:v>
                </c:pt>
                <c:pt idx="133">
                  <c:v>-51.463146000000002</c:v>
                </c:pt>
                <c:pt idx="134">
                  <c:v>-50.390709000000001</c:v>
                </c:pt>
                <c:pt idx="135">
                  <c:v>-49.424453999999997</c:v>
                </c:pt>
                <c:pt idx="136">
                  <c:v>-48.219546999999999</c:v>
                </c:pt>
                <c:pt idx="137">
                  <c:v>-47.039394000000001</c:v>
                </c:pt>
                <c:pt idx="138">
                  <c:v>-46.115828999999998</c:v>
                </c:pt>
                <c:pt idx="139">
                  <c:v>-45.371043999999998</c:v>
                </c:pt>
                <c:pt idx="140">
                  <c:v>-44.761508999999997</c:v>
                </c:pt>
                <c:pt idx="141">
                  <c:v>-44.227981999999997</c:v>
                </c:pt>
                <c:pt idx="142">
                  <c:v>-43.714146</c:v>
                </c:pt>
                <c:pt idx="143">
                  <c:v>-43.079543999999999</c:v>
                </c:pt>
                <c:pt idx="144">
                  <c:v>-42.469386999999998</c:v>
                </c:pt>
                <c:pt idx="145">
                  <c:v>-41.812786000000003</c:v>
                </c:pt>
                <c:pt idx="146">
                  <c:v>-41.268898</c:v>
                </c:pt>
                <c:pt idx="147">
                  <c:v>-40.794083000000001</c:v>
                </c:pt>
                <c:pt idx="148">
                  <c:v>-40.398055999999997</c:v>
                </c:pt>
                <c:pt idx="149">
                  <c:v>-40.072758</c:v>
                </c:pt>
                <c:pt idx="150">
                  <c:v>-39.861065000000004</c:v>
                </c:pt>
                <c:pt idx="151">
                  <c:v>-39.638542000000001</c:v>
                </c:pt>
                <c:pt idx="152">
                  <c:v>-39.548274999999997</c:v>
                </c:pt>
                <c:pt idx="153">
                  <c:v>-39.360813</c:v>
                </c:pt>
                <c:pt idx="154">
                  <c:v>-39.149357000000002</c:v>
                </c:pt>
                <c:pt idx="155">
                  <c:v>-38.82246</c:v>
                </c:pt>
                <c:pt idx="156">
                  <c:v>-38.340018999999998</c:v>
                </c:pt>
                <c:pt idx="157">
                  <c:v>-37.682316</c:v>
                </c:pt>
                <c:pt idx="158">
                  <c:v>-37.201988</c:v>
                </c:pt>
                <c:pt idx="159">
                  <c:v>-36.705661999999997</c:v>
                </c:pt>
                <c:pt idx="160">
                  <c:v>-36.258811999999999</c:v>
                </c:pt>
                <c:pt idx="161">
                  <c:v>-35.917369999999998</c:v>
                </c:pt>
                <c:pt idx="162">
                  <c:v>-35.778655999999998</c:v>
                </c:pt>
                <c:pt idx="163">
                  <c:v>-35.674712999999997</c:v>
                </c:pt>
                <c:pt idx="164">
                  <c:v>-35.593978999999997</c:v>
                </c:pt>
                <c:pt idx="165">
                  <c:v>-35.550415000000001</c:v>
                </c:pt>
                <c:pt idx="166">
                  <c:v>-35.669581999999998</c:v>
                </c:pt>
                <c:pt idx="167">
                  <c:v>-35.717739000000002</c:v>
                </c:pt>
                <c:pt idx="168">
                  <c:v>-35.689045</c:v>
                </c:pt>
                <c:pt idx="169">
                  <c:v>-35.794552000000003</c:v>
                </c:pt>
                <c:pt idx="170">
                  <c:v>-35.993625999999999</c:v>
                </c:pt>
                <c:pt idx="171">
                  <c:v>-36.181140999999997</c:v>
                </c:pt>
                <c:pt idx="172">
                  <c:v>-36.627097999999997</c:v>
                </c:pt>
                <c:pt idx="173">
                  <c:v>-37.681068000000003</c:v>
                </c:pt>
                <c:pt idx="174">
                  <c:v>-38.565418000000001</c:v>
                </c:pt>
                <c:pt idx="175">
                  <c:v>-39.588104000000001</c:v>
                </c:pt>
                <c:pt idx="176">
                  <c:v>-40.664185000000003</c:v>
                </c:pt>
                <c:pt idx="177">
                  <c:v>-41.633862000000001</c:v>
                </c:pt>
                <c:pt idx="178">
                  <c:v>-42.013041999999999</c:v>
                </c:pt>
                <c:pt idx="179">
                  <c:v>-42.489348999999997</c:v>
                </c:pt>
                <c:pt idx="180">
                  <c:v>-42.915615000000003</c:v>
                </c:pt>
                <c:pt idx="181">
                  <c:v>-43.745334999999997</c:v>
                </c:pt>
                <c:pt idx="182">
                  <c:v>-46.275696000000003</c:v>
                </c:pt>
                <c:pt idx="183">
                  <c:v>-46.931789000000002</c:v>
                </c:pt>
                <c:pt idx="184">
                  <c:v>-46.571812000000001</c:v>
                </c:pt>
                <c:pt idx="185">
                  <c:v>-46.061939000000002</c:v>
                </c:pt>
                <c:pt idx="186">
                  <c:v>-45.124640999999997</c:v>
                </c:pt>
                <c:pt idx="187">
                  <c:v>-42.452305000000003</c:v>
                </c:pt>
                <c:pt idx="188">
                  <c:v>-41.692928000000002</c:v>
                </c:pt>
                <c:pt idx="189">
                  <c:v>-41.951552999999997</c:v>
                </c:pt>
                <c:pt idx="190">
                  <c:v>-42.235703000000001</c:v>
                </c:pt>
                <c:pt idx="191">
                  <c:v>-42.425434000000003</c:v>
                </c:pt>
                <c:pt idx="192">
                  <c:v>-42.636017000000002</c:v>
                </c:pt>
                <c:pt idx="193">
                  <c:v>-42.830607999999998</c:v>
                </c:pt>
                <c:pt idx="194">
                  <c:v>-43.162070999999997</c:v>
                </c:pt>
                <c:pt idx="195">
                  <c:v>-43.523014000000003</c:v>
                </c:pt>
                <c:pt idx="196">
                  <c:v>-43.986423000000002</c:v>
                </c:pt>
                <c:pt idx="197">
                  <c:v>-44.413733999999998</c:v>
                </c:pt>
                <c:pt idx="198">
                  <c:v>-45.145718000000002</c:v>
                </c:pt>
                <c:pt idx="199">
                  <c:v>-45.720115999999997</c:v>
                </c:pt>
                <c:pt idx="200">
                  <c:v>-46.235129999999998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F7-45D6-B4B9-71A4D64BE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845952"/>
        <c:axId val="114868608"/>
      </c:scatterChart>
      <c:valAx>
        <c:axId val="114845952"/>
        <c:scaling>
          <c:orientation val="minMax"/>
          <c:max val="4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Frequency (GHz)</a:t>
                </a:r>
              </a:p>
            </c:rich>
          </c:tx>
          <c:layout>
            <c:manualLayout>
              <c:xMode val="edge"/>
              <c:yMode val="edge"/>
              <c:x val="0.38897409030396446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868608"/>
        <c:crosses val="autoZero"/>
        <c:crossBetween val="midCat"/>
        <c:majorUnit val="5"/>
      </c:valAx>
      <c:valAx>
        <c:axId val="114868608"/>
        <c:scaling>
          <c:orientation val="minMax"/>
          <c:max val="0"/>
          <c:min val="-7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845952"/>
        <c:crosses val="autoZero"/>
        <c:crossBetween val="midCat"/>
        <c:majorUnit val="10"/>
      </c:valAx>
      <c:spPr>
        <a:solidFill>
          <a:schemeClr val="bg1"/>
        </a:solidFill>
        <a:ln w="19050"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34995962487561361"/>
          <c:y val="0.12872521143190438"/>
          <c:w val="0.31759907026691891"/>
          <c:h val="0.1074549813999529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LO to IF Isolation (dB)</a:t>
            </a:r>
          </a:p>
        </c:rich>
      </c:tx>
      <c:layout>
        <c:manualLayout>
          <c:xMode val="edge"/>
          <c:yMode val="edge"/>
          <c:x val="0.36741163521661496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7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6</c:v>
                </c:pt>
                <c:pt idx="1">
                  <c:v>6.1950000000000003</c:v>
                </c:pt>
                <c:pt idx="2">
                  <c:v>6.39</c:v>
                </c:pt>
                <c:pt idx="3">
                  <c:v>6.585</c:v>
                </c:pt>
                <c:pt idx="4">
                  <c:v>6.78</c:v>
                </c:pt>
                <c:pt idx="5">
                  <c:v>6.9749999999999996</c:v>
                </c:pt>
                <c:pt idx="6">
                  <c:v>7.17</c:v>
                </c:pt>
                <c:pt idx="7">
                  <c:v>7.3650000000000002</c:v>
                </c:pt>
                <c:pt idx="8">
                  <c:v>7.56</c:v>
                </c:pt>
                <c:pt idx="9">
                  <c:v>7.7549999999999999</c:v>
                </c:pt>
                <c:pt idx="10">
                  <c:v>7.95</c:v>
                </c:pt>
                <c:pt idx="11">
                  <c:v>8.1449999999999996</c:v>
                </c:pt>
                <c:pt idx="12">
                  <c:v>8.34</c:v>
                </c:pt>
                <c:pt idx="13">
                  <c:v>8.5350000000000001</c:v>
                </c:pt>
                <c:pt idx="14">
                  <c:v>8.73</c:v>
                </c:pt>
                <c:pt idx="15">
                  <c:v>8.9250000000000007</c:v>
                </c:pt>
                <c:pt idx="16">
                  <c:v>9.1199999999999992</c:v>
                </c:pt>
                <c:pt idx="17">
                  <c:v>9.3149999999999995</c:v>
                </c:pt>
                <c:pt idx="18">
                  <c:v>9.51</c:v>
                </c:pt>
                <c:pt idx="19">
                  <c:v>9.7050000000000001</c:v>
                </c:pt>
                <c:pt idx="20">
                  <c:v>9.9</c:v>
                </c:pt>
                <c:pt idx="21">
                  <c:v>10.095000000000001</c:v>
                </c:pt>
                <c:pt idx="22">
                  <c:v>10.29</c:v>
                </c:pt>
                <c:pt idx="23">
                  <c:v>10.484999999999999</c:v>
                </c:pt>
                <c:pt idx="24">
                  <c:v>10.68</c:v>
                </c:pt>
                <c:pt idx="25">
                  <c:v>10.875</c:v>
                </c:pt>
                <c:pt idx="26">
                  <c:v>11.07</c:v>
                </c:pt>
                <c:pt idx="27">
                  <c:v>11.265000000000001</c:v>
                </c:pt>
                <c:pt idx="28">
                  <c:v>11.46</c:v>
                </c:pt>
                <c:pt idx="29">
                  <c:v>11.654999999999999</c:v>
                </c:pt>
                <c:pt idx="30">
                  <c:v>11.85</c:v>
                </c:pt>
                <c:pt idx="31">
                  <c:v>12.045</c:v>
                </c:pt>
                <c:pt idx="32">
                  <c:v>12.24</c:v>
                </c:pt>
                <c:pt idx="33">
                  <c:v>12.435</c:v>
                </c:pt>
                <c:pt idx="34">
                  <c:v>12.63</c:v>
                </c:pt>
                <c:pt idx="35">
                  <c:v>12.824999999999999</c:v>
                </c:pt>
                <c:pt idx="36">
                  <c:v>13.02</c:v>
                </c:pt>
                <c:pt idx="37">
                  <c:v>13.215</c:v>
                </c:pt>
                <c:pt idx="38">
                  <c:v>13.41</c:v>
                </c:pt>
                <c:pt idx="39">
                  <c:v>13.605</c:v>
                </c:pt>
                <c:pt idx="40">
                  <c:v>13.8</c:v>
                </c:pt>
                <c:pt idx="41">
                  <c:v>13.994999999999999</c:v>
                </c:pt>
                <c:pt idx="42">
                  <c:v>14.19</c:v>
                </c:pt>
                <c:pt idx="43">
                  <c:v>14.385</c:v>
                </c:pt>
                <c:pt idx="44">
                  <c:v>14.58</c:v>
                </c:pt>
                <c:pt idx="45">
                  <c:v>14.775</c:v>
                </c:pt>
                <c:pt idx="46">
                  <c:v>14.97</c:v>
                </c:pt>
                <c:pt idx="47">
                  <c:v>15.164999999999999</c:v>
                </c:pt>
                <c:pt idx="48">
                  <c:v>15.36</c:v>
                </c:pt>
                <c:pt idx="49">
                  <c:v>15.555</c:v>
                </c:pt>
                <c:pt idx="50">
                  <c:v>15.75</c:v>
                </c:pt>
                <c:pt idx="51">
                  <c:v>15.945</c:v>
                </c:pt>
                <c:pt idx="52">
                  <c:v>16.14</c:v>
                </c:pt>
                <c:pt idx="53">
                  <c:v>16.335000000000001</c:v>
                </c:pt>
                <c:pt idx="54">
                  <c:v>16.53</c:v>
                </c:pt>
                <c:pt idx="55">
                  <c:v>16.725000000000001</c:v>
                </c:pt>
                <c:pt idx="56">
                  <c:v>16.920000000000002</c:v>
                </c:pt>
                <c:pt idx="57">
                  <c:v>17.114999999999998</c:v>
                </c:pt>
                <c:pt idx="58">
                  <c:v>17.309999999999999</c:v>
                </c:pt>
                <c:pt idx="59">
                  <c:v>17.504999999999999</c:v>
                </c:pt>
                <c:pt idx="60">
                  <c:v>17.7</c:v>
                </c:pt>
                <c:pt idx="61">
                  <c:v>17.895</c:v>
                </c:pt>
                <c:pt idx="62">
                  <c:v>18.09</c:v>
                </c:pt>
                <c:pt idx="63">
                  <c:v>18.285</c:v>
                </c:pt>
                <c:pt idx="64">
                  <c:v>18.48</c:v>
                </c:pt>
                <c:pt idx="65">
                  <c:v>18.675000000000001</c:v>
                </c:pt>
                <c:pt idx="66">
                  <c:v>18.87</c:v>
                </c:pt>
                <c:pt idx="67">
                  <c:v>19.065000000000001</c:v>
                </c:pt>
                <c:pt idx="68">
                  <c:v>19.260000000000002</c:v>
                </c:pt>
                <c:pt idx="69">
                  <c:v>19.454999999999998</c:v>
                </c:pt>
                <c:pt idx="70">
                  <c:v>19.649999999999999</c:v>
                </c:pt>
                <c:pt idx="71">
                  <c:v>19.844999999999999</c:v>
                </c:pt>
                <c:pt idx="72">
                  <c:v>20.04</c:v>
                </c:pt>
                <c:pt idx="73">
                  <c:v>20.234999999999999</c:v>
                </c:pt>
                <c:pt idx="74">
                  <c:v>20.43</c:v>
                </c:pt>
                <c:pt idx="75">
                  <c:v>20.625</c:v>
                </c:pt>
                <c:pt idx="76">
                  <c:v>20.82</c:v>
                </c:pt>
                <c:pt idx="77">
                  <c:v>21.015000000000001</c:v>
                </c:pt>
                <c:pt idx="78">
                  <c:v>21.21</c:v>
                </c:pt>
                <c:pt idx="79">
                  <c:v>21.405000000000001</c:v>
                </c:pt>
                <c:pt idx="80">
                  <c:v>21.6</c:v>
                </c:pt>
                <c:pt idx="81">
                  <c:v>21.795000000000002</c:v>
                </c:pt>
                <c:pt idx="82">
                  <c:v>21.99</c:v>
                </c:pt>
                <c:pt idx="83">
                  <c:v>22.184999999999999</c:v>
                </c:pt>
                <c:pt idx="84">
                  <c:v>22.38</c:v>
                </c:pt>
                <c:pt idx="85">
                  <c:v>22.574999999999999</c:v>
                </c:pt>
                <c:pt idx="86">
                  <c:v>22.77</c:v>
                </c:pt>
                <c:pt idx="87">
                  <c:v>22.965</c:v>
                </c:pt>
                <c:pt idx="88">
                  <c:v>23.16</c:v>
                </c:pt>
                <c:pt idx="89">
                  <c:v>23.355</c:v>
                </c:pt>
                <c:pt idx="90">
                  <c:v>23.55</c:v>
                </c:pt>
                <c:pt idx="91">
                  <c:v>23.745000000000001</c:v>
                </c:pt>
                <c:pt idx="92">
                  <c:v>23.94</c:v>
                </c:pt>
                <c:pt idx="93">
                  <c:v>24.135000000000002</c:v>
                </c:pt>
                <c:pt idx="94">
                  <c:v>24.33</c:v>
                </c:pt>
                <c:pt idx="95">
                  <c:v>24.524999999999999</c:v>
                </c:pt>
                <c:pt idx="96">
                  <c:v>24.72</c:v>
                </c:pt>
                <c:pt idx="97">
                  <c:v>24.914999999999999</c:v>
                </c:pt>
                <c:pt idx="98">
                  <c:v>25.11</c:v>
                </c:pt>
                <c:pt idx="99">
                  <c:v>25.305</c:v>
                </c:pt>
                <c:pt idx="100">
                  <c:v>25.5</c:v>
                </c:pt>
                <c:pt idx="101">
                  <c:v>25.695</c:v>
                </c:pt>
                <c:pt idx="102">
                  <c:v>25.89</c:v>
                </c:pt>
                <c:pt idx="103">
                  <c:v>26.085000000000001</c:v>
                </c:pt>
                <c:pt idx="104">
                  <c:v>26.28</c:v>
                </c:pt>
                <c:pt idx="105">
                  <c:v>26.475000000000001</c:v>
                </c:pt>
                <c:pt idx="106">
                  <c:v>26.67</c:v>
                </c:pt>
                <c:pt idx="107">
                  <c:v>26.864999999999998</c:v>
                </c:pt>
                <c:pt idx="108">
                  <c:v>27.06</c:v>
                </c:pt>
                <c:pt idx="109">
                  <c:v>27.254999999999999</c:v>
                </c:pt>
                <c:pt idx="110">
                  <c:v>27.45</c:v>
                </c:pt>
                <c:pt idx="111">
                  <c:v>27.645</c:v>
                </c:pt>
                <c:pt idx="112">
                  <c:v>27.84</c:v>
                </c:pt>
                <c:pt idx="113">
                  <c:v>28.035</c:v>
                </c:pt>
                <c:pt idx="114">
                  <c:v>28.23</c:v>
                </c:pt>
                <c:pt idx="115">
                  <c:v>28.425000000000001</c:v>
                </c:pt>
                <c:pt idx="116">
                  <c:v>28.62</c:v>
                </c:pt>
                <c:pt idx="117">
                  <c:v>28.815000000000001</c:v>
                </c:pt>
                <c:pt idx="118">
                  <c:v>29.01</c:v>
                </c:pt>
                <c:pt idx="119">
                  <c:v>29.204999999999998</c:v>
                </c:pt>
                <c:pt idx="120">
                  <c:v>29.4</c:v>
                </c:pt>
                <c:pt idx="121">
                  <c:v>29.594999999999999</c:v>
                </c:pt>
                <c:pt idx="122">
                  <c:v>29.79</c:v>
                </c:pt>
                <c:pt idx="123">
                  <c:v>29.984999999999999</c:v>
                </c:pt>
                <c:pt idx="124">
                  <c:v>30.18</c:v>
                </c:pt>
                <c:pt idx="125">
                  <c:v>30.375</c:v>
                </c:pt>
                <c:pt idx="126">
                  <c:v>30.57</c:v>
                </c:pt>
                <c:pt idx="127">
                  <c:v>30.765000000000001</c:v>
                </c:pt>
                <c:pt idx="128">
                  <c:v>30.96</c:v>
                </c:pt>
                <c:pt idx="129">
                  <c:v>31.155000000000001</c:v>
                </c:pt>
                <c:pt idx="130">
                  <c:v>31.35</c:v>
                </c:pt>
                <c:pt idx="131">
                  <c:v>31.545000000000002</c:v>
                </c:pt>
                <c:pt idx="132">
                  <c:v>31.74</c:v>
                </c:pt>
                <c:pt idx="133">
                  <c:v>31.934999999999999</c:v>
                </c:pt>
                <c:pt idx="134">
                  <c:v>32.130000000000003</c:v>
                </c:pt>
                <c:pt idx="135">
                  <c:v>32.325000000000003</c:v>
                </c:pt>
                <c:pt idx="136">
                  <c:v>32.520000000000003</c:v>
                </c:pt>
                <c:pt idx="137">
                  <c:v>32.715000000000003</c:v>
                </c:pt>
                <c:pt idx="138">
                  <c:v>32.909999999999997</c:v>
                </c:pt>
                <c:pt idx="139">
                  <c:v>33.104999999999997</c:v>
                </c:pt>
                <c:pt idx="140">
                  <c:v>33.299999999999997</c:v>
                </c:pt>
                <c:pt idx="141">
                  <c:v>33.494999999999997</c:v>
                </c:pt>
                <c:pt idx="142">
                  <c:v>33.69</c:v>
                </c:pt>
                <c:pt idx="143">
                  <c:v>33.884999999999998</c:v>
                </c:pt>
                <c:pt idx="144">
                  <c:v>34.08</c:v>
                </c:pt>
                <c:pt idx="145">
                  <c:v>34.274999999999999</c:v>
                </c:pt>
                <c:pt idx="146">
                  <c:v>34.47</c:v>
                </c:pt>
                <c:pt idx="147">
                  <c:v>34.664999999999999</c:v>
                </c:pt>
                <c:pt idx="148">
                  <c:v>34.86</c:v>
                </c:pt>
                <c:pt idx="149">
                  <c:v>35.055</c:v>
                </c:pt>
                <c:pt idx="150">
                  <c:v>35.25</c:v>
                </c:pt>
                <c:pt idx="151">
                  <c:v>35.445</c:v>
                </c:pt>
                <c:pt idx="152">
                  <c:v>35.64</c:v>
                </c:pt>
                <c:pt idx="153">
                  <c:v>35.835000000000001</c:v>
                </c:pt>
                <c:pt idx="154">
                  <c:v>36.03</c:v>
                </c:pt>
                <c:pt idx="155">
                  <c:v>36.225000000000001</c:v>
                </c:pt>
                <c:pt idx="156">
                  <c:v>36.42</c:v>
                </c:pt>
                <c:pt idx="157">
                  <c:v>36.615000000000002</c:v>
                </c:pt>
                <c:pt idx="158">
                  <c:v>36.81</c:v>
                </c:pt>
                <c:pt idx="159">
                  <c:v>37.005000000000003</c:v>
                </c:pt>
                <c:pt idx="160">
                  <c:v>37.200000000000003</c:v>
                </c:pt>
                <c:pt idx="161">
                  <c:v>37.395000000000003</c:v>
                </c:pt>
                <c:pt idx="162">
                  <c:v>37.590000000000003</c:v>
                </c:pt>
                <c:pt idx="163">
                  <c:v>37.784999999999997</c:v>
                </c:pt>
                <c:pt idx="164">
                  <c:v>37.979999999999997</c:v>
                </c:pt>
                <c:pt idx="165">
                  <c:v>38.174999999999997</c:v>
                </c:pt>
                <c:pt idx="166">
                  <c:v>38.369999999999997</c:v>
                </c:pt>
                <c:pt idx="167">
                  <c:v>38.564999999999998</c:v>
                </c:pt>
                <c:pt idx="168">
                  <c:v>38.76</c:v>
                </c:pt>
                <c:pt idx="169">
                  <c:v>38.954999999999998</c:v>
                </c:pt>
                <c:pt idx="170">
                  <c:v>39.15</c:v>
                </c:pt>
                <c:pt idx="171">
                  <c:v>39.344999999999999</c:v>
                </c:pt>
                <c:pt idx="172">
                  <c:v>39.54</c:v>
                </c:pt>
                <c:pt idx="173">
                  <c:v>39.734999999999999</c:v>
                </c:pt>
                <c:pt idx="174">
                  <c:v>39.93</c:v>
                </c:pt>
                <c:pt idx="175">
                  <c:v>40.125</c:v>
                </c:pt>
                <c:pt idx="176">
                  <c:v>40.32</c:v>
                </c:pt>
                <c:pt idx="177">
                  <c:v>40.515000000000001</c:v>
                </c:pt>
                <c:pt idx="178">
                  <c:v>40.71</c:v>
                </c:pt>
                <c:pt idx="179">
                  <c:v>40.905000000000001</c:v>
                </c:pt>
                <c:pt idx="180">
                  <c:v>41.1</c:v>
                </c:pt>
                <c:pt idx="181">
                  <c:v>41.295000000000002</c:v>
                </c:pt>
                <c:pt idx="182">
                  <c:v>41.49</c:v>
                </c:pt>
                <c:pt idx="183">
                  <c:v>41.685000000000002</c:v>
                </c:pt>
                <c:pt idx="184">
                  <c:v>41.88</c:v>
                </c:pt>
                <c:pt idx="185">
                  <c:v>42.075000000000003</c:v>
                </c:pt>
                <c:pt idx="186">
                  <c:v>42.27</c:v>
                </c:pt>
                <c:pt idx="187">
                  <c:v>42.465000000000003</c:v>
                </c:pt>
                <c:pt idx="188">
                  <c:v>42.66</c:v>
                </c:pt>
                <c:pt idx="189">
                  <c:v>42.854999999999997</c:v>
                </c:pt>
                <c:pt idx="190">
                  <c:v>43.05</c:v>
                </c:pt>
                <c:pt idx="191">
                  <c:v>43.244999999999997</c:v>
                </c:pt>
                <c:pt idx="192">
                  <c:v>43.44</c:v>
                </c:pt>
                <c:pt idx="193">
                  <c:v>43.634999999999998</c:v>
                </c:pt>
                <c:pt idx="194">
                  <c:v>43.83</c:v>
                </c:pt>
                <c:pt idx="195">
                  <c:v>44.024999999999999</c:v>
                </c:pt>
                <c:pt idx="196">
                  <c:v>44.22</c:v>
                </c:pt>
                <c:pt idx="197">
                  <c:v>44.414999999999999</c:v>
                </c:pt>
                <c:pt idx="198">
                  <c:v>44.61</c:v>
                </c:pt>
                <c:pt idx="199">
                  <c:v>44.805</c:v>
                </c:pt>
                <c:pt idx="200">
                  <c:v>45</c:v>
                </c:pt>
              </c:numCache>
            </c:numRef>
          </c:xVal>
          <c:yVal>
            <c:numRef>
              <c:f>Isolations!$H$5:$H$205</c:f>
              <c:numCache>
                <c:formatCode>General</c:formatCode>
                <c:ptCount val="201"/>
                <c:pt idx="0">
                  <c:v>-55.428714999999997</c:v>
                </c:pt>
                <c:pt idx="1">
                  <c:v>-55.275871000000002</c:v>
                </c:pt>
                <c:pt idx="2">
                  <c:v>-55.080795000000002</c:v>
                </c:pt>
                <c:pt idx="3">
                  <c:v>-54.833649000000001</c:v>
                </c:pt>
                <c:pt idx="4">
                  <c:v>-54.582394000000001</c:v>
                </c:pt>
                <c:pt idx="5">
                  <c:v>-54.352401999999998</c:v>
                </c:pt>
                <c:pt idx="6">
                  <c:v>-54.134647000000001</c:v>
                </c:pt>
                <c:pt idx="7">
                  <c:v>-53.888992000000002</c:v>
                </c:pt>
                <c:pt idx="8">
                  <c:v>-53.661406999999997</c:v>
                </c:pt>
                <c:pt idx="9">
                  <c:v>-53.424675000000001</c:v>
                </c:pt>
                <c:pt idx="10">
                  <c:v>-53.195362000000003</c:v>
                </c:pt>
                <c:pt idx="11">
                  <c:v>-52.992863</c:v>
                </c:pt>
                <c:pt idx="12">
                  <c:v>-52.856262000000001</c:v>
                </c:pt>
                <c:pt idx="13">
                  <c:v>-52.767952000000001</c:v>
                </c:pt>
                <c:pt idx="14">
                  <c:v>-52.735287</c:v>
                </c:pt>
                <c:pt idx="15">
                  <c:v>-52.640273999999998</c:v>
                </c:pt>
                <c:pt idx="16">
                  <c:v>-52.516983000000003</c:v>
                </c:pt>
                <c:pt idx="17">
                  <c:v>-52.404896000000001</c:v>
                </c:pt>
                <c:pt idx="18">
                  <c:v>-52.297286999999997</c:v>
                </c:pt>
                <c:pt idx="19">
                  <c:v>-52.246974999999999</c:v>
                </c:pt>
                <c:pt idx="20">
                  <c:v>-52.242538000000003</c:v>
                </c:pt>
                <c:pt idx="21">
                  <c:v>-52.235236999999998</c:v>
                </c:pt>
                <c:pt idx="22">
                  <c:v>-52.254477999999999</c:v>
                </c:pt>
                <c:pt idx="23">
                  <c:v>-52.280383999999998</c:v>
                </c:pt>
                <c:pt idx="24">
                  <c:v>-52.291370000000001</c:v>
                </c:pt>
                <c:pt idx="25">
                  <c:v>-52.466983999999997</c:v>
                </c:pt>
                <c:pt idx="26">
                  <c:v>-52.748916999999999</c:v>
                </c:pt>
                <c:pt idx="27">
                  <c:v>-53.125850999999997</c:v>
                </c:pt>
                <c:pt idx="28">
                  <c:v>-53.654494999999997</c:v>
                </c:pt>
                <c:pt idx="29">
                  <c:v>-54.181640999999999</c:v>
                </c:pt>
                <c:pt idx="30">
                  <c:v>-54.707211000000001</c:v>
                </c:pt>
                <c:pt idx="31">
                  <c:v>-55.251801</c:v>
                </c:pt>
                <c:pt idx="32">
                  <c:v>-55.997714999999999</c:v>
                </c:pt>
                <c:pt idx="33">
                  <c:v>-56.612461000000003</c:v>
                </c:pt>
                <c:pt idx="34">
                  <c:v>-56.744079999999997</c:v>
                </c:pt>
                <c:pt idx="35">
                  <c:v>-56.694865999999998</c:v>
                </c:pt>
                <c:pt idx="36">
                  <c:v>-56.658332999999999</c:v>
                </c:pt>
                <c:pt idx="37">
                  <c:v>-56.846930999999998</c:v>
                </c:pt>
                <c:pt idx="38">
                  <c:v>-56.613540999999998</c:v>
                </c:pt>
                <c:pt idx="39">
                  <c:v>-56.610550000000003</c:v>
                </c:pt>
                <c:pt idx="40">
                  <c:v>-56.531875999999997</c:v>
                </c:pt>
                <c:pt idx="41">
                  <c:v>-56.105159999999998</c:v>
                </c:pt>
                <c:pt idx="42">
                  <c:v>-54.838200000000001</c:v>
                </c:pt>
                <c:pt idx="43">
                  <c:v>-53.714409000000003</c:v>
                </c:pt>
                <c:pt idx="44">
                  <c:v>-53.009739000000003</c:v>
                </c:pt>
                <c:pt idx="45">
                  <c:v>-52.178009000000003</c:v>
                </c:pt>
                <c:pt idx="46">
                  <c:v>-51.353805999999999</c:v>
                </c:pt>
                <c:pt idx="47">
                  <c:v>-50.608466999999997</c:v>
                </c:pt>
                <c:pt idx="48">
                  <c:v>-49.830596999999997</c:v>
                </c:pt>
                <c:pt idx="49">
                  <c:v>-48.747486000000002</c:v>
                </c:pt>
                <c:pt idx="50">
                  <c:v>-47.694991999999999</c:v>
                </c:pt>
                <c:pt idx="51">
                  <c:v>-46.904986999999998</c:v>
                </c:pt>
                <c:pt idx="52">
                  <c:v>-46.304183999999999</c:v>
                </c:pt>
                <c:pt idx="53">
                  <c:v>-45.924770000000002</c:v>
                </c:pt>
                <c:pt idx="54">
                  <c:v>-45.788704000000003</c:v>
                </c:pt>
                <c:pt idx="55">
                  <c:v>-45.847926999999999</c:v>
                </c:pt>
                <c:pt idx="56">
                  <c:v>-45.721603000000002</c:v>
                </c:pt>
                <c:pt idx="57">
                  <c:v>-45.596355000000003</c:v>
                </c:pt>
                <c:pt idx="58">
                  <c:v>-45.538704000000003</c:v>
                </c:pt>
                <c:pt idx="59">
                  <c:v>-45.465710000000001</c:v>
                </c:pt>
                <c:pt idx="60">
                  <c:v>-45.296852000000001</c:v>
                </c:pt>
                <c:pt idx="61">
                  <c:v>-45.356372999999998</c:v>
                </c:pt>
                <c:pt idx="62">
                  <c:v>-45.350208000000002</c:v>
                </c:pt>
                <c:pt idx="63">
                  <c:v>-45.104503999999999</c:v>
                </c:pt>
                <c:pt idx="64">
                  <c:v>-44.659846999999999</c:v>
                </c:pt>
                <c:pt idx="65">
                  <c:v>-44.169376</c:v>
                </c:pt>
                <c:pt idx="66">
                  <c:v>-43.647922999999999</c:v>
                </c:pt>
                <c:pt idx="67">
                  <c:v>-43.204258000000003</c:v>
                </c:pt>
                <c:pt idx="68">
                  <c:v>-42.901470000000003</c:v>
                </c:pt>
                <c:pt idx="69">
                  <c:v>-42.591048999999998</c:v>
                </c:pt>
                <c:pt idx="70">
                  <c:v>-42.451450000000001</c:v>
                </c:pt>
                <c:pt idx="71">
                  <c:v>-42.309711</c:v>
                </c:pt>
                <c:pt idx="72">
                  <c:v>-42.216583</c:v>
                </c:pt>
                <c:pt idx="73">
                  <c:v>-42.30706</c:v>
                </c:pt>
                <c:pt idx="74">
                  <c:v>-42.546860000000002</c:v>
                </c:pt>
                <c:pt idx="75">
                  <c:v>-42.889178999999999</c:v>
                </c:pt>
                <c:pt idx="76">
                  <c:v>-43.606887999999998</c:v>
                </c:pt>
                <c:pt idx="77">
                  <c:v>-43.422260000000001</c:v>
                </c:pt>
                <c:pt idx="78">
                  <c:v>-43.082667999999998</c:v>
                </c:pt>
                <c:pt idx="79">
                  <c:v>-42.715575999999999</c:v>
                </c:pt>
                <c:pt idx="80">
                  <c:v>-42.326949999999997</c:v>
                </c:pt>
                <c:pt idx="81">
                  <c:v>-41.546452000000002</c:v>
                </c:pt>
                <c:pt idx="82">
                  <c:v>-41.609668999999997</c:v>
                </c:pt>
                <c:pt idx="83">
                  <c:v>-41.663527999999999</c:v>
                </c:pt>
                <c:pt idx="84">
                  <c:v>-41.595996999999997</c:v>
                </c:pt>
                <c:pt idx="85">
                  <c:v>-41.443398000000002</c:v>
                </c:pt>
                <c:pt idx="86">
                  <c:v>-41.205818000000001</c:v>
                </c:pt>
                <c:pt idx="87">
                  <c:v>-41.226933000000002</c:v>
                </c:pt>
                <c:pt idx="88">
                  <c:v>-41.436858999999998</c:v>
                </c:pt>
                <c:pt idx="89">
                  <c:v>-41.744331000000003</c:v>
                </c:pt>
                <c:pt idx="90">
                  <c:v>-42.138221999999999</c:v>
                </c:pt>
                <c:pt idx="91">
                  <c:v>-42.641117000000001</c:v>
                </c:pt>
                <c:pt idx="92">
                  <c:v>-42.990036000000003</c:v>
                </c:pt>
                <c:pt idx="93">
                  <c:v>-43.276691</c:v>
                </c:pt>
                <c:pt idx="94">
                  <c:v>-43.650326</c:v>
                </c:pt>
                <c:pt idx="95">
                  <c:v>-43.968409999999999</c:v>
                </c:pt>
                <c:pt idx="96">
                  <c:v>-44.252831</c:v>
                </c:pt>
                <c:pt idx="97">
                  <c:v>-44.406559000000001</c:v>
                </c:pt>
                <c:pt idx="98">
                  <c:v>-44.433098000000001</c:v>
                </c:pt>
                <c:pt idx="99">
                  <c:v>-44.322865</c:v>
                </c:pt>
                <c:pt idx="100">
                  <c:v>-44.136023999999999</c:v>
                </c:pt>
                <c:pt idx="101">
                  <c:v>-43.846648999999999</c:v>
                </c:pt>
                <c:pt idx="102">
                  <c:v>-43.698932999999997</c:v>
                </c:pt>
                <c:pt idx="103">
                  <c:v>-43.597191000000002</c:v>
                </c:pt>
                <c:pt idx="104">
                  <c:v>-43.636561999999998</c:v>
                </c:pt>
                <c:pt idx="105">
                  <c:v>-43.749831999999998</c:v>
                </c:pt>
                <c:pt idx="106">
                  <c:v>-43.951583999999997</c:v>
                </c:pt>
                <c:pt idx="107">
                  <c:v>-44.011451999999998</c:v>
                </c:pt>
                <c:pt idx="108">
                  <c:v>-44.109805999999999</c:v>
                </c:pt>
                <c:pt idx="109">
                  <c:v>-44.092891999999999</c:v>
                </c:pt>
                <c:pt idx="110">
                  <c:v>-44.018191999999999</c:v>
                </c:pt>
                <c:pt idx="111">
                  <c:v>-44.325096000000002</c:v>
                </c:pt>
                <c:pt idx="112">
                  <c:v>-45.028435000000002</c:v>
                </c:pt>
                <c:pt idx="113">
                  <c:v>-46.105319999999999</c:v>
                </c:pt>
                <c:pt idx="114">
                  <c:v>-47.201045999999998</c:v>
                </c:pt>
                <c:pt idx="115">
                  <c:v>-47.876033999999997</c:v>
                </c:pt>
                <c:pt idx="116">
                  <c:v>-47.434241999999998</c:v>
                </c:pt>
                <c:pt idx="117">
                  <c:v>-46.477718000000003</c:v>
                </c:pt>
                <c:pt idx="118">
                  <c:v>-45.082107999999998</c:v>
                </c:pt>
                <c:pt idx="119">
                  <c:v>-43.527267000000002</c:v>
                </c:pt>
                <c:pt idx="120">
                  <c:v>-42.321114000000001</c:v>
                </c:pt>
                <c:pt idx="121">
                  <c:v>-41.809052000000001</c:v>
                </c:pt>
                <c:pt idx="122">
                  <c:v>-41.491444000000001</c:v>
                </c:pt>
                <c:pt idx="123">
                  <c:v>-41.279083</c:v>
                </c:pt>
                <c:pt idx="124">
                  <c:v>-41.282905999999997</c:v>
                </c:pt>
                <c:pt idx="125">
                  <c:v>-41.335365000000003</c:v>
                </c:pt>
                <c:pt idx="126">
                  <c:v>-41.392223000000001</c:v>
                </c:pt>
                <c:pt idx="127">
                  <c:v>-41.392380000000003</c:v>
                </c:pt>
                <c:pt idx="128">
                  <c:v>-41.361778000000001</c:v>
                </c:pt>
                <c:pt idx="129">
                  <c:v>-41.145622000000003</c:v>
                </c:pt>
                <c:pt idx="130">
                  <c:v>-40.936920000000001</c:v>
                </c:pt>
                <c:pt idx="131">
                  <c:v>-40.729388999999998</c:v>
                </c:pt>
                <c:pt idx="132">
                  <c:v>-40.510536000000002</c:v>
                </c:pt>
                <c:pt idx="133">
                  <c:v>-40.243358999999998</c:v>
                </c:pt>
                <c:pt idx="134">
                  <c:v>-39.909996</c:v>
                </c:pt>
                <c:pt idx="135">
                  <c:v>-39.602336999999999</c:v>
                </c:pt>
                <c:pt idx="136">
                  <c:v>-39.354717000000001</c:v>
                </c:pt>
                <c:pt idx="137">
                  <c:v>-39.018523999999999</c:v>
                </c:pt>
                <c:pt idx="138">
                  <c:v>-38.586525000000002</c:v>
                </c:pt>
                <c:pt idx="139">
                  <c:v>-38.223652000000001</c:v>
                </c:pt>
                <c:pt idx="140">
                  <c:v>-37.890296999999997</c:v>
                </c:pt>
                <c:pt idx="141">
                  <c:v>-37.474029999999999</c:v>
                </c:pt>
                <c:pt idx="142">
                  <c:v>-37.128642999999997</c:v>
                </c:pt>
                <c:pt idx="143">
                  <c:v>-36.791736999999998</c:v>
                </c:pt>
                <c:pt idx="144">
                  <c:v>-36.453265999999999</c:v>
                </c:pt>
                <c:pt idx="145">
                  <c:v>-36.072539999999996</c:v>
                </c:pt>
                <c:pt idx="146">
                  <c:v>-35.817551000000002</c:v>
                </c:pt>
                <c:pt idx="147">
                  <c:v>-35.635738000000003</c:v>
                </c:pt>
                <c:pt idx="148">
                  <c:v>-35.525955000000003</c:v>
                </c:pt>
                <c:pt idx="149">
                  <c:v>-35.572291999999997</c:v>
                </c:pt>
                <c:pt idx="150">
                  <c:v>-35.660896000000001</c:v>
                </c:pt>
                <c:pt idx="151">
                  <c:v>-35.704037</c:v>
                </c:pt>
                <c:pt idx="152">
                  <c:v>-35.675460999999999</c:v>
                </c:pt>
                <c:pt idx="153">
                  <c:v>-35.627353999999997</c:v>
                </c:pt>
                <c:pt idx="154">
                  <c:v>-35.490603999999998</c:v>
                </c:pt>
                <c:pt idx="155">
                  <c:v>-35.347248</c:v>
                </c:pt>
                <c:pt idx="156">
                  <c:v>-35.123669</c:v>
                </c:pt>
                <c:pt idx="157">
                  <c:v>-34.866013000000002</c:v>
                </c:pt>
                <c:pt idx="158">
                  <c:v>-34.611941999999999</c:v>
                </c:pt>
                <c:pt idx="159">
                  <c:v>-34.370849999999997</c:v>
                </c:pt>
                <c:pt idx="160">
                  <c:v>-34.123016</c:v>
                </c:pt>
                <c:pt idx="161">
                  <c:v>-33.986164000000002</c:v>
                </c:pt>
                <c:pt idx="162">
                  <c:v>-34.04372</c:v>
                </c:pt>
                <c:pt idx="163">
                  <c:v>-34.121707999999998</c:v>
                </c:pt>
                <c:pt idx="164">
                  <c:v>-34.183940999999997</c:v>
                </c:pt>
                <c:pt idx="165">
                  <c:v>-34.288531999999996</c:v>
                </c:pt>
                <c:pt idx="166">
                  <c:v>-34.398121000000003</c:v>
                </c:pt>
                <c:pt idx="167">
                  <c:v>-34.384608999999998</c:v>
                </c:pt>
                <c:pt idx="168">
                  <c:v>-34.378928999999999</c:v>
                </c:pt>
                <c:pt idx="169">
                  <c:v>-34.534568999999998</c:v>
                </c:pt>
                <c:pt idx="170">
                  <c:v>-34.630577000000002</c:v>
                </c:pt>
                <c:pt idx="171">
                  <c:v>-34.804768000000003</c:v>
                </c:pt>
                <c:pt idx="172">
                  <c:v>-35.244926</c:v>
                </c:pt>
                <c:pt idx="173">
                  <c:v>-36.090373999999997</c:v>
                </c:pt>
                <c:pt idx="174">
                  <c:v>-36.725203999999998</c:v>
                </c:pt>
                <c:pt idx="175">
                  <c:v>-37.532806000000001</c:v>
                </c:pt>
                <c:pt idx="176">
                  <c:v>-38.376125000000002</c:v>
                </c:pt>
                <c:pt idx="177">
                  <c:v>-39.088085</c:v>
                </c:pt>
                <c:pt idx="178">
                  <c:v>-39.412520999999998</c:v>
                </c:pt>
                <c:pt idx="179">
                  <c:v>-39.803561999999999</c:v>
                </c:pt>
                <c:pt idx="180">
                  <c:v>-40.106273999999999</c:v>
                </c:pt>
                <c:pt idx="181">
                  <c:v>-40.623638</c:v>
                </c:pt>
                <c:pt idx="182">
                  <c:v>-43.895786000000001</c:v>
                </c:pt>
                <c:pt idx="183">
                  <c:v>-44.520077000000001</c:v>
                </c:pt>
                <c:pt idx="184">
                  <c:v>-44.507542000000001</c:v>
                </c:pt>
                <c:pt idx="185">
                  <c:v>-44.522658999999997</c:v>
                </c:pt>
                <c:pt idx="186">
                  <c:v>-44.246760999999999</c:v>
                </c:pt>
                <c:pt idx="187">
                  <c:v>-41.109141999999999</c:v>
                </c:pt>
                <c:pt idx="188">
                  <c:v>-40.804625999999999</c:v>
                </c:pt>
                <c:pt idx="189">
                  <c:v>-41.112746999999999</c:v>
                </c:pt>
                <c:pt idx="190">
                  <c:v>-41.115284000000003</c:v>
                </c:pt>
                <c:pt idx="191">
                  <c:v>-41.143481999999999</c:v>
                </c:pt>
                <c:pt idx="192">
                  <c:v>-41.078322999999997</c:v>
                </c:pt>
                <c:pt idx="193">
                  <c:v>-40.879013</c:v>
                </c:pt>
                <c:pt idx="194">
                  <c:v>-40.556873000000003</c:v>
                </c:pt>
                <c:pt idx="195">
                  <c:v>-40.595756999999999</c:v>
                </c:pt>
                <c:pt idx="196">
                  <c:v>-40.590549000000003</c:v>
                </c:pt>
                <c:pt idx="197">
                  <c:v>-40.639060999999998</c:v>
                </c:pt>
                <c:pt idx="198">
                  <c:v>-40.697422000000003</c:v>
                </c:pt>
                <c:pt idx="199">
                  <c:v>-40.931987999999997</c:v>
                </c:pt>
                <c:pt idx="200">
                  <c:v>-41.020729000000003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71-40F3-8A99-60C24F4C60DB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6</c:v>
                </c:pt>
                <c:pt idx="1">
                  <c:v>6.1950000000000003</c:v>
                </c:pt>
                <c:pt idx="2">
                  <c:v>6.39</c:v>
                </c:pt>
                <c:pt idx="3">
                  <c:v>6.585</c:v>
                </c:pt>
                <c:pt idx="4">
                  <c:v>6.78</c:v>
                </c:pt>
                <c:pt idx="5">
                  <c:v>6.9749999999999996</c:v>
                </c:pt>
                <c:pt idx="6">
                  <c:v>7.17</c:v>
                </c:pt>
                <c:pt idx="7">
                  <c:v>7.3650000000000002</c:v>
                </c:pt>
                <c:pt idx="8">
                  <c:v>7.56</c:v>
                </c:pt>
                <c:pt idx="9">
                  <c:v>7.7549999999999999</c:v>
                </c:pt>
                <c:pt idx="10">
                  <c:v>7.95</c:v>
                </c:pt>
                <c:pt idx="11">
                  <c:v>8.1449999999999996</c:v>
                </c:pt>
                <c:pt idx="12">
                  <c:v>8.34</c:v>
                </c:pt>
                <c:pt idx="13">
                  <c:v>8.5350000000000001</c:v>
                </c:pt>
                <c:pt idx="14">
                  <c:v>8.73</c:v>
                </c:pt>
                <c:pt idx="15">
                  <c:v>8.9250000000000007</c:v>
                </c:pt>
                <c:pt idx="16">
                  <c:v>9.1199999999999992</c:v>
                </c:pt>
                <c:pt idx="17">
                  <c:v>9.3149999999999995</c:v>
                </c:pt>
                <c:pt idx="18">
                  <c:v>9.51</c:v>
                </c:pt>
                <c:pt idx="19">
                  <c:v>9.7050000000000001</c:v>
                </c:pt>
                <c:pt idx="20">
                  <c:v>9.9</c:v>
                </c:pt>
                <c:pt idx="21">
                  <c:v>10.095000000000001</c:v>
                </c:pt>
                <c:pt idx="22">
                  <c:v>10.29</c:v>
                </c:pt>
                <c:pt idx="23">
                  <c:v>10.484999999999999</c:v>
                </c:pt>
                <c:pt idx="24">
                  <c:v>10.68</c:v>
                </c:pt>
                <c:pt idx="25">
                  <c:v>10.875</c:v>
                </c:pt>
                <c:pt idx="26">
                  <c:v>11.07</c:v>
                </c:pt>
                <c:pt idx="27">
                  <c:v>11.265000000000001</c:v>
                </c:pt>
                <c:pt idx="28">
                  <c:v>11.46</c:v>
                </c:pt>
                <c:pt idx="29">
                  <c:v>11.654999999999999</c:v>
                </c:pt>
                <c:pt idx="30">
                  <c:v>11.85</c:v>
                </c:pt>
                <c:pt idx="31">
                  <c:v>12.045</c:v>
                </c:pt>
                <c:pt idx="32">
                  <c:v>12.24</c:v>
                </c:pt>
                <c:pt idx="33">
                  <c:v>12.435</c:v>
                </c:pt>
                <c:pt idx="34">
                  <c:v>12.63</c:v>
                </c:pt>
                <c:pt idx="35">
                  <c:v>12.824999999999999</c:v>
                </c:pt>
                <c:pt idx="36">
                  <c:v>13.02</c:v>
                </c:pt>
                <c:pt idx="37">
                  <c:v>13.215</c:v>
                </c:pt>
                <c:pt idx="38">
                  <c:v>13.41</c:v>
                </c:pt>
                <c:pt idx="39">
                  <c:v>13.605</c:v>
                </c:pt>
                <c:pt idx="40">
                  <c:v>13.8</c:v>
                </c:pt>
                <c:pt idx="41">
                  <c:v>13.994999999999999</c:v>
                </c:pt>
                <c:pt idx="42">
                  <c:v>14.19</c:v>
                </c:pt>
                <c:pt idx="43">
                  <c:v>14.385</c:v>
                </c:pt>
                <c:pt idx="44">
                  <c:v>14.58</c:v>
                </c:pt>
                <c:pt idx="45">
                  <c:v>14.775</c:v>
                </c:pt>
                <c:pt idx="46">
                  <c:v>14.97</c:v>
                </c:pt>
                <c:pt idx="47">
                  <c:v>15.164999999999999</c:v>
                </c:pt>
                <c:pt idx="48">
                  <c:v>15.36</c:v>
                </c:pt>
                <c:pt idx="49">
                  <c:v>15.555</c:v>
                </c:pt>
                <c:pt idx="50">
                  <c:v>15.75</c:v>
                </c:pt>
                <c:pt idx="51">
                  <c:v>15.945</c:v>
                </c:pt>
                <c:pt idx="52">
                  <c:v>16.14</c:v>
                </c:pt>
                <c:pt idx="53">
                  <c:v>16.335000000000001</c:v>
                </c:pt>
                <c:pt idx="54">
                  <c:v>16.53</c:v>
                </c:pt>
                <c:pt idx="55">
                  <c:v>16.725000000000001</c:v>
                </c:pt>
                <c:pt idx="56">
                  <c:v>16.920000000000002</c:v>
                </c:pt>
                <c:pt idx="57">
                  <c:v>17.114999999999998</c:v>
                </c:pt>
                <c:pt idx="58">
                  <c:v>17.309999999999999</c:v>
                </c:pt>
                <c:pt idx="59">
                  <c:v>17.504999999999999</c:v>
                </c:pt>
                <c:pt idx="60">
                  <c:v>17.7</c:v>
                </c:pt>
                <c:pt idx="61">
                  <c:v>17.895</c:v>
                </c:pt>
                <c:pt idx="62">
                  <c:v>18.09</c:v>
                </c:pt>
                <c:pt idx="63">
                  <c:v>18.285</c:v>
                </c:pt>
                <c:pt idx="64">
                  <c:v>18.48</c:v>
                </c:pt>
                <c:pt idx="65">
                  <c:v>18.675000000000001</c:v>
                </c:pt>
                <c:pt idx="66">
                  <c:v>18.87</c:v>
                </c:pt>
                <c:pt idx="67">
                  <c:v>19.065000000000001</c:v>
                </c:pt>
                <c:pt idx="68">
                  <c:v>19.260000000000002</c:v>
                </c:pt>
                <c:pt idx="69">
                  <c:v>19.454999999999998</c:v>
                </c:pt>
                <c:pt idx="70">
                  <c:v>19.649999999999999</c:v>
                </c:pt>
                <c:pt idx="71">
                  <c:v>19.844999999999999</c:v>
                </c:pt>
                <c:pt idx="72">
                  <c:v>20.04</c:v>
                </c:pt>
                <c:pt idx="73">
                  <c:v>20.234999999999999</c:v>
                </c:pt>
                <c:pt idx="74">
                  <c:v>20.43</c:v>
                </c:pt>
                <c:pt idx="75">
                  <c:v>20.625</c:v>
                </c:pt>
                <c:pt idx="76">
                  <c:v>20.82</c:v>
                </c:pt>
                <c:pt idx="77">
                  <c:v>21.015000000000001</c:v>
                </c:pt>
                <c:pt idx="78">
                  <c:v>21.21</c:v>
                </c:pt>
                <c:pt idx="79">
                  <c:v>21.405000000000001</c:v>
                </c:pt>
                <c:pt idx="80">
                  <c:v>21.6</c:v>
                </c:pt>
                <c:pt idx="81">
                  <c:v>21.795000000000002</c:v>
                </c:pt>
                <c:pt idx="82">
                  <c:v>21.99</c:v>
                </c:pt>
                <c:pt idx="83">
                  <c:v>22.184999999999999</c:v>
                </c:pt>
                <c:pt idx="84">
                  <c:v>22.38</c:v>
                </c:pt>
                <c:pt idx="85">
                  <c:v>22.574999999999999</c:v>
                </c:pt>
                <c:pt idx="86">
                  <c:v>22.77</c:v>
                </c:pt>
                <c:pt idx="87">
                  <c:v>22.965</c:v>
                </c:pt>
                <c:pt idx="88">
                  <c:v>23.16</c:v>
                </c:pt>
                <c:pt idx="89">
                  <c:v>23.355</c:v>
                </c:pt>
                <c:pt idx="90">
                  <c:v>23.55</c:v>
                </c:pt>
                <c:pt idx="91">
                  <c:v>23.745000000000001</c:v>
                </c:pt>
                <c:pt idx="92">
                  <c:v>23.94</c:v>
                </c:pt>
                <c:pt idx="93">
                  <c:v>24.135000000000002</c:v>
                </c:pt>
                <c:pt idx="94">
                  <c:v>24.33</c:v>
                </c:pt>
                <c:pt idx="95">
                  <c:v>24.524999999999999</c:v>
                </c:pt>
                <c:pt idx="96">
                  <c:v>24.72</c:v>
                </c:pt>
                <c:pt idx="97">
                  <c:v>24.914999999999999</c:v>
                </c:pt>
                <c:pt idx="98">
                  <c:v>25.11</c:v>
                </c:pt>
                <c:pt idx="99">
                  <c:v>25.305</c:v>
                </c:pt>
                <c:pt idx="100">
                  <c:v>25.5</c:v>
                </c:pt>
                <c:pt idx="101">
                  <c:v>25.695</c:v>
                </c:pt>
                <c:pt idx="102">
                  <c:v>25.89</c:v>
                </c:pt>
                <c:pt idx="103">
                  <c:v>26.085000000000001</c:v>
                </c:pt>
                <c:pt idx="104">
                  <c:v>26.28</c:v>
                </c:pt>
                <c:pt idx="105">
                  <c:v>26.475000000000001</c:v>
                </c:pt>
                <c:pt idx="106">
                  <c:v>26.67</c:v>
                </c:pt>
                <c:pt idx="107">
                  <c:v>26.864999999999998</c:v>
                </c:pt>
                <c:pt idx="108">
                  <c:v>27.06</c:v>
                </c:pt>
                <c:pt idx="109">
                  <c:v>27.254999999999999</c:v>
                </c:pt>
                <c:pt idx="110">
                  <c:v>27.45</c:v>
                </c:pt>
                <c:pt idx="111">
                  <c:v>27.645</c:v>
                </c:pt>
                <c:pt idx="112">
                  <c:v>27.84</c:v>
                </c:pt>
                <c:pt idx="113">
                  <c:v>28.035</c:v>
                </c:pt>
                <c:pt idx="114">
                  <c:v>28.23</c:v>
                </c:pt>
                <c:pt idx="115">
                  <c:v>28.425000000000001</c:v>
                </c:pt>
                <c:pt idx="116">
                  <c:v>28.62</c:v>
                </c:pt>
                <c:pt idx="117">
                  <c:v>28.815000000000001</c:v>
                </c:pt>
                <c:pt idx="118">
                  <c:v>29.01</c:v>
                </c:pt>
                <c:pt idx="119">
                  <c:v>29.204999999999998</c:v>
                </c:pt>
                <c:pt idx="120">
                  <c:v>29.4</c:v>
                </c:pt>
                <c:pt idx="121">
                  <c:v>29.594999999999999</c:v>
                </c:pt>
                <c:pt idx="122">
                  <c:v>29.79</c:v>
                </c:pt>
                <c:pt idx="123">
                  <c:v>29.984999999999999</c:v>
                </c:pt>
                <c:pt idx="124">
                  <c:v>30.18</c:v>
                </c:pt>
                <c:pt idx="125">
                  <c:v>30.375</c:v>
                </c:pt>
                <c:pt idx="126">
                  <c:v>30.57</c:v>
                </c:pt>
                <c:pt idx="127">
                  <c:v>30.765000000000001</c:v>
                </c:pt>
                <c:pt idx="128">
                  <c:v>30.96</c:v>
                </c:pt>
                <c:pt idx="129">
                  <c:v>31.155000000000001</c:v>
                </c:pt>
                <c:pt idx="130">
                  <c:v>31.35</c:v>
                </c:pt>
                <c:pt idx="131">
                  <c:v>31.545000000000002</c:v>
                </c:pt>
                <c:pt idx="132">
                  <c:v>31.74</c:v>
                </c:pt>
                <c:pt idx="133">
                  <c:v>31.934999999999999</c:v>
                </c:pt>
                <c:pt idx="134">
                  <c:v>32.130000000000003</c:v>
                </c:pt>
                <c:pt idx="135">
                  <c:v>32.325000000000003</c:v>
                </c:pt>
                <c:pt idx="136">
                  <c:v>32.520000000000003</c:v>
                </c:pt>
                <c:pt idx="137">
                  <c:v>32.715000000000003</c:v>
                </c:pt>
                <c:pt idx="138">
                  <c:v>32.909999999999997</c:v>
                </c:pt>
                <c:pt idx="139">
                  <c:v>33.104999999999997</c:v>
                </c:pt>
                <c:pt idx="140">
                  <c:v>33.299999999999997</c:v>
                </c:pt>
                <c:pt idx="141">
                  <c:v>33.494999999999997</c:v>
                </c:pt>
                <c:pt idx="142">
                  <c:v>33.69</c:v>
                </c:pt>
                <c:pt idx="143">
                  <c:v>33.884999999999998</c:v>
                </c:pt>
                <c:pt idx="144">
                  <c:v>34.08</c:v>
                </c:pt>
                <c:pt idx="145">
                  <c:v>34.274999999999999</c:v>
                </c:pt>
                <c:pt idx="146">
                  <c:v>34.47</c:v>
                </c:pt>
                <c:pt idx="147">
                  <c:v>34.664999999999999</c:v>
                </c:pt>
                <c:pt idx="148">
                  <c:v>34.86</c:v>
                </c:pt>
                <c:pt idx="149">
                  <c:v>35.055</c:v>
                </c:pt>
                <c:pt idx="150">
                  <c:v>35.25</c:v>
                </c:pt>
                <c:pt idx="151">
                  <c:v>35.445</c:v>
                </c:pt>
                <c:pt idx="152">
                  <c:v>35.64</c:v>
                </c:pt>
                <c:pt idx="153">
                  <c:v>35.835000000000001</c:v>
                </c:pt>
                <c:pt idx="154">
                  <c:v>36.03</c:v>
                </c:pt>
                <c:pt idx="155">
                  <c:v>36.225000000000001</c:v>
                </c:pt>
                <c:pt idx="156">
                  <c:v>36.42</c:v>
                </c:pt>
                <c:pt idx="157">
                  <c:v>36.615000000000002</c:v>
                </c:pt>
                <c:pt idx="158">
                  <c:v>36.81</c:v>
                </c:pt>
                <c:pt idx="159">
                  <c:v>37.005000000000003</c:v>
                </c:pt>
                <c:pt idx="160">
                  <c:v>37.200000000000003</c:v>
                </c:pt>
                <c:pt idx="161">
                  <c:v>37.395000000000003</c:v>
                </c:pt>
                <c:pt idx="162">
                  <c:v>37.590000000000003</c:v>
                </c:pt>
                <c:pt idx="163">
                  <c:v>37.784999999999997</c:v>
                </c:pt>
                <c:pt idx="164">
                  <c:v>37.979999999999997</c:v>
                </c:pt>
                <c:pt idx="165">
                  <c:v>38.174999999999997</c:v>
                </c:pt>
                <c:pt idx="166">
                  <c:v>38.369999999999997</c:v>
                </c:pt>
                <c:pt idx="167">
                  <c:v>38.564999999999998</c:v>
                </c:pt>
                <c:pt idx="168">
                  <c:v>38.76</c:v>
                </c:pt>
                <c:pt idx="169">
                  <c:v>38.954999999999998</c:v>
                </c:pt>
                <c:pt idx="170">
                  <c:v>39.15</c:v>
                </c:pt>
                <c:pt idx="171">
                  <c:v>39.344999999999999</c:v>
                </c:pt>
                <c:pt idx="172">
                  <c:v>39.54</c:v>
                </c:pt>
                <c:pt idx="173">
                  <c:v>39.734999999999999</c:v>
                </c:pt>
                <c:pt idx="174">
                  <c:v>39.93</c:v>
                </c:pt>
                <c:pt idx="175">
                  <c:v>40.125</c:v>
                </c:pt>
                <c:pt idx="176">
                  <c:v>40.32</c:v>
                </c:pt>
                <c:pt idx="177">
                  <c:v>40.515000000000001</c:v>
                </c:pt>
                <c:pt idx="178">
                  <c:v>40.71</c:v>
                </c:pt>
                <c:pt idx="179">
                  <c:v>40.905000000000001</c:v>
                </c:pt>
                <c:pt idx="180">
                  <c:v>41.1</c:v>
                </c:pt>
                <c:pt idx="181">
                  <c:v>41.295000000000002</c:v>
                </c:pt>
                <c:pt idx="182">
                  <c:v>41.49</c:v>
                </c:pt>
                <c:pt idx="183">
                  <c:v>41.685000000000002</c:v>
                </c:pt>
                <c:pt idx="184">
                  <c:v>41.88</c:v>
                </c:pt>
                <c:pt idx="185">
                  <c:v>42.075000000000003</c:v>
                </c:pt>
                <c:pt idx="186">
                  <c:v>42.27</c:v>
                </c:pt>
                <c:pt idx="187">
                  <c:v>42.465000000000003</c:v>
                </c:pt>
                <c:pt idx="188">
                  <c:v>42.66</c:v>
                </c:pt>
                <c:pt idx="189">
                  <c:v>42.854999999999997</c:v>
                </c:pt>
                <c:pt idx="190">
                  <c:v>43.05</c:v>
                </c:pt>
                <c:pt idx="191">
                  <c:v>43.244999999999997</c:v>
                </c:pt>
                <c:pt idx="192">
                  <c:v>43.44</c:v>
                </c:pt>
                <c:pt idx="193">
                  <c:v>43.634999999999998</c:v>
                </c:pt>
                <c:pt idx="194">
                  <c:v>43.83</c:v>
                </c:pt>
                <c:pt idx="195">
                  <c:v>44.024999999999999</c:v>
                </c:pt>
                <c:pt idx="196">
                  <c:v>44.22</c:v>
                </c:pt>
                <c:pt idx="197">
                  <c:v>44.414999999999999</c:v>
                </c:pt>
                <c:pt idx="198">
                  <c:v>44.61</c:v>
                </c:pt>
                <c:pt idx="199">
                  <c:v>44.805</c:v>
                </c:pt>
                <c:pt idx="200">
                  <c:v>45</c:v>
                </c:pt>
              </c:numCache>
            </c:numRef>
          </c:xVal>
          <c:yVal>
            <c:numRef>
              <c:f>Isolations!$R$5:$R$205</c:f>
              <c:numCache>
                <c:formatCode>General</c:formatCode>
                <c:ptCount val="201"/>
                <c:pt idx="0">
                  <c:v>-40.896461000000002</c:v>
                </c:pt>
                <c:pt idx="1">
                  <c:v>-40.670924999999997</c:v>
                </c:pt>
                <c:pt idx="2">
                  <c:v>-40.379970999999998</c:v>
                </c:pt>
                <c:pt idx="3">
                  <c:v>-40.068210999999998</c:v>
                </c:pt>
                <c:pt idx="4">
                  <c:v>-39.784481</c:v>
                </c:pt>
                <c:pt idx="5">
                  <c:v>-39.424048999999997</c:v>
                </c:pt>
                <c:pt idx="6">
                  <c:v>-39.091652000000003</c:v>
                </c:pt>
                <c:pt idx="7">
                  <c:v>-38.732792000000003</c:v>
                </c:pt>
                <c:pt idx="8">
                  <c:v>-38.378180999999998</c:v>
                </c:pt>
                <c:pt idx="9">
                  <c:v>-38.111832</c:v>
                </c:pt>
                <c:pt idx="10">
                  <c:v>-37.911037</c:v>
                </c:pt>
                <c:pt idx="11">
                  <c:v>-37.789195999999997</c:v>
                </c:pt>
                <c:pt idx="12">
                  <c:v>-37.753815000000003</c:v>
                </c:pt>
                <c:pt idx="13">
                  <c:v>-37.777126000000003</c:v>
                </c:pt>
                <c:pt idx="14">
                  <c:v>-37.862620999999997</c:v>
                </c:pt>
                <c:pt idx="15">
                  <c:v>-38.056910999999999</c:v>
                </c:pt>
                <c:pt idx="16">
                  <c:v>-38.217033000000001</c:v>
                </c:pt>
                <c:pt idx="17">
                  <c:v>-38.351723</c:v>
                </c:pt>
                <c:pt idx="18">
                  <c:v>-38.720073999999997</c:v>
                </c:pt>
                <c:pt idx="19">
                  <c:v>-39.040398000000003</c:v>
                </c:pt>
                <c:pt idx="20">
                  <c:v>-39.534168000000001</c:v>
                </c:pt>
                <c:pt idx="21">
                  <c:v>-40.116019999999999</c:v>
                </c:pt>
                <c:pt idx="22">
                  <c:v>-40.624268000000001</c:v>
                </c:pt>
                <c:pt idx="23">
                  <c:v>-41.281975000000003</c:v>
                </c:pt>
                <c:pt idx="24">
                  <c:v>-42.167476999999998</c:v>
                </c:pt>
                <c:pt idx="25">
                  <c:v>-42.692413000000002</c:v>
                </c:pt>
                <c:pt idx="26">
                  <c:v>-43.088486000000003</c:v>
                </c:pt>
                <c:pt idx="27">
                  <c:v>-43.740783999999998</c:v>
                </c:pt>
                <c:pt idx="28">
                  <c:v>-43.931525999999998</c:v>
                </c:pt>
                <c:pt idx="29">
                  <c:v>-43.796047000000002</c:v>
                </c:pt>
                <c:pt idx="30">
                  <c:v>-43.585545000000003</c:v>
                </c:pt>
                <c:pt idx="31">
                  <c:v>-43.425345999999998</c:v>
                </c:pt>
                <c:pt idx="32">
                  <c:v>-43.036118000000002</c:v>
                </c:pt>
                <c:pt idx="33">
                  <c:v>-42.760863999999998</c:v>
                </c:pt>
                <c:pt idx="34">
                  <c:v>-42.425685999999999</c:v>
                </c:pt>
                <c:pt idx="35">
                  <c:v>-42.426459999999999</c:v>
                </c:pt>
                <c:pt idx="36">
                  <c:v>-42.436646000000003</c:v>
                </c:pt>
                <c:pt idx="37">
                  <c:v>-43.486896999999999</c:v>
                </c:pt>
                <c:pt idx="38">
                  <c:v>-44.960545000000003</c:v>
                </c:pt>
                <c:pt idx="39">
                  <c:v>-46.977871</c:v>
                </c:pt>
                <c:pt idx="40">
                  <c:v>-48.805140999999999</c:v>
                </c:pt>
                <c:pt idx="41">
                  <c:v>-51.002643999999997</c:v>
                </c:pt>
                <c:pt idx="42">
                  <c:v>-52.285060999999999</c:v>
                </c:pt>
                <c:pt idx="43">
                  <c:v>-53.042682999999997</c:v>
                </c:pt>
                <c:pt idx="44">
                  <c:v>-53.422885999999998</c:v>
                </c:pt>
                <c:pt idx="45">
                  <c:v>-53.998458999999997</c:v>
                </c:pt>
                <c:pt idx="46">
                  <c:v>-54.362445999999998</c:v>
                </c:pt>
                <c:pt idx="47">
                  <c:v>-54.459285999999999</c:v>
                </c:pt>
                <c:pt idx="48">
                  <c:v>-54.608395000000002</c:v>
                </c:pt>
                <c:pt idx="49">
                  <c:v>-54.991855999999999</c:v>
                </c:pt>
                <c:pt idx="50">
                  <c:v>-55.067233999999999</c:v>
                </c:pt>
                <c:pt idx="51">
                  <c:v>-54.724884000000003</c:v>
                </c:pt>
                <c:pt idx="52">
                  <c:v>-54.415053999999998</c:v>
                </c:pt>
                <c:pt idx="53">
                  <c:v>-53.571503</c:v>
                </c:pt>
                <c:pt idx="54">
                  <c:v>-52.493614000000001</c:v>
                </c:pt>
                <c:pt idx="55">
                  <c:v>-51.568885999999999</c:v>
                </c:pt>
                <c:pt idx="56">
                  <c:v>-50.757888999999999</c:v>
                </c:pt>
                <c:pt idx="57">
                  <c:v>-50.101559000000002</c:v>
                </c:pt>
                <c:pt idx="58">
                  <c:v>-50.007660000000001</c:v>
                </c:pt>
                <c:pt idx="59">
                  <c:v>-49.787475999999998</c:v>
                </c:pt>
                <c:pt idx="60">
                  <c:v>-49.380370999999997</c:v>
                </c:pt>
                <c:pt idx="61">
                  <c:v>-48.982807000000001</c:v>
                </c:pt>
                <c:pt idx="62">
                  <c:v>-48.552836999999997</c:v>
                </c:pt>
                <c:pt idx="63">
                  <c:v>-47.934699999999999</c:v>
                </c:pt>
                <c:pt idx="64">
                  <c:v>-47.258774000000003</c:v>
                </c:pt>
                <c:pt idx="65">
                  <c:v>-46.754455999999998</c:v>
                </c:pt>
                <c:pt idx="66">
                  <c:v>-46.264194000000003</c:v>
                </c:pt>
                <c:pt idx="67">
                  <c:v>-45.755726000000003</c:v>
                </c:pt>
                <c:pt idx="68">
                  <c:v>-45.308849000000002</c:v>
                </c:pt>
                <c:pt idx="69">
                  <c:v>-44.993518999999999</c:v>
                </c:pt>
                <c:pt idx="70">
                  <c:v>-44.497928999999999</c:v>
                </c:pt>
                <c:pt idx="71">
                  <c:v>-44.023144000000002</c:v>
                </c:pt>
                <c:pt idx="72">
                  <c:v>-43.476948</c:v>
                </c:pt>
                <c:pt idx="73">
                  <c:v>-42.739100999999998</c:v>
                </c:pt>
                <c:pt idx="74">
                  <c:v>-41.642634999999999</c:v>
                </c:pt>
                <c:pt idx="75">
                  <c:v>-39.733272999999997</c:v>
                </c:pt>
                <c:pt idx="76">
                  <c:v>-37.494517999999999</c:v>
                </c:pt>
                <c:pt idx="77">
                  <c:v>-36.763114999999999</c:v>
                </c:pt>
                <c:pt idx="78">
                  <c:v>-36.684204000000001</c:v>
                </c:pt>
                <c:pt idx="79">
                  <c:v>-37.206069999999997</c:v>
                </c:pt>
                <c:pt idx="80">
                  <c:v>-38.698661999999999</c:v>
                </c:pt>
                <c:pt idx="81">
                  <c:v>-40.569572000000001</c:v>
                </c:pt>
                <c:pt idx="82">
                  <c:v>-41.050812000000001</c:v>
                </c:pt>
                <c:pt idx="83">
                  <c:v>-41.070582999999999</c:v>
                </c:pt>
                <c:pt idx="84">
                  <c:v>-40.935966000000001</c:v>
                </c:pt>
                <c:pt idx="85">
                  <c:v>-40.754809999999999</c:v>
                </c:pt>
                <c:pt idx="86">
                  <c:v>-40.536797</c:v>
                </c:pt>
                <c:pt idx="87">
                  <c:v>-40.331566000000002</c:v>
                </c:pt>
                <c:pt idx="88">
                  <c:v>-40.155579000000003</c:v>
                </c:pt>
                <c:pt idx="89">
                  <c:v>-39.904826999999997</c:v>
                </c:pt>
                <c:pt idx="90">
                  <c:v>-39.598236</c:v>
                </c:pt>
                <c:pt idx="91">
                  <c:v>-39.311118999999998</c:v>
                </c:pt>
                <c:pt idx="92">
                  <c:v>-38.983814000000002</c:v>
                </c:pt>
                <c:pt idx="93">
                  <c:v>-38.61956</c:v>
                </c:pt>
                <c:pt idx="94">
                  <c:v>-38.259250999999999</c:v>
                </c:pt>
                <c:pt idx="95">
                  <c:v>-37.926158999999998</c:v>
                </c:pt>
                <c:pt idx="96">
                  <c:v>-37.584839000000002</c:v>
                </c:pt>
                <c:pt idx="97">
                  <c:v>-37.252682</c:v>
                </c:pt>
                <c:pt idx="98">
                  <c:v>-36.929276000000002</c:v>
                </c:pt>
                <c:pt idx="99">
                  <c:v>-36.625988</c:v>
                </c:pt>
                <c:pt idx="100">
                  <c:v>-36.326942000000003</c:v>
                </c:pt>
                <c:pt idx="101">
                  <c:v>-36.025039999999997</c:v>
                </c:pt>
                <c:pt idx="102">
                  <c:v>-35.726031999999996</c:v>
                </c:pt>
                <c:pt idx="103">
                  <c:v>-35.465916</c:v>
                </c:pt>
                <c:pt idx="104">
                  <c:v>-35.246498000000003</c:v>
                </c:pt>
                <c:pt idx="105">
                  <c:v>-35.08952</c:v>
                </c:pt>
                <c:pt idx="106">
                  <c:v>-35.004565999999997</c:v>
                </c:pt>
                <c:pt idx="107">
                  <c:v>-35.000537999999999</c:v>
                </c:pt>
                <c:pt idx="108">
                  <c:v>-35.073334000000003</c:v>
                </c:pt>
                <c:pt idx="109">
                  <c:v>-35.175865000000002</c:v>
                </c:pt>
                <c:pt idx="110">
                  <c:v>-35.299843000000003</c:v>
                </c:pt>
                <c:pt idx="111">
                  <c:v>-35.405487000000001</c:v>
                </c:pt>
                <c:pt idx="112">
                  <c:v>-35.436371000000001</c:v>
                </c:pt>
                <c:pt idx="113">
                  <c:v>-35.404567999999998</c:v>
                </c:pt>
                <c:pt idx="114">
                  <c:v>-35.334693999999999</c:v>
                </c:pt>
                <c:pt idx="115">
                  <c:v>-35.201301999999998</c:v>
                </c:pt>
                <c:pt idx="116">
                  <c:v>-35.118186999999999</c:v>
                </c:pt>
                <c:pt idx="117">
                  <c:v>-35.024734000000002</c:v>
                </c:pt>
                <c:pt idx="118">
                  <c:v>-34.919249999999998</c:v>
                </c:pt>
                <c:pt idx="119">
                  <c:v>-34.882156000000002</c:v>
                </c:pt>
                <c:pt idx="120">
                  <c:v>-34.901381999999998</c:v>
                </c:pt>
                <c:pt idx="121">
                  <c:v>-34.947422000000003</c:v>
                </c:pt>
                <c:pt idx="122">
                  <c:v>-35.026989</c:v>
                </c:pt>
                <c:pt idx="123">
                  <c:v>-35.17371</c:v>
                </c:pt>
                <c:pt idx="124">
                  <c:v>-35.270457999999998</c:v>
                </c:pt>
                <c:pt idx="125">
                  <c:v>-35.332973000000003</c:v>
                </c:pt>
                <c:pt idx="126">
                  <c:v>-35.398792</c:v>
                </c:pt>
                <c:pt idx="127">
                  <c:v>-35.484932000000001</c:v>
                </c:pt>
                <c:pt idx="128">
                  <c:v>-35.570686000000002</c:v>
                </c:pt>
                <c:pt idx="129">
                  <c:v>-35.682845999999998</c:v>
                </c:pt>
                <c:pt idx="130">
                  <c:v>-35.771236000000002</c:v>
                </c:pt>
                <c:pt idx="131">
                  <c:v>-35.729858</c:v>
                </c:pt>
                <c:pt idx="132">
                  <c:v>-35.578045000000003</c:v>
                </c:pt>
                <c:pt idx="133">
                  <c:v>-35.268363999999998</c:v>
                </c:pt>
                <c:pt idx="134">
                  <c:v>-34.96463</c:v>
                </c:pt>
                <c:pt idx="135">
                  <c:v>-34.573436999999998</c:v>
                </c:pt>
                <c:pt idx="136">
                  <c:v>-34.049908000000002</c:v>
                </c:pt>
                <c:pt idx="137">
                  <c:v>-33.562412000000002</c:v>
                </c:pt>
                <c:pt idx="138">
                  <c:v>-33.157882999999998</c:v>
                </c:pt>
                <c:pt idx="139">
                  <c:v>-32.741050999999999</c:v>
                </c:pt>
                <c:pt idx="140">
                  <c:v>-32.298186999999999</c:v>
                </c:pt>
                <c:pt idx="141">
                  <c:v>-31.979341999999999</c:v>
                </c:pt>
                <c:pt idx="142">
                  <c:v>-31.64237</c:v>
                </c:pt>
                <c:pt idx="143">
                  <c:v>-31.289639999999999</c:v>
                </c:pt>
                <c:pt idx="144">
                  <c:v>-30.88842</c:v>
                </c:pt>
                <c:pt idx="145">
                  <c:v>-30.618735999999998</c:v>
                </c:pt>
                <c:pt idx="146">
                  <c:v>-30.421576000000002</c:v>
                </c:pt>
                <c:pt idx="147">
                  <c:v>-30.420029</c:v>
                </c:pt>
                <c:pt idx="148">
                  <c:v>-30.449905000000001</c:v>
                </c:pt>
                <c:pt idx="149">
                  <c:v>-30.404592999999998</c:v>
                </c:pt>
                <c:pt idx="150">
                  <c:v>-30.459713000000001</c:v>
                </c:pt>
                <c:pt idx="151">
                  <c:v>-30.447744</c:v>
                </c:pt>
                <c:pt idx="152">
                  <c:v>-30.304869</c:v>
                </c:pt>
                <c:pt idx="153">
                  <c:v>-30.148577</c:v>
                </c:pt>
                <c:pt idx="154">
                  <c:v>-29.982208</c:v>
                </c:pt>
                <c:pt idx="155">
                  <c:v>-29.677136999999998</c:v>
                </c:pt>
                <c:pt idx="156">
                  <c:v>-29.348513000000001</c:v>
                </c:pt>
                <c:pt idx="157">
                  <c:v>-28.987172999999999</c:v>
                </c:pt>
                <c:pt idx="158">
                  <c:v>-28.503530999999999</c:v>
                </c:pt>
                <c:pt idx="159">
                  <c:v>-28.078484</c:v>
                </c:pt>
                <c:pt idx="160">
                  <c:v>-27.591539000000001</c:v>
                </c:pt>
                <c:pt idx="161">
                  <c:v>-27.063974000000002</c:v>
                </c:pt>
                <c:pt idx="162">
                  <c:v>-26.383821000000001</c:v>
                </c:pt>
                <c:pt idx="163">
                  <c:v>-25.773050000000001</c:v>
                </c:pt>
                <c:pt idx="164">
                  <c:v>-25.135849</c:v>
                </c:pt>
                <c:pt idx="165">
                  <c:v>-24.502192999999998</c:v>
                </c:pt>
                <c:pt idx="166">
                  <c:v>-23.856784999999999</c:v>
                </c:pt>
                <c:pt idx="167">
                  <c:v>-23.336859</c:v>
                </c:pt>
                <c:pt idx="168">
                  <c:v>-22.803470999999998</c:v>
                </c:pt>
                <c:pt idx="169">
                  <c:v>-22.255763999999999</c:v>
                </c:pt>
                <c:pt idx="170">
                  <c:v>-21.780411000000001</c:v>
                </c:pt>
                <c:pt idx="171">
                  <c:v>-21.390429000000001</c:v>
                </c:pt>
                <c:pt idx="172">
                  <c:v>-21.077739999999999</c:v>
                </c:pt>
                <c:pt idx="173">
                  <c:v>-20.909034999999999</c:v>
                </c:pt>
                <c:pt idx="174">
                  <c:v>-20.825323000000001</c:v>
                </c:pt>
                <c:pt idx="175">
                  <c:v>-20.770710000000001</c:v>
                </c:pt>
                <c:pt idx="176">
                  <c:v>-20.75386</c:v>
                </c:pt>
                <c:pt idx="177">
                  <c:v>-20.768357999999999</c:v>
                </c:pt>
                <c:pt idx="178">
                  <c:v>-20.682359999999999</c:v>
                </c:pt>
                <c:pt idx="179">
                  <c:v>-20.566875</c:v>
                </c:pt>
                <c:pt idx="180">
                  <c:v>-20.456551000000001</c:v>
                </c:pt>
                <c:pt idx="181">
                  <c:v>-20.425138</c:v>
                </c:pt>
                <c:pt idx="182">
                  <c:v>-20.506067000000002</c:v>
                </c:pt>
                <c:pt idx="183">
                  <c:v>-20.688842999999999</c:v>
                </c:pt>
                <c:pt idx="184">
                  <c:v>-20.848478</c:v>
                </c:pt>
                <c:pt idx="185">
                  <c:v>-20.952878999999999</c:v>
                </c:pt>
                <c:pt idx="186">
                  <c:v>-20.955015</c:v>
                </c:pt>
                <c:pt idx="187">
                  <c:v>-20.824166999999999</c:v>
                </c:pt>
                <c:pt idx="188">
                  <c:v>-20.634789000000001</c:v>
                </c:pt>
                <c:pt idx="189">
                  <c:v>-20.475615999999999</c:v>
                </c:pt>
                <c:pt idx="190">
                  <c:v>-20.329643000000001</c:v>
                </c:pt>
                <c:pt idx="191">
                  <c:v>-20.198442</c:v>
                </c:pt>
                <c:pt idx="192">
                  <c:v>-20.034511999999999</c:v>
                </c:pt>
                <c:pt idx="193">
                  <c:v>-19.853376000000001</c:v>
                </c:pt>
                <c:pt idx="194">
                  <c:v>-19.706555999999999</c:v>
                </c:pt>
                <c:pt idx="195">
                  <c:v>-19.605875000000001</c:v>
                </c:pt>
                <c:pt idx="196">
                  <c:v>-19.481408999999999</c:v>
                </c:pt>
                <c:pt idx="197">
                  <c:v>-19.436529</c:v>
                </c:pt>
                <c:pt idx="198">
                  <c:v>-19.365047000000001</c:v>
                </c:pt>
                <c:pt idx="199">
                  <c:v>-19.30151</c:v>
                </c:pt>
                <c:pt idx="200">
                  <c:v>-19.248573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71-40F3-8A99-60C24F4C6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34912"/>
        <c:axId val="114936832"/>
      </c:scatterChart>
      <c:valAx>
        <c:axId val="114934912"/>
        <c:scaling>
          <c:orientation val="minMax"/>
          <c:max val="4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Frequency (GHz)</a:t>
                </a:r>
              </a:p>
            </c:rich>
          </c:tx>
          <c:layout>
            <c:manualLayout>
              <c:xMode val="edge"/>
              <c:yMode val="edge"/>
              <c:x val="0.39427125259124618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936832"/>
        <c:crosses val="autoZero"/>
        <c:crossBetween val="midCat"/>
        <c:majorUnit val="5"/>
      </c:valAx>
      <c:valAx>
        <c:axId val="114936832"/>
        <c:scaling>
          <c:orientation val="minMax"/>
          <c:max val="0"/>
          <c:min val="-7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934912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40478331959003722"/>
          <c:y val="0.69520231846019254"/>
          <c:w val="0.27909273799303214"/>
          <c:h val="0.1026180867917941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B Conversion Loss vs. LO Power: 91 MHz IF (dB)</a:t>
            </a:r>
            <a:endParaRPr lang="en-US" sz="1000" baseline="30000"/>
          </a:p>
        </c:rich>
      </c:tx>
      <c:layout>
        <c:manualLayout>
          <c:xMode val="edge"/>
          <c:yMode val="edge"/>
          <c:x val="0.16594992818119472"/>
          <c:y val="1.942220764071157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9.247739865850102E-2"/>
          <c:w val="0.76542713682528862"/>
          <c:h val="0.7167701953922425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CLvsLO!$R$2</c:f>
              <c:strCache>
                <c:ptCount val="1"/>
                <c:pt idx="0">
                  <c:v>+17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6</c:v>
                </c:pt>
                <c:pt idx="1">
                  <c:v>6.1950000000000003</c:v>
                </c:pt>
                <c:pt idx="2">
                  <c:v>6.39</c:v>
                </c:pt>
                <c:pt idx="3">
                  <c:v>6.585</c:v>
                </c:pt>
                <c:pt idx="4">
                  <c:v>6.78</c:v>
                </c:pt>
                <c:pt idx="5">
                  <c:v>6.9749999999999996</c:v>
                </c:pt>
                <c:pt idx="6">
                  <c:v>7.17</c:v>
                </c:pt>
                <c:pt idx="7">
                  <c:v>7.3650000000000002</c:v>
                </c:pt>
                <c:pt idx="8">
                  <c:v>7.56</c:v>
                </c:pt>
                <c:pt idx="9">
                  <c:v>7.7549999999999999</c:v>
                </c:pt>
                <c:pt idx="10">
                  <c:v>7.95</c:v>
                </c:pt>
                <c:pt idx="11">
                  <c:v>8.1449999999999996</c:v>
                </c:pt>
                <c:pt idx="12">
                  <c:v>8.34</c:v>
                </c:pt>
                <c:pt idx="13">
                  <c:v>8.5350000000000001</c:v>
                </c:pt>
                <c:pt idx="14">
                  <c:v>8.73</c:v>
                </c:pt>
                <c:pt idx="15">
                  <c:v>8.9250000000000007</c:v>
                </c:pt>
                <c:pt idx="16">
                  <c:v>9.1199999999999992</c:v>
                </c:pt>
                <c:pt idx="17">
                  <c:v>9.3149999999999995</c:v>
                </c:pt>
                <c:pt idx="18">
                  <c:v>9.51</c:v>
                </c:pt>
                <c:pt idx="19">
                  <c:v>9.7050000000000001</c:v>
                </c:pt>
                <c:pt idx="20">
                  <c:v>9.9</c:v>
                </c:pt>
                <c:pt idx="21">
                  <c:v>10.095000000000001</c:v>
                </c:pt>
                <c:pt idx="22">
                  <c:v>10.29</c:v>
                </c:pt>
                <c:pt idx="23">
                  <c:v>10.484999999999999</c:v>
                </c:pt>
                <c:pt idx="24">
                  <c:v>10.68</c:v>
                </c:pt>
                <c:pt idx="25">
                  <c:v>10.875</c:v>
                </c:pt>
                <c:pt idx="26">
                  <c:v>11.07</c:v>
                </c:pt>
                <c:pt idx="27">
                  <c:v>11.265000000000001</c:v>
                </c:pt>
                <c:pt idx="28">
                  <c:v>11.46</c:v>
                </c:pt>
                <c:pt idx="29">
                  <c:v>11.654999999999999</c:v>
                </c:pt>
                <c:pt idx="30">
                  <c:v>11.85</c:v>
                </c:pt>
                <c:pt idx="31">
                  <c:v>12.045</c:v>
                </c:pt>
                <c:pt idx="32">
                  <c:v>12.24</c:v>
                </c:pt>
                <c:pt idx="33">
                  <c:v>12.435</c:v>
                </c:pt>
                <c:pt idx="34">
                  <c:v>12.63</c:v>
                </c:pt>
                <c:pt idx="35">
                  <c:v>12.824999999999999</c:v>
                </c:pt>
                <c:pt idx="36">
                  <c:v>13.02</c:v>
                </c:pt>
                <c:pt idx="37">
                  <c:v>13.215</c:v>
                </c:pt>
                <c:pt idx="38">
                  <c:v>13.41</c:v>
                </c:pt>
                <c:pt idx="39">
                  <c:v>13.605</c:v>
                </c:pt>
                <c:pt idx="40">
                  <c:v>13.8</c:v>
                </c:pt>
                <c:pt idx="41">
                  <c:v>13.994999999999999</c:v>
                </c:pt>
                <c:pt idx="42">
                  <c:v>14.19</c:v>
                </c:pt>
                <c:pt idx="43">
                  <c:v>14.385</c:v>
                </c:pt>
                <c:pt idx="44">
                  <c:v>14.58</c:v>
                </c:pt>
                <c:pt idx="45">
                  <c:v>14.775</c:v>
                </c:pt>
                <c:pt idx="46">
                  <c:v>14.97</c:v>
                </c:pt>
                <c:pt idx="47">
                  <c:v>15.164999999999999</c:v>
                </c:pt>
                <c:pt idx="48">
                  <c:v>15.36</c:v>
                </c:pt>
                <c:pt idx="49">
                  <c:v>15.555</c:v>
                </c:pt>
                <c:pt idx="50">
                  <c:v>15.75</c:v>
                </c:pt>
                <c:pt idx="51">
                  <c:v>15.945</c:v>
                </c:pt>
                <c:pt idx="52">
                  <c:v>16.14</c:v>
                </c:pt>
                <c:pt idx="53">
                  <c:v>16.335000000000001</c:v>
                </c:pt>
                <c:pt idx="54">
                  <c:v>16.53</c:v>
                </c:pt>
                <c:pt idx="55">
                  <c:v>16.725000000000001</c:v>
                </c:pt>
                <c:pt idx="56">
                  <c:v>16.920000000000002</c:v>
                </c:pt>
                <c:pt idx="57">
                  <c:v>17.114999999999998</c:v>
                </c:pt>
                <c:pt idx="58">
                  <c:v>17.309999999999999</c:v>
                </c:pt>
                <c:pt idx="59">
                  <c:v>17.504999999999999</c:v>
                </c:pt>
                <c:pt idx="60">
                  <c:v>17.7</c:v>
                </c:pt>
                <c:pt idx="61">
                  <c:v>17.895</c:v>
                </c:pt>
                <c:pt idx="62">
                  <c:v>18.09</c:v>
                </c:pt>
                <c:pt idx="63">
                  <c:v>18.285</c:v>
                </c:pt>
                <c:pt idx="64">
                  <c:v>18.48</c:v>
                </c:pt>
                <c:pt idx="65">
                  <c:v>18.675000000000001</c:v>
                </c:pt>
                <c:pt idx="66">
                  <c:v>18.87</c:v>
                </c:pt>
                <c:pt idx="67">
                  <c:v>19.065000000000001</c:v>
                </c:pt>
                <c:pt idx="68">
                  <c:v>19.260000000000002</c:v>
                </c:pt>
                <c:pt idx="69">
                  <c:v>19.454999999999998</c:v>
                </c:pt>
                <c:pt idx="70">
                  <c:v>19.649999999999999</c:v>
                </c:pt>
                <c:pt idx="71">
                  <c:v>19.844999999999999</c:v>
                </c:pt>
                <c:pt idx="72">
                  <c:v>20.04</c:v>
                </c:pt>
                <c:pt idx="73">
                  <c:v>20.234999999999999</c:v>
                </c:pt>
                <c:pt idx="74">
                  <c:v>20.43</c:v>
                </c:pt>
                <c:pt idx="75">
                  <c:v>20.625</c:v>
                </c:pt>
                <c:pt idx="76">
                  <c:v>20.82</c:v>
                </c:pt>
                <c:pt idx="77">
                  <c:v>21.015000000000001</c:v>
                </c:pt>
                <c:pt idx="78">
                  <c:v>21.21</c:v>
                </c:pt>
                <c:pt idx="79">
                  <c:v>21.405000000000001</c:v>
                </c:pt>
                <c:pt idx="80">
                  <c:v>21.6</c:v>
                </c:pt>
                <c:pt idx="81">
                  <c:v>21.795000000000002</c:v>
                </c:pt>
                <c:pt idx="82">
                  <c:v>21.99</c:v>
                </c:pt>
                <c:pt idx="83">
                  <c:v>22.184999999999999</c:v>
                </c:pt>
                <c:pt idx="84">
                  <c:v>22.38</c:v>
                </c:pt>
                <c:pt idx="85">
                  <c:v>22.574999999999999</c:v>
                </c:pt>
                <c:pt idx="86">
                  <c:v>22.77</c:v>
                </c:pt>
                <c:pt idx="87">
                  <c:v>22.965</c:v>
                </c:pt>
                <c:pt idx="88">
                  <c:v>23.16</c:v>
                </c:pt>
                <c:pt idx="89">
                  <c:v>23.355</c:v>
                </c:pt>
                <c:pt idx="90">
                  <c:v>23.55</c:v>
                </c:pt>
                <c:pt idx="91">
                  <c:v>23.745000000000001</c:v>
                </c:pt>
                <c:pt idx="92">
                  <c:v>23.94</c:v>
                </c:pt>
                <c:pt idx="93">
                  <c:v>24.135000000000002</c:v>
                </c:pt>
                <c:pt idx="94">
                  <c:v>24.33</c:v>
                </c:pt>
                <c:pt idx="95">
                  <c:v>24.524999999999999</c:v>
                </c:pt>
                <c:pt idx="96">
                  <c:v>24.72</c:v>
                </c:pt>
                <c:pt idx="97">
                  <c:v>24.914999999999999</c:v>
                </c:pt>
                <c:pt idx="98">
                  <c:v>25.11</c:v>
                </c:pt>
                <c:pt idx="99">
                  <c:v>25.305</c:v>
                </c:pt>
                <c:pt idx="100">
                  <c:v>25.5</c:v>
                </c:pt>
                <c:pt idx="101">
                  <c:v>25.695</c:v>
                </c:pt>
                <c:pt idx="102">
                  <c:v>25.89</c:v>
                </c:pt>
                <c:pt idx="103">
                  <c:v>26.085000000000001</c:v>
                </c:pt>
                <c:pt idx="104">
                  <c:v>26.28</c:v>
                </c:pt>
                <c:pt idx="105">
                  <c:v>26.475000000000001</c:v>
                </c:pt>
                <c:pt idx="106">
                  <c:v>26.67</c:v>
                </c:pt>
                <c:pt idx="107">
                  <c:v>26.864999999999998</c:v>
                </c:pt>
                <c:pt idx="108">
                  <c:v>27.06</c:v>
                </c:pt>
                <c:pt idx="109">
                  <c:v>27.254999999999999</c:v>
                </c:pt>
                <c:pt idx="110">
                  <c:v>27.45</c:v>
                </c:pt>
                <c:pt idx="111">
                  <c:v>27.645</c:v>
                </c:pt>
                <c:pt idx="112">
                  <c:v>27.84</c:v>
                </c:pt>
                <c:pt idx="113">
                  <c:v>28.035</c:v>
                </c:pt>
                <c:pt idx="114">
                  <c:v>28.23</c:v>
                </c:pt>
                <c:pt idx="115">
                  <c:v>28.425000000000001</c:v>
                </c:pt>
                <c:pt idx="116">
                  <c:v>28.62</c:v>
                </c:pt>
                <c:pt idx="117">
                  <c:v>28.815000000000001</c:v>
                </c:pt>
                <c:pt idx="118">
                  <c:v>29.01</c:v>
                </c:pt>
                <c:pt idx="119">
                  <c:v>29.204999999999998</c:v>
                </c:pt>
                <c:pt idx="120">
                  <c:v>29.4</c:v>
                </c:pt>
                <c:pt idx="121">
                  <c:v>29.594999999999999</c:v>
                </c:pt>
                <c:pt idx="122">
                  <c:v>29.79</c:v>
                </c:pt>
                <c:pt idx="123">
                  <c:v>29.984999999999999</c:v>
                </c:pt>
                <c:pt idx="124">
                  <c:v>30.18</c:v>
                </c:pt>
                <c:pt idx="125">
                  <c:v>30.375</c:v>
                </c:pt>
                <c:pt idx="126">
                  <c:v>30.57</c:v>
                </c:pt>
                <c:pt idx="127">
                  <c:v>30.765000000000001</c:v>
                </c:pt>
                <c:pt idx="128">
                  <c:v>30.96</c:v>
                </c:pt>
                <c:pt idx="129">
                  <c:v>31.155000000000001</c:v>
                </c:pt>
                <c:pt idx="130">
                  <c:v>31.35</c:v>
                </c:pt>
                <c:pt idx="131">
                  <c:v>31.545000000000002</c:v>
                </c:pt>
                <c:pt idx="132">
                  <c:v>31.74</c:v>
                </c:pt>
                <c:pt idx="133">
                  <c:v>31.934999999999999</c:v>
                </c:pt>
                <c:pt idx="134">
                  <c:v>32.130000000000003</c:v>
                </c:pt>
                <c:pt idx="135">
                  <c:v>32.325000000000003</c:v>
                </c:pt>
                <c:pt idx="136">
                  <c:v>32.520000000000003</c:v>
                </c:pt>
                <c:pt idx="137">
                  <c:v>32.715000000000003</c:v>
                </c:pt>
                <c:pt idx="138">
                  <c:v>32.909999999999997</c:v>
                </c:pt>
                <c:pt idx="139">
                  <c:v>33.104999999999997</c:v>
                </c:pt>
                <c:pt idx="140">
                  <c:v>33.299999999999997</c:v>
                </c:pt>
                <c:pt idx="141">
                  <c:v>33.494999999999997</c:v>
                </c:pt>
                <c:pt idx="142">
                  <c:v>33.69</c:v>
                </c:pt>
                <c:pt idx="143">
                  <c:v>33.884999999999998</c:v>
                </c:pt>
                <c:pt idx="144">
                  <c:v>34.08</c:v>
                </c:pt>
                <c:pt idx="145">
                  <c:v>34.274999999999999</c:v>
                </c:pt>
                <c:pt idx="146">
                  <c:v>34.47</c:v>
                </c:pt>
                <c:pt idx="147">
                  <c:v>34.664999999999999</c:v>
                </c:pt>
                <c:pt idx="148">
                  <c:v>34.86</c:v>
                </c:pt>
                <c:pt idx="149">
                  <c:v>35.055</c:v>
                </c:pt>
                <c:pt idx="150">
                  <c:v>35.25</c:v>
                </c:pt>
                <c:pt idx="151">
                  <c:v>35.445</c:v>
                </c:pt>
                <c:pt idx="152">
                  <c:v>35.64</c:v>
                </c:pt>
                <c:pt idx="153">
                  <c:v>35.835000000000001</c:v>
                </c:pt>
                <c:pt idx="154">
                  <c:v>36.03</c:v>
                </c:pt>
                <c:pt idx="155">
                  <c:v>36.225000000000001</c:v>
                </c:pt>
                <c:pt idx="156">
                  <c:v>36.42</c:v>
                </c:pt>
                <c:pt idx="157">
                  <c:v>36.615000000000002</c:v>
                </c:pt>
                <c:pt idx="158">
                  <c:v>36.81</c:v>
                </c:pt>
                <c:pt idx="159">
                  <c:v>37.005000000000003</c:v>
                </c:pt>
                <c:pt idx="160">
                  <c:v>37.200000000000003</c:v>
                </c:pt>
                <c:pt idx="161">
                  <c:v>37.395000000000003</c:v>
                </c:pt>
                <c:pt idx="162">
                  <c:v>37.590000000000003</c:v>
                </c:pt>
                <c:pt idx="163">
                  <c:v>37.784999999999997</c:v>
                </c:pt>
                <c:pt idx="164">
                  <c:v>37.979999999999997</c:v>
                </c:pt>
                <c:pt idx="165">
                  <c:v>38.174999999999997</c:v>
                </c:pt>
                <c:pt idx="166">
                  <c:v>38.369999999999997</c:v>
                </c:pt>
                <c:pt idx="167">
                  <c:v>38.564999999999998</c:v>
                </c:pt>
                <c:pt idx="168">
                  <c:v>38.76</c:v>
                </c:pt>
                <c:pt idx="169">
                  <c:v>38.954999999999998</c:v>
                </c:pt>
                <c:pt idx="170">
                  <c:v>39.15</c:v>
                </c:pt>
                <c:pt idx="171">
                  <c:v>39.344999999999999</c:v>
                </c:pt>
                <c:pt idx="172">
                  <c:v>39.54</c:v>
                </c:pt>
                <c:pt idx="173">
                  <c:v>39.734999999999999</c:v>
                </c:pt>
                <c:pt idx="174">
                  <c:v>39.93</c:v>
                </c:pt>
                <c:pt idx="175">
                  <c:v>40.125</c:v>
                </c:pt>
                <c:pt idx="176">
                  <c:v>40.32</c:v>
                </c:pt>
                <c:pt idx="177">
                  <c:v>40.515000000000001</c:v>
                </c:pt>
                <c:pt idx="178">
                  <c:v>40.71</c:v>
                </c:pt>
                <c:pt idx="179">
                  <c:v>40.905000000000001</c:v>
                </c:pt>
                <c:pt idx="180">
                  <c:v>41.1</c:v>
                </c:pt>
                <c:pt idx="181">
                  <c:v>41.295000000000002</c:v>
                </c:pt>
                <c:pt idx="182">
                  <c:v>41.49</c:v>
                </c:pt>
                <c:pt idx="183">
                  <c:v>41.685000000000002</c:v>
                </c:pt>
                <c:pt idx="184">
                  <c:v>41.88</c:v>
                </c:pt>
                <c:pt idx="185">
                  <c:v>42.075000000000003</c:v>
                </c:pt>
                <c:pt idx="186">
                  <c:v>42.27</c:v>
                </c:pt>
                <c:pt idx="187">
                  <c:v>42.465000000000003</c:v>
                </c:pt>
                <c:pt idx="188">
                  <c:v>42.66</c:v>
                </c:pt>
                <c:pt idx="189">
                  <c:v>42.854999999999997</c:v>
                </c:pt>
                <c:pt idx="190">
                  <c:v>43.05</c:v>
                </c:pt>
                <c:pt idx="191">
                  <c:v>43.244999999999997</c:v>
                </c:pt>
                <c:pt idx="192">
                  <c:v>43.44</c:v>
                </c:pt>
                <c:pt idx="193">
                  <c:v>43.634999999999998</c:v>
                </c:pt>
                <c:pt idx="194">
                  <c:v>43.83</c:v>
                </c:pt>
                <c:pt idx="195">
                  <c:v>44.024999999999999</c:v>
                </c:pt>
                <c:pt idx="196">
                  <c:v>44.22</c:v>
                </c:pt>
                <c:pt idx="197">
                  <c:v>44.414999999999999</c:v>
                </c:pt>
                <c:pt idx="198">
                  <c:v>44.61</c:v>
                </c:pt>
                <c:pt idx="199">
                  <c:v>44.805</c:v>
                </c:pt>
                <c:pt idx="200">
                  <c:v>45</c:v>
                </c:pt>
              </c:numCache>
            </c:numRef>
          </c:xVal>
          <c:yVal>
            <c:numRef>
              <c:f>CLvsLO!$R$5:$R$205</c:f>
              <c:numCache>
                <c:formatCode>General</c:formatCode>
                <c:ptCount val="201"/>
                <c:pt idx="0">
                  <c:v>-30.928564000000001</c:v>
                </c:pt>
                <c:pt idx="1">
                  <c:v>-27.898617000000002</c:v>
                </c:pt>
                <c:pt idx="2">
                  <c:v>-24.461950000000002</c:v>
                </c:pt>
                <c:pt idx="3">
                  <c:v>-21.00029</c:v>
                </c:pt>
                <c:pt idx="4">
                  <c:v>-18.761347000000001</c:v>
                </c:pt>
                <c:pt idx="5">
                  <c:v>-17.661439999999999</c:v>
                </c:pt>
                <c:pt idx="6">
                  <c:v>-17.311122999999998</c:v>
                </c:pt>
                <c:pt idx="7">
                  <c:v>-17.230647999999999</c:v>
                </c:pt>
                <c:pt idx="8">
                  <c:v>-16.789597000000001</c:v>
                </c:pt>
                <c:pt idx="9">
                  <c:v>-16.089628000000001</c:v>
                </c:pt>
                <c:pt idx="10">
                  <c:v>-15.230907</c:v>
                </c:pt>
                <c:pt idx="11">
                  <c:v>-14.247192</c:v>
                </c:pt>
                <c:pt idx="12">
                  <c:v>-13.245357</c:v>
                </c:pt>
                <c:pt idx="13">
                  <c:v>-12.392111999999999</c:v>
                </c:pt>
                <c:pt idx="14">
                  <c:v>-11.654619</c:v>
                </c:pt>
                <c:pt idx="15">
                  <c:v>-10.938160999999999</c:v>
                </c:pt>
                <c:pt idx="16">
                  <c:v>-10.23841</c:v>
                </c:pt>
                <c:pt idx="17">
                  <c:v>-9.6194562999999995</c:v>
                </c:pt>
                <c:pt idx="18">
                  <c:v>-9.1670093999999995</c:v>
                </c:pt>
                <c:pt idx="19">
                  <c:v>-8.7617797999999993</c:v>
                </c:pt>
                <c:pt idx="20">
                  <c:v>-8.4000863999999993</c:v>
                </c:pt>
                <c:pt idx="21">
                  <c:v>-8.0445537999999992</c:v>
                </c:pt>
                <c:pt idx="22">
                  <c:v>-7.7334107999999997</c:v>
                </c:pt>
                <c:pt idx="23">
                  <c:v>-7.4640985000000004</c:v>
                </c:pt>
                <c:pt idx="24">
                  <c:v>-7.2805628999999996</c:v>
                </c:pt>
                <c:pt idx="25">
                  <c:v>-7.1353254000000002</c:v>
                </c:pt>
                <c:pt idx="26">
                  <c:v>-7.0386490999999998</c:v>
                </c:pt>
                <c:pt idx="27">
                  <c:v>-6.9635037999999998</c:v>
                </c:pt>
                <c:pt idx="28">
                  <c:v>-6.9197068000000002</c:v>
                </c:pt>
                <c:pt idx="29">
                  <c:v>-6.8759809000000001</c:v>
                </c:pt>
                <c:pt idx="30">
                  <c:v>-6.8480477000000004</c:v>
                </c:pt>
                <c:pt idx="31">
                  <c:v>-6.8016132999999996</c:v>
                </c:pt>
                <c:pt idx="32">
                  <c:v>-6.7446270000000004</c:v>
                </c:pt>
                <c:pt idx="33">
                  <c:v>-6.7031030999999999</c:v>
                </c:pt>
                <c:pt idx="34">
                  <c:v>-6.6872648999999997</c:v>
                </c:pt>
                <c:pt idx="35">
                  <c:v>-6.6858605999999998</c:v>
                </c:pt>
                <c:pt idx="36">
                  <c:v>-6.7228602999999998</c:v>
                </c:pt>
                <c:pt idx="37">
                  <c:v>-6.7845110999999996</c:v>
                </c:pt>
                <c:pt idx="38">
                  <c:v>-6.8432158999999997</c:v>
                </c:pt>
                <c:pt idx="39">
                  <c:v>-6.8847847</c:v>
                </c:pt>
                <c:pt idx="40">
                  <c:v>-6.9280204999999997</c:v>
                </c:pt>
                <c:pt idx="41">
                  <c:v>-6.9588652</c:v>
                </c:pt>
                <c:pt idx="42">
                  <c:v>-6.9964842999999997</c:v>
                </c:pt>
                <c:pt idx="43">
                  <c:v>-7.0409999000000001</c:v>
                </c:pt>
                <c:pt idx="44">
                  <c:v>-7.0574069000000001</c:v>
                </c:pt>
                <c:pt idx="45">
                  <c:v>-7.1046332999999997</c:v>
                </c:pt>
                <c:pt idx="46">
                  <c:v>-7.1424265</c:v>
                </c:pt>
                <c:pt idx="47">
                  <c:v>-7.1539210999999998</c:v>
                </c:pt>
                <c:pt idx="48">
                  <c:v>-7.1459928000000001</c:v>
                </c:pt>
                <c:pt idx="49">
                  <c:v>-7.1881642000000001</c:v>
                </c:pt>
                <c:pt idx="50">
                  <c:v>-7.1912374000000003</c:v>
                </c:pt>
                <c:pt idx="51">
                  <c:v>-7.2100086000000001</c:v>
                </c:pt>
                <c:pt idx="52">
                  <c:v>-7.2153964000000004</c:v>
                </c:pt>
                <c:pt idx="53">
                  <c:v>-7.2447704999999996</c:v>
                </c:pt>
                <c:pt idx="54">
                  <c:v>-7.2626704999999996</c:v>
                </c:pt>
                <c:pt idx="55">
                  <c:v>-7.2800269000000002</c:v>
                </c:pt>
                <c:pt idx="56">
                  <c:v>-7.3098168000000001</c:v>
                </c:pt>
                <c:pt idx="57">
                  <c:v>-7.3562155000000002</c:v>
                </c:pt>
                <c:pt idx="58">
                  <c:v>-7.4067707</c:v>
                </c:pt>
                <c:pt idx="59">
                  <c:v>-7.4507741999999997</c:v>
                </c:pt>
                <c:pt idx="60">
                  <c:v>-7.5042248000000003</c:v>
                </c:pt>
                <c:pt idx="61">
                  <c:v>-7.5040225999999999</c:v>
                </c:pt>
                <c:pt idx="62">
                  <c:v>-7.5285826</c:v>
                </c:pt>
                <c:pt idx="63">
                  <c:v>-7.4951673000000003</c:v>
                </c:pt>
                <c:pt idx="64">
                  <c:v>-7.5155434999999997</c:v>
                </c:pt>
                <c:pt idx="65">
                  <c:v>-7.4682841</c:v>
                </c:pt>
                <c:pt idx="66">
                  <c:v>-7.5159335</c:v>
                </c:pt>
                <c:pt idx="67">
                  <c:v>-7.5045732999999997</c:v>
                </c:pt>
                <c:pt idx="68">
                  <c:v>-7.5202346000000002</c:v>
                </c:pt>
                <c:pt idx="69">
                  <c:v>-7.4795761000000001</c:v>
                </c:pt>
                <c:pt idx="70">
                  <c:v>-7.5323339000000002</c:v>
                </c:pt>
                <c:pt idx="71">
                  <c:v>-7.5217133</c:v>
                </c:pt>
                <c:pt idx="72">
                  <c:v>-7.5753431000000004</c:v>
                </c:pt>
                <c:pt idx="73">
                  <c:v>-7.6294221999999996</c:v>
                </c:pt>
                <c:pt idx="74">
                  <c:v>-7.7366900000000003</c:v>
                </c:pt>
                <c:pt idx="75">
                  <c:v>-7.7917117999999999</c:v>
                </c:pt>
                <c:pt idx="76">
                  <c:v>-7.800878</c:v>
                </c:pt>
                <c:pt idx="77">
                  <c:v>-7.8148828000000004</c:v>
                </c:pt>
                <c:pt idx="78">
                  <c:v>-7.8239570000000001</c:v>
                </c:pt>
                <c:pt idx="79">
                  <c:v>-7.8158010999999998</c:v>
                </c:pt>
                <c:pt idx="80">
                  <c:v>-7.7828492999999996</c:v>
                </c:pt>
                <c:pt idx="81">
                  <c:v>-7.7624525999999996</c:v>
                </c:pt>
                <c:pt idx="82">
                  <c:v>-7.7101316000000004</c:v>
                </c:pt>
                <c:pt idx="83">
                  <c:v>-7.6565899999999996</c:v>
                </c:pt>
                <c:pt idx="84">
                  <c:v>-7.5858097000000004</c:v>
                </c:pt>
                <c:pt idx="85">
                  <c:v>-7.5391234999999996</c:v>
                </c:pt>
                <c:pt idx="86">
                  <c:v>-7.5236758999999997</c:v>
                </c:pt>
                <c:pt idx="87">
                  <c:v>-7.5329857000000002</c:v>
                </c:pt>
                <c:pt idx="88">
                  <c:v>-7.5478721000000002</c:v>
                </c:pt>
                <c:pt idx="89">
                  <c:v>-7.5476216999999997</c:v>
                </c:pt>
                <c:pt idx="90">
                  <c:v>-7.5575390000000002</c:v>
                </c:pt>
                <c:pt idx="91">
                  <c:v>-7.5757688999999999</c:v>
                </c:pt>
                <c:pt idx="92">
                  <c:v>-7.6311216000000002</c:v>
                </c:pt>
                <c:pt idx="93">
                  <c:v>-7.6552977999999996</c:v>
                </c:pt>
                <c:pt idx="94">
                  <c:v>-7.6678842999999999</c:v>
                </c:pt>
                <c:pt idx="95">
                  <c:v>-7.7510905000000001</c:v>
                </c:pt>
                <c:pt idx="96">
                  <c:v>-7.7900356999999998</c:v>
                </c:pt>
                <c:pt idx="97">
                  <c:v>-7.7798986000000001</c:v>
                </c:pt>
                <c:pt idx="98">
                  <c:v>-7.8098292000000002</c:v>
                </c:pt>
                <c:pt idx="99">
                  <c:v>-7.9071559999999996</c:v>
                </c:pt>
                <c:pt idx="100">
                  <c:v>-7.8720020999999996</c:v>
                </c:pt>
                <c:pt idx="101">
                  <c:v>-7.9182639000000004</c:v>
                </c:pt>
                <c:pt idx="102">
                  <c:v>-7.8833637000000003</c:v>
                </c:pt>
                <c:pt idx="103">
                  <c:v>-7.8831873000000003</c:v>
                </c:pt>
                <c:pt idx="104">
                  <c:v>-7.8150624999999998</c:v>
                </c:pt>
                <c:pt idx="105">
                  <c:v>-7.8230199999999996</c:v>
                </c:pt>
                <c:pt idx="106">
                  <c:v>-7.7640338</c:v>
                </c:pt>
                <c:pt idx="107">
                  <c:v>-7.8411827000000001</c:v>
                </c:pt>
                <c:pt idx="108">
                  <c:v>-7.8328791000000004</c:v>
                </c:pt>
                <c:pt idx="109">
                  <c:v>-7.8620948999999998</c:v>
                </c:pt>
                <c:pt idx="110">
                  <c:v>-7.8942851999999997</c:v>
                </c:pt>
                <c:pt idx="111">
                  <c:v>-7.9421267999999996</c:v>
                </c:pt>
                <c:pt idx="112">
                  <c:v>-7.8942899999999998</c:v>
                </c:pt>
                <c:pt idx="113">
                  <c:v>-7.9054150999999999</c:v>
                </c:pt>
                <c:pt idx="114">
                  <c:v>-7.8913621999999997</c:v>
                </c:pt>
                <c:pt idx="115">
                  <c:v>-7.8600702</c:v>
                </c:pt>
                <c:pt idx="116">
                  <c:v>-7.8624042999999997</c:v>
                </c:pt>
                <c:pt idx="117">
                  <c:v>-7.9001460000000003</c:v>
                </c:pt>
                <c:pt idx="118">
                  <c:v>-7.9201287999999996</c:v>
                </c:pt>
                <c:pt idx="119">
                  <c:v>-7.9692645000000004</c:v>
                </c:pt>
                <c:pt idx="120">
                  <c:v>-8.0400332999999993</c:v>
                </c:pt>
                <c:pt idx="121">
                  <c:v>-8.0738830999999998</c:v>
                </c:pt>
                <c:pt idx="122">
                  <c:v>-8.1007365999999994</c:v>
                </c:pt>
                <c:pt idx="123">
                  <c:v>-8.1273593999999996</c:v>
                </c:pt>
                <c:pt idx="124">
                  <c:v>-8.1186503999999999</c:v>
                </c:pt>
                <c:pt idx="125">
                  <c:v>-8.0965337999999996</c:v>
                </c:pt>
                <c:pt idx="126">
                  <c:v>-8.0467806</c:v>
                </c:pt>
                <c:pt idx="127">
                  <c:v>-8.0621785999999993</c:v>
                </c:pt>
                <c:pt idx="128">
                  <c:v>-8.0450811000000009</c:v>
                </c:pt>
                <c:pt idx="129">
                  <c:v>-8.0231981000000001</c:v>
                </c:pt>
                <c:pt idx="130">
                  <c:v>-8.0152540000000005</c:v>
                </c:pt>
                <c:pt idx="131">
                  <c:v>-8.0582113</c:v>
                </c:pt>
                <c:pt idx="132">
                  <c:v>-8.0248728000000007</c:v>
                </c:pt>
                <c:pt idx="133">
                  <c:v>-8.0545787999999998</c:v>
                </c:pt>
                <c:pt idx="134">
                  <c:v>-8.0998411000000008</c:v>
                </c:pt>
                <c:pt idx="135">
                  <c:v>-8.1303482000000002</c:v>
                </c:pt>
                <c:pt idx="136">
                  <c:v>-8.1000013000000006</c:v>
                </c:pt>
                <c:pt idx="137">
                  <c:v>-8.0923738000000007</c:v>
                </c:pt>
                <c:pt idx="138">
                  <c:v>-8.0485343999999994</c:v>
                </c:pt>
                <c:pt idx="139">
                  <c:v>-8.0005989</c:v>
                </c:pt>
                <c:pt idx="140">
                  <c:v>-7.9740143000000003</c:v>
                </c:pt>
                <c:pt idx="141">
                  <c:v>-7.9980320999999996</c:v>
                </c:pt>
                <c:pt idx="142">
                  <c:v>-8.0135650999999992</c:v>
                </c:pt>
                <c:pt idx="143">
                  <c:v>-8.0557269999999992</c:v>
                </c:pt>
                <c:pt idx="144">
                  <c:v>-8.1267595000000004</c:v>
                </c:pt>
                <c:pt idx="145">
                  <c:v>-8.1596545999999996</c:v>
                </c:pt>
                <c:pt idx="146">
                  <c:v>-8.2260741999999993</c:v>
                </c:pt>
                <c:pt idx="147">
                  <c:v>-8.2873564000000002</c:v>
                </c:pt>
                <c:pt idx="148">
                  <c:v>-8.3753098999999995</c:v>
                </c:pt>
                <c:pt idx="149">
                  <c:v>-8.4425887999999993</c:v>
                </c:pt>
                <c:pt idx="150">
                  <c:v>-8.5164223000000003</c:v>
                </c:pt>
                <c:pt idx="151">
                  <c:v>-8.5666074999999999</c:v>
                </c:pt>
                <c:pt idx="152">
                  <c:v>-8.6554994999999995</c:v>
                </c:pt>
                <c:pt idx="153">
                  <c:v>-8.7252797999999991</c:v>
                </c:pt>
                <c:pt idx="154">
                  <c:v>-8.817399</c:v>
                </c:pt>
                <c:pt idx="155">
                  <c:v>-8.9678725999999997</c:v>
                </c:pt>
                <c:pt idx="156">
                  <c:v>-9.0702286000000001</c:v>
                </c:pt>
                <c:pt idx="157">
                  <c:v>-9.1378727000000008</c:v>
                </c:pt>
                <c:pt idx="158">
                  <c:v>-9.2122706999999995</c:v>
                </c:pt>
                <c:pt idx="159">
                  <c:v>-9.2450705000000006</c:v>
                </c:pt>
                <c:pt idx="160">
                  <c:v>-9.2341776000000007</c:v>
                </c:pt>
                <c:pt idx="161">
                  <c:v>-9.2928095000000006</c:v>
                </c:pt>
                <c:pt idx="162">
                  <c:v>-9.3504543000000009</c:v>
                </c:pt>
                <c:pt idx="163">
                  <c:v>-9.4106845999999997</c:v>
                </c:pt>
                <c:pt idx="164">
                  <c:v>-9.4665622999999997</c:v>
                </c:pt>
                <c:pt idx="165">
                  <c:v>-9.5208148999999995</c:v>
                </c:pt>
                <c:pt idx="166">
                  <c:v>-9.5673618000000005</c:v>
                </c:pt>
                <c:pt idx="167">
                  <c:v>-9.6315641000000003</c:v>
                </c:pt>
                <c:pt idx="168">
                  <c:v>-9.6042909999999999</c:v>
                </c:pt>
                <c:pt idx="169">
                  <c:v>-9.6154585000000008</c:v>
                </c:pt>
                <c:pt idx="170">
                  <c:v>-9.6125173999999998</c:v>
                </c:pt>
                <c:pt idx="171">
                  <c:v>-9.5732354999999991</c:v>
                </c:pt>
                <c:pt idx="172">
                  <c:v>-9.5104799</c:v>
                </c:pt>
                <c:pt idx="173">
                  <c:v>-9.5359812000000002</c:v>
                </c:pt>
                <c:pt idx="174">
                  <c:v>-9.5537147999999998</c:v>
                </c:pt>
                <c:pt idx="175">
                  <c:v>-9.6022777999999995</c:v>
                </c:pt>
                <c:pt idx="176">
                  <c:v>-9.6837215000000008</c:v>
                </c:pt>
                <c:pt idx="177">
                  <c:v>-9.7940921999999997</c:v>
                </c:pt>
                <c:pt idx="178">
                  <c:v>-9.8701924999999999</c:v>
                </c:pt>
                <c:pt idx="179">
                  <c:v>-9.9559669</c:v>
                </c:pt>
                <c:pt idx="180">
                  <c:v>-9.9992198999999999</c:v>
                </c:pt>
                <c:pt idx="181">
                  <c:v>-10.003086</c:v>
                </c:pt>
                <c:pt idx="182">
                  <c:v>-9.9611014999999998</c:v>
                </c:pt>
                <c:pt idx="183">
                  <c:v>-9.9038819999999994</c:v>
                </c:pt>
                <c:pt idx="184">
                  <c:v>-9.8106259999999992</c:v>
                </c:pt>
                <c:pt idx="185">
                  <c:v>-9.7712287999999994</c:v>
                </c:pt>
                <c:pt idx="186">
                  <c:v>-9.7405424000000007</c:v>
                </c:pt>
                <c:pt idx="187">
                  <c:v>-9.7496232999999997</c:v>
                </c:pt>
                <c:pt idx="188">
                  <c:v>-9.7773675999999998</c:v>
                </c:pt>
                <c:pt idx="189">
                  <c:v>-9.8101406000000004</c:v>
                </c:pt>
                <c:pt idx="190">
                  <c:v>-9.8566122000000007</c:v>
                </c:pt>
                <c:pt idx="191">
                  <c:v>-9.8544245000000004</c:v>
                </c:pt>
                <c:pt idx="192">
                  <c:v>-9.8995274999999996</c:v>
                </c:pt>
                <c:pt idx="193">
                  <c:v>-9.9414463000000008</c:v>
                </c:pt>
                <c:pt idx="194">
                  <c:v>-9.9308061999999993</c:v>
                </c:pt>
                <c:pt idx="195">
                  <c:v>-9.8939514000000006</c:v>
                </c:pt>
                <c:pt idx="196">
                  <c:v>-9.8761177</c:v>
                </c:pt>
                <c:pt idx="197">
                  <c:v>-9.7788248000000006</c:v>
                </c:pt>
                <c:pt idx="198">
                  <c:v>-9.6775187999999996</c:v>
                </c:pt>
                <c:pt idx="199">
                  <c:v>-9.6346045</c:v>
                </c:pt>
                <c:pt idx="200">
                  <c:v>-9.5772294999999996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14-40A3-8FF3-7129B99B2001}"/>
            </c:ext>
          </c:extLst>
        </c:ser>
        <c:ser>
          <c:idx val="2"/>
          <c:order val="1"/>
          <c:tx>
            <c:strRef>
              <c:f>CLvsLO!$S$2</c:f>
              <c:strCache>
                <c:ptCount val="1"/>
                <c:pt idx="0">
                  <c:v>+15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6</c:v>
                </c:pt>
                <c:pt idx="1">
                  <c:v>6.1950000000000003</c:v>
                </c:pt>
                <c:pt idx="2">
                  <c:v>6.39</c:v>
                </c:pt>
                <c:pt idx="3">
                  <c:v>6.585</c:v>
                </c:pt>
                <c:pt idx="4">
                  <c:v>6.78</c:v>
                </c:pt>
                <c:pt idx="5">
                  <c:v>6.9749999999999996</c:v>
                </c:pt>
                <c:pt idx="6">
                  <c:v>7.17</c:v>
                </c:pt>
                <c:pt idx="7">
                  <c:v>7.3650000000000002</c:v>
                </c:pt>
                <c:pt idx="8">
                  <c:v>7.56</c:v>
                </c:pt>
                <c:pt idx="9">
                  <c:v>7.7549999999999999</c:v>
                </c:pt>
                <c:pt idx="10">
                  <c:v>7.95</c:v>
                </c:pt>
                <c:pt idx="11">
                  <c:v>8.1449999999999996</c:v>
                </c:pt>
                <c:pt idx="12">
                  <c:v>8.34</c:v>
                </c:pt>
                <c:pt idx="13">
                  <c:v>8.5350000000000001</c:v>
                </c:pt>
                <c:pt idx="14">
                  <c:v>8.73</c:v>
                </c:pt>
                <c:pt idx="15">
                  <c:v>8.9250000000000007</c:v>
                </c:pt>
                <c:pt idx="16">
                  <c:v>9.1199999999999992</c:v>
                </c:pt>
                <c:pt idx="17">
                  <c:v>9.3149999999999995</c:v>
                </c:pt>
                <c:pt idx="18">
                  <c:v>9.51</c:v>
                </c:pt>
                <c:pt idx="19">
                  <c:v>9.7050000000000001</c:v>
                </c:pt>
                <c:pt idx="20">
                  <c:v>9.9</c:v>
                </c:pt>
                <c:pt idx="21">
                  <c:v>10.095000000000001</c:v>
                </c:pt>
                <c:pt idx="22">
                  <c:v>10.29</c:v>
                </c:pt>
                <c:pt idx="23">
                  <c:v>10.484999999999999</c:v>
                </c:pt>
                <c:pt idx="24">
                  <c:v>10.68</c:v>
                </c:pt>
                <c:pt idx="25">
                  <c:v>10.875</c:v>
                </c:pt>
                <c:pt idx="26">
                  <c:v>11.07</c:v>
                </c:pt>
                <c:pt idx="27">
                  <c:v>11.265000000000001</c:v>
                </c:pt>
                <c:pt idx="28">
                  <c:v>11.46</c:v>
                </c:pt>
                <c:pt idx="29">
                  <c:v>11.654999999999999</c:v>
                </c:pt>
                <c:pt idx="30">
                  <c:v>11.85</c:v>
                </c:pt>
                <c:pt idx="31">
                  <c:v>12.045</c:v>
                </c:pt>
                <c:pt idx="32">
                  <c:v>12.24</c:v>
                </c:pt>
                <c:pt idx="33">
                  <c:v>12.435</c:v>
                </c:pt>
                <c:pt idx="34">
                  <c:v>12.63</c:v>
                </c:pt>
                <c:pt idx="35">
                  <c:v>12.824999999999999</c:v>
                </c:pt>
                <c:pt idx="36">
                  <c:v>13.02</c:v>
                </c:pt>
                <c:pt idx="37">
                  <c:v>13.215</c:v>
                </c:pt>
                <c:pt idx="38">
                  <c:v>13.41</c:v>
                </c:pt>
                <c:pt idx="39">
                  <c:v>13.605</c:v>
                </c:pt>
                <c:pt idx="40">
                  <c:v>13.8</c:v>
                </c:pt>
                <c:pt idx="41">
                  <c:v>13.994999999999999</c:v>
                </c:pt>
                <c:pt idx="42">
                  <c:v>14.19</c:v>
                </c:pt>
                <c:pt idx="43">
                  <c:v>14.385</c:v>
                </c:pt>
                <c:pt idx="44">
                  <c:v>14.58</c:v>
                </c:pt>
                <c:pt idx="45">
                  <c:v>14.775</c:v>
                </c:pt>
                <c:pt idx="46">
                  <c:v>14.97</c:v>
                </c:pt>
                <c:pt idx="47">
                  <c:v>15.164999999999999</c:v>
                </c:pt>
                <c:pt idx="48">
                  <c:v>15.36</c:v>
                </c:pt>
                <c:pt idx="49">
                  <c:v>15.555</c:v>
                </c:pt>
                <c:pt idx="50">
                  <c:v>15.75</c:v>
                </c:pt>
                <c:pt idx="51">
                  <c:v>15.945</c:v>
                </c:pt>
                <c:pt idx="52">
                  <c:v>16.14</c:v>
                </c:pt>
                <c:pt idx="53">
                  <c:v>16.335000000000001</c:v>
                </c:pt>
                <c:pt idx="54">
                  <c:v>16.53</c:v>
                </c:pt>
                <c:pt idx="55">
                  <c:v>16.725000000000001</c:v>
                </c:pt>
                <c:pt idx="56">
                  <c:v>16.920000000000002</c:v>
                </c:pt>
                <c:pt idx="57">
                  <c:v>17.114999999999998</c:v>
                </c:pt>
                <c:pt idx="58">
                  <c:v>17.309999999999999</c:v>
                </c:pt>
                <c:pt idx="59">
                  <c:v>17.504999999999999</c:v>
                </c:pt>
                <c:pt idx="60">
                  <c:v>17.7</c:v>
                </c:pt>
                <c:pt idx="61">
                  <c:v>17.895</c:v>
                </c:pt>
                <c:pt idx="62">
                  <c:v>18.09</c:v>
                </c:pt>
                <c:pt idx="63">
                  <c:v>18.285</c:v>
                </c:pt>
                <c:pt idx="64">
                  <c:v>18.48</c:v>
                </c:pt>
                <c:pt idx="65">
                  <c:v>18.675000000000001</c:v>
                </c:pt>
                <c:pt idx="66">
                  <c:v>18.87</c:v>
                </c:pt>
                <c:pt idx="67">
                  <c:v>19.065000000000001</c:v>
                </c:pt>
                <c:pt idx="68">
                  <c:v>19.260000000000002</c:v>
                </c:pt>
                <c:pt idx="69">
                  <c:v>19.454999999999998</c:v>
                </c:pt>
                <c:pt idx="70">
                  <c:v>19.649999999999999</c:v>
                </c:pt>
                <c:pt idx="71">
                  <c:v>19.844999999999999</c:v>
                </c:pt>
                <c:pt idx="72">
                  <c:v>20.04</c:v>
                </c:pt>
                <c:pt idx="73">
                  <c:v>20.234999999999999</c:v>
                </c:pt>
                <c:pt idx="74">
                  <c:v>20.43</c:v>
                </c:pt>
                <c:pt idx="75">
                  <c:v>20.625</c:v>
                </c:pt>
                <c:pt idx="76">
                  <c:v>20.82</c:v>
                </c:pt>
                <c:pt idx="77">
                  <c:v>21.015000000000001</c:v>
                </c:pt>
                <c:pt idx="78">
                  <c:v>21.21</c:v>
                </c:pt>
                <c:pt idx="79">
                  <c:v>21.405000000000001</c:v>
                </c:pt>
                <c:pt idx="80">
                  <c:v>21.6</c:v>
                </c:pt>
                <c:pt idx="81">
                  <c:v>21.795000000000002</c:v>
                </c:pt>
                <c:pt idx="82">
                  <c:v>21.99</c:v>
                </c:pt>
                <c:pt idx="83">
                  <c:v>22.184999999999999</c:v>
                </c:pt>
                <c:pt idx="84">
                  <c:v>22.38</c:v>
                </c:pt>
                <c:pt idx="85">
                  <c:v>22.574999999999999</c:v>
                </c:pt>
                <c:pt idx="86">
                  <c:v>22.77</c:v>
                </c:pt>
                <c:pt idx="87">
                  <c:v>22.965</c:v>
                </c:pt>
                <c:pt idx="88">
                  <c:v>23.16</c:v>
                </c:pt>
                <c:pt idx="89">
                  <c:v>23.355</c:v>
                </c:pt>
                <c:pt idx="90">
                  <c:v>23.55</c:v>
                </c:pt>
                <c:pt idx="91">
                  <c:v>23.745000000000001</c:v>
                </c:pt>
                <c:pt idx="92">
                  <c:v>23.94</c:v>
                </c:pt>
                <c:pt idx="93">
                  <c:v>24.135000000000002</c:v>
                </c:pt>
                <c:pt idx="94">
                  <c:v>24.33</c:v>
                </c:pt>
                <c:pt idx="95">
                  <c:v>24.524999999999999</c:v>
                </c:pt>
                <c:pt idx="96">
                  <c:v>24.72</c:v>
                </c:pt>
                <c:pt idx="97">
                  <c:v>24.914999999999999</c:v>
                </c:pt>
                <c:pt idx="98">
                  <c:v>25.11</c:v>
                </c:pt>
                <c:pt idx="99">
                  <c:v>25.305</c:v>
                </c:pt>
                <c:pt idx="100">
                  <c:v>25.5</c:v>
                </c:pt>
                <c:pt idx="101">
                  <c:v>25.695</c:v>
                </c:pt>
                <c:pt idx="102">
                  <c:v>25.89</c:v>
                </c:pt>
                <c:pt idx="103">
                  <c:v>26.085000000000001</c:v>
                </c:pt>
                <c:pt idx="104">
                  <c:v>26.28</c:v>
                </c:pt>
                <c:pt idx="105">
                  <c:v>26.475000000000001</c:v>
                </c:pt>
                <c:pt idx="106">
                  <c:v>26.67</c:v>
                </c:pt>
                <c:pt idx="107">
                  <c:v>26.864999999999998</c:v>
                </c:pt>
                <c:pt idx="108">
                  <c:v>27.06</c:v>
                </c:pt>
                <c:pt idx="109">
                  <c:v>27.254999999999999</c:v>
                </c:pt>
                <c:pt idx="110">
                  <c:v>27.45</c:v>
                </c:pt>
                <c:pt idx="111">
                  <c:v>27.645</c:v>
                </c:pt>
                <c:pt idx="112">
                  <c:v>27.84</c:v>
                </c:pt>
                <c:pt idx="113">
                  <c:v>28.035</c:v>
                </c:pt>
                <c:pt idx="114">
                  <c:v>28.23</c:v>
                </c:pt>
                <c:pt idx="115">
                  <c:v>28.425000000000001</c:v>
                </c:pt>
                <c:pt idx="116">
                  <c:v>28.62</c:v>
                </c:pt>
                <c:pt idx="117">
                  <c:v>28.815000000000001</c:v>
                </c:pt>
                <c:pt idx="118">
                  <c:v>29.01</c:v>
                </c:pt>
                <c:pt idx="119">
                  <c:v>29.204999999999998</c:v>
                </c:pt>
                <c:pt idx="120">
                  <c:v>29.4</c:v>
                </c:pt>
                <c:pt idx="121">
                  <c:v>29.594999999999999</c:v>
                </c:pt>
                <c:pt idx="122">
                  <c:v>29.79</c:v>
                </c:pt>
                <c:pt idx="123">
                  <c:v>29.984999999999999</c:v>
                </c:pt>
                <c:pt idx="124">
                  <c:v>30.18</c:v>
                </c:pt>
                <c:pt idx="125">
                  <c:v>30.375</c:v>
                </c:pt>
                <c:pt idx="126">
                  <c:v>30.57</c:v>
                </c:pt>
                <c:pt idx="127">
                  <c:v>30.765000000000001</c:v>
                </c:pt>
                <c:pt idx="128">
                  <c:v>30.96</c:v>
                </c:pt>
                <c:pt idx="129">
                  <c:v>31.155000000000001</c:v>
                </c:pt>
                <c:pt idx="130">
                  <c:v>31.35</c:v>
                </c:pt>
                <c:pt idx="131">
                  <c:v>31.545000000000002</c:v>
                </c:pt>
                <c:pt idx="132">
                  <c:v>31.74</c:v>
                </c:pt>
                <c:pt idx="133">
                  <c:v>31.934999999999999</c:v>
                </c:pt>
                <c:pt idx="134">
                  <c:v>32.130000000000003</c:v>
                </c:pt>
                <c:pt idx="135">
                  <c:v>32.325000000000003</c:v>
                </c:pt>
                <c:pt idx="136">
                  <c:v>32.520000000000003</c:v>
                </c:pt>
                <c:pt idx="137">
                  <c:v>32.715000000000003</c:v>
                </c:pt>
                <c:pt idx="138">
                  <c:v>32.909999999999997</c:v>
                </c:pt>
                <c:pt idx="139">
                  <c:v>33.104999999999997</c:v>
                </c:pt>
                <c:pt idx="140">
                  <c:v>33.299999999999997</c:v>
                </c:pt>
                <c:pt idx="141">
                  <c:v>33.494999999999997</c:v>
                </c:pt>
                <c:pt idx="142">
                  <c:v>33.69</c:v>
                </c:pt>
                <c:pt idx="143">
                  <c:v>33.884999999999998</c:v>
                </c:pt>
                <c:pt idx="144">
                  <c:v>34.08</c:v>
                </c:pt>
                <c:pt idx="145">
                  <c:v>34.274999999999999</c:v>
                </c:pt>
                <c:pt idx="146">
                  <c:v>34.47</c:v>
                </c:pt>
                <c:pt idx="147">
                  <c:v>34.664999999999999</c:v>
                </c:pt>
                <c:pt idx="148">
                  <c:v>34.86</c:v>
                </c:pt>
                <c:pt idx="149">
                  <c:v>35.055</c:v>
                </c:pt>
                <c:pt idx="150">
                  <c:v>35.25</c:v>
                </c:pt>
                <c:pt idx="151">
                  <c:v>35.445</c:v>
                </c:pt>
                <c:pt idx="152">
                  <c:v>35.64</c:v>
                </c:pt>
                <c:pt idx="153">
                  <c:v>35.835000000000001</c:v>
                </c:pt>
                <c:pt idx="154">
                  <c:v>36.03</c:v>
                </c:pt>
                <c:pt idx="155">
                  <c:v>36.225000000000001</c:v>
                </c:pt>
                <c:pt idx="156">
                  <c:v>36.42</c:v>
                </c:pt>
                <c:pt idx="157">
                  <c:v>36.615000000000002</c:v>
                </c:pt>
                <c:pt idx="158">
                  <c:v>36.81</c:v>
                </c:pt>
                <c:pt idx="159">
                  <c:v>37.005000000000003</c:v>
                </c:pt>
                <c:pt idx="160">
                  <c:v>37.200000000000003</c:v>
                </c:pt>
                <c:pt idx="161">
                  <c:v>37.395000000000003</c:v>
                </c:pt>
                <c:pt idx="162">
                  <c:v>37.590000000000003</c:v>
                </c:pt>
                <c:pt idx="163">
                  <c:v>37.784999999999997</c:v>
                </c:pt>
                <c:pt idx="164">
                  <c:v>37.979999999999997</c:v>
                </c:pt>
                <c:pt idx="165">
                  <c:v>38.174999999999997</c:v>
                </c:pt>
                <c:pt idx="166">
                  <c:v>38.369999999999997</c:v>
                </c:pt>
                <c:pt idx="167">
                  <c:v>38.564999999999998</c:v>
                </c:pt>
                <c:pt idx="168">
                  <c:v>38.76</c:v>
                </c:pt>
                <c:pt idx="169">
                  <c:v>38.954999999999998</c:v>
                </c:pt>
                <c:pt idx="170">
                  <c:v>39.15</c:v>
                </c:pt>
                <c:pt idx="171">
                  <c:v>39.344999999999999</c:v>
                </c:pt>
                <c:pt idx="172">
                  <c:v>39.54</c:v>
                </c:pt>
                <c:pt idx="173">
                  <c:v>39.734999999999999</c:v>
                </c:pt>
                <c:pt idx="174">
                  <c:v>39.93</c:v>
                </c:pt>
                <c:pt idx="175">
                  <c:v>40.125</c:v>
                </c:pt>
                <c:pt idx="176">
                  <c:v>40.32</c:v>
                </c:pt>
                <c:pt idx="177">
                  <c:v>40.515000000000001</c:v>
                </c:pt>
                <c:pt idx="178">
                  <c:v>40.71</c:v>
                </c:pt>
                <c:pt idx="179">
                  <c:v>40.905000000000001</c:v>
                </c:pt>
                <c:pt idx="180">
                  <c:v>41.1</c:v>
                </c:pt>
                <c:pt idx="181">
                  <c:v>41.295000000000002</c:v>
                </c:pt>
                <c:pt idx="182">
                  <c:v>41.49</c:v>
                </c:pt>
                <c:pt idx="183">
                  <c:v>41.685000000000002</c:v>
                </c:pt>
                <c:pt idx="184">
                  <c:v>41.88</c:v>
                </c:pt>
                <c:pt idx="185">
                  <c:v>42.075000000000003</c:v>
                </c:pt>
                <c:pt idx="186">
                  <c:v>42.27</c:v>
                </c:pt>
                <c:pt idx="187">
                  <c:v>42.465000000000003</c:v>
                </c:pt>
                <c:pt idx="188">
                  <c:v>42.66</c:v>
                </c:pt>
                <c:pt idx="189">
                  <c:v>42.854999999999997</c:v>
                </c:pt>
                <c:pt idx="190">
                  <c:v>43.05</c:v>
                </c:pt>
                <c:pt idx="191">
                  <c:v>43.244999999999997</c:v>
                </c:pt>
                <c:pt idx="192">
                  <c:v>43.44</c:v>
                </c:pt>
                <c:pt idx="193">
                  <c:v>43.634999999999998</c:v>
                </c:pt>
                <c:pt idx="194">
                  <c:v>43.83</c:v>
                </c:pt>
                <c:pt idx="195">
                  <c:v>44.024999999999999</c:v>
                </c:pt>
                <c:pt idx="196">
                  <c:v>44.22</c:v>
                </c:pt>
                <c:pt idx="197">
                  <c:v>44.414999999999999</c:v>
                </c:pt>
                <c:pt idx="198">
                  <c:v>44.61</c:v>
                </c:pt>
                <c:pt idx="199">
                  <c:v>44.805</c:v>
                </c:pt>
                <c:pt idx="200">
                  <c:v>45</c:v>
                </c:pt>
              </c:numCache>
            </c:numRef>
          </c:xVal>
          <c:yVal>
            <c:numRef>
              <c:f>CLvsLO!$S$5:$S$205</c:f>
              <c:numCache>
                <c:formatCode>General</c:formatCode>
                <c:ptCount val="201"/>
                <c:pt idx="0">
                  <c:v>-64.489433000000005</c:v>
                </c:pt>
                <c:pt idx="1">
                  <c:v>-57.448639</c:v>
                </c:pt>
                <c:pt idx="2">
                  <c:v>-46.300525999999998</c:v>
                </c:pt>
                <c:pt idx="3">
                  <c:v>-35.407863999999996</c:v>
                </c:pt>
                <c:pt idx="4">
                  <c:v>-27.889102999999999</c:v>
                </c:pt>
                <c:pt idx="5">
                  <c:v>-23.780815</c:v>
                </c:pt>
                <c:pt idx="6">
                  <c:v>-21.897102</c:v>
                </c:pt>
                <c:pt idx="7">
                  <c:v>-20.924088999999999</c:v>
                </c:pt>
                <c:pt idx="8">
                  <c:v>-20.603445000000001</c:v>
                </c:pt>
                <c:pt idx="9">
                  <c:v>-20.216024000000001</c:v>
                </c:pt>
                <c:pt idx="10">
                  <c:v>-19.078651000000001</c:v>
                </c:pt>
                <c:pt idx="11">
                  <c:v>-17.39415</c:v>
                </c:pt>
                <c:pt idx="12">
                  <c:v>-15.747897999999999</c:v>
                </c:pt>
                <c:pt idx="13">
                  <c:v>-14.496078000000001</c:v>
                </c:pt>
                <c:pt idx="14">
                  <c:v>-13.187052</c:v>
                </c:pt>
                <c:pt idx="15">
                  <c:v>-11.75639</c:v>
                </c:pt>
                <c:pt idx="16">
                  <c:v>-10.529054</c:v>
                </c:pt>
                <c:pt idx="17">
                  <c:v>-9.8554726000000006</c:v>
                </c:pt>
                <c:pt idx="18">
                  <c:v>-9.4222020999999998</c:v>
                </c:pt>
                <c:pt idx="19">
                  <c:v>-9.0881337999999996</c:v>
                </c:pt>
                <c:pt idx="20">
                  <c:v>-8.6501961000000005</c:v>
                </c:pt>
                <c:pt idx="21">
                  <c:v>-8.208437</c:v>
                </c:pt>
                <c:pt idx="22">
                  <c:v>-7.8036970999999999</c:v>
                </c:pt>
                <c:pt idx="23">
                  <c:v>-7.5540422999999999</c:v>
                </c:pt>
                <c:pt idx="24">
                  <c:v>-7.385529</c:v>
                </c:pt>
                <c:pt idx="25">
                  <c:v>-7.2673359</c:v>
                </c:pt>
                <c:pt idx="26">
                  <c:v>-7.1417336000000002</c:v>
                </c:pt>
                <c:pt idx="27">
                  <c:v>-7.0601807000000001</c:v>
                </c:pt>
                <c:pt idx="28">
                  <c:v>-6.9957675999999998</c:v>
                </c:pt>
                <c:pt idx="29">
                  <c:v>-6.9903535999999997</c:v>
                </c:pt>
                <c:pt idx="30">
                  <c:v>-6.9573641000000004</c:v>
                </c:pt>
                <c:pt idx="31">
                  <c:v>-6.9149833000000003</c:v>
                </c:pt>
                <c:pt idx="32">
                  <c:v>-6.8304128999999998</c:v>
                </c:pt>
                <c:pt idx="33">
                  <c:v>-6.7502050000000002</c:v>
                </c:pt>
                <c:pt idx="34">
                  <c:v>-6.7232471</c:v>
                </c:pt>
                <c:pt idx="35">
                  <c:v>-6.7472352999999998</c:v>
                </c:pt>
                <c:pt idx="36">
                  <c:v>-6.7989807000000004</c:v>
                </c:pt>
                <c:pt idx="37">
                  <c:v>-6.8580604000000003</c:v>
                </c:pt>
                <c:pt idx="38">
                  <c:v>-6.9047026999999996</c:v>
                </c:pt>
                <c:pt idx="39">
                  <c:v>-6.9702339000000002</c:v>
                </c:pt>
                <c:pt idx="40">
                  <c:v>-6.9882645999999999</c:v>
                </c:pt>
                <c:pt idx="41">
                  <c:v>-7.0119695999999996</c:v>
                </c:pt>
                <c:pt idx="42">
                  <c:v>-7.023066</c:v>
                </c:pt>
                <c:pt idx="43">
                  <c:v>-7.0687579999999999</c:v>
                </c:pt>
                <c:pt idx="44">
                  <c:v>-7.1419867999999997</c:v>
                </c:pt>
                <c:pt idx="45">
                  <c:v>-7.1468897</c:v>
                </c:pt>
                <c:pt idx="46">
                  <c:v>-7.1856860999999999</c:v>
                </c:pt>
                <c:pt idx="47">
                  <c:v>-7.1852212</c:v>
                </c:pt>
                <c:pt idx="48">
                  <c:v>-7.2162271000000002</c:v>
                </c:pt>
                <c:pt idx="49">
                  <c:v>-7.1906748</c:v>
                </c:pt>
                <c:pt idx="50">
                  <c:v>-7.1883363999999998</c:v>
                </c:pt>
                <c:pt idx="51">
                  <c:v>-7.2163620000000002</c:v>
                </c:pt>
                <c:pt idx="52">
                  <c:v>-7.2684616999999996</c:v>
                </c:pt>
                <c:pt idx="53">
                  <c:v>-7.2556991999999996</c:v>
                </c:pt>
                <c:pt idx="54">
                  <c:v>-7.2880830999999997</c:v>
                </c:pt>
                <c:pt idx="55">
                  <c:v>-7.2999834999999997</c:v>
                </c:pt>
                <c:pt idx="56">
                  <c:v>-7.3508344000000001</c:v>
                </c:pt>
                <c:pt idx="57">
                  <c:v>-7.4231104999999999</c:v>
                </c:pt>
                <c:pt idx="58">
                  <c:v>-7.4801067999999997</c:v>
                </c:pt>
                <c:pt idx="59">
                  <c:v>-7.5961270000000001</c:v>
                </c:pt>
                <c:pt idx="60">
                  <c:v>-7.6344643000000003</c:v>
                </c:pt>
                <c:pt idx="61">
                  <c:v>-7.6902508999999997</c:v>
                </c:pt>
                <c:pt idx="62">
                  <c:v>-7.6523513999999997</c:v>
                </c:pt>
                <c:pt idx="63">
                  <c:v>-7.6455320999999996</c:v>
                </c:pt>
                <c:pt idx="64">
                  <c:v>-7.5887709000000001</c:v>
                </c:pt>
                <c:pt idx="65">
                  <c:v>-7.6699615000000003</c:v>
                </c:pt>
                <c:pt idx="66">
                  <c:v>-7.6357422000000001</c:v>
                </c:pt>
                <c:pt idx="67">
                  <c:v>-7.7732935000000003</c:v>
                </c:pt>
                <c:pt idx="68">
                  <c:v>-7.7406778000000003</c:v>
                </c:pt>
                <c:pt idx="69">
                  <c:v>-7.8059253999999996</c:v>
                </c:pt>
                <c:pt idx="70">
                  <c:v>-7.7380376000000002</c:v>
                </c:pt>
                <c:pt idx="71">
                  <c:v>-7.8039141000000001</c:v>
                </c:pt>
                <c:pt idx="72">
                  <c:v>-7.8838996999999997</c:v>
                </c:pt>
                <c:pt idx="73">
                  <c:v>-7.9979719999999999</c:v>
                </c:pt>
                <c:pt idx="74">
                  <c:v>-8.0381174000000009</c:v>
                </c:pt>
                <c:pt idx="75">
                  <c:v>-8.1107340000000008</c:v>
                </c:pt>
                <c:pt idx="76">
                  <c:v>-8.1102848000000005</c:v>
                </c:pt>
                <c:pt idx="77">
                  <c:v>-8.0529756999999993</c:v>
                </c:pt>
                <c:pt idx="78">
                  <c:v>-7.9788895000000002</c:v>
                </c:pt>
                <c:pt idx="79">
                  <c:v>-7.9348865000000002</c:v>
                </c:pt>
                <c:pt idx="80">
                  <c:v>-8.0124587999999992</c:v>
                </c:pt>
                <c:pt idx="81">
                  <c:v>-7.9840555000000002</c:v>
                </c:pt>
                <c:pt idx="82">
                  <c:v>-7.9265261000000002</c:v>
                </c:pt>
                <c:pt idx="83">
                  <c:v>-7.8001737999999996</c:v>
                </c:pt>
                <c:pt idx="84">
                  <c:v>-7.7294855</c:v>
                </c:pt>
                <c:pt idx="85">
                  <c:v>-7.7171769000000001</c:v>
                </c:pt>
                <c:pt idx="86">
                  <c:v>-7.6819972999999999</c:v>
                </c:pt>
                <c:pt idx="87">
                  <c:v>-7.6624222</c:v>
                </c:pt>
                <c:pt idx="88">
                  <c:v>-7.6545272000000004</c:v>
                </c:pt>
                <c:pt idx="89">
                  <c:v>-7.6767712000000001</c:v>
                </c:pt>
                <c:pt idx="90">
                  <c:v>-7.6979685</c:v>
                </c:pt>
                <c:pt idx="91">
                  <c:v>-7.6629930000000002</c:v>
                </c:pt>
                <c:pt idx="92">
                  <c:v>-7.6558270000000004</c:v>
                </c:pt>
                <c:pt idx="93">
                  <c:v>-7.7395009999999997</c:v>
                </c:pt>
                <c:pt idx="94">
                  <c:v>-7.7951727000000002</c:v>
                </c:pt>
                <c:pt idx="95">
                  <c:v>-7.8127526999999999</c:v>
                </c:pt>
                <c:pt idx="96">
                  <c:v>-7.8367157000000001</c:v>
                </c:pt>
                <c:pt idx="97">
                  <c:v>-7.8608216999999998</c:v>
                </c:pt>
                <c:pt idx="98">
                  <c:v>-7.908906</c:v>
                </c:pt>
                <c:pt idx="99">
                  <c:v>-7.8750724999999999</c:v>
                </c:pt>
                <c:pt idx="100">
                  <c:v>-7.9865975000000002</c:v>
                </c:pt>
                <c:pt idx="101">
                  <c:v>-7.9741720999999997</c:v>
                </c:pt>
                <c:pt idx="102">
                  <c:v>-8.0271291999999992</c:v>
                </c:pt>
                <c:pt idx="103">
                  <c:v>-7.8564800999999997</c:v>
                </c:pt>
                <c:pt idx="104">
                  <c:v>-7.8702822000000001</c:v>
                </c:pt>
                <c:pt idx="105">
                  <c:v>-7.7795757999999999</c:v>
                </c:pt>
                <c:pt idx="106">
                  <c:v>-7.8258438000000003</c:v>
                </c:pt>
                <c:pt idx="107">
                  <c:v>-7.7832818000000001</c:v>
                </c:pt>
                <c:pt idx="108">
                  <c:v>-7.8702283</c:v>
                </c:pt>
                <c:pt idx="109">
                  <c:v>-7.8815289000000002</c:v>
                </c:pt>
                <c:pt idx="110">
                  <c:v>-7.9545116</c:v>
                </c:pt>
                <c:pt idx="111">
                  <c:v>-7.9321785</c:v>
                </c:pt>
                <c:pt idx="112">
                  <c:v>-7.9778361000000002</c:v>
                </c:pt>
                <c:pt idx="113">
                  <c:v>-7.9298023999999998</c:v>
                </c:pt>
                <c:pt idx="114">
                  <c:v>-7.8953772000000004</c:v>
                </c:pt>
                <c:pt idx="115">
                  <c:v>-7.8603972999999998</c:v>
                </c:pt>
                <c:pt idx="116">
                  <c:v>-7.8603940000000003</c:v>
                </c:pt>
                <c:pt idx="117">
                  <c:v>-7.8915442999999996</c:v>
                </c:pt>
                <c:pt idx="118">
                  <c:v>-7.9236855999999998</c:v>
                </c:pt>
                <c:pt idx="119">
                  <c:v>-7.9708490000000003</c:v>
                </c:pt>
                <c:pt idx="120">
                  <c:v>-8.0013552000000008</c:v>
                </c:pt>
                <c:pt idx="121">
                  <c:v>-8.0521030000000007</c:v>
                </c:pt>
                <c:pt idx="122">
                  <c:v>-8.1009674</c:v>
                </c:pt>
                <c:pt idx="123">
                  <c:v>-8.1009226000000005</c:v>
                </c:pt>
                <c:pt idx="124">
                  <c:v>-8.0947370999999997</c:v>
                </c:pt>
                <c:pt idx="125">
                  <c:v>-8.0870265999999997</c:v>
                </c:pt>
                <c:pt idx="126">
                  <c:v>-8.0930900999999995</c:v>
                </c:pt>
                <c:pt idx="127">
                  <c:v>-8.0368071000000008</c:v>
                </c:pt>
                <c:pt idx="128">
                  <c:v>-8.0840739999999993</c:v>
                </c:pt>
                <c:pt idx="129">
                  <c:v>-8.0710114999999991</c:v>
                </c:pt>
                <c:pt idx="130">
                  <c:v>-8.0857495999999998</c:v>
                </c:pt>
                <c:pt idx="131">
                  <c:v>-8.0280418000000004</c:v>
                </c:pt>
                <c:pt idx="132">
                  <c:v>-8.0524035000000005</c:v>
                </c:pt>
                <c:pt idx="133">
                  <c:v>-8.0772896000000003</c:v>
                </c:pt>
                <c:pt idx="134">
                  <c:v>-8.1353530999999997</c:v>
                </c:pt>
                <c:pt idx="135">
                  <c:v>-8.1779547000000008</c:v>
                </c:pt>
                <c:pt idx="136">
                  <c:v>-8.2313899999999993</c:v>
                </c:pt>
                <c:pt idx="137">
                  <c:v>-8.1558571000000004</c:v>
                </c:pt>
                <c:pt idx="138">
                  <c:v>-8.0794906999999991</c:v>
                </c:pt>
                <c:pt idx="139">
                  <c:v>-8.0046902000000006</c:v>
                </c:pt>
                <c:pt idx="140">
                  <c:v>-8.0074635000000001</c:v>
                </c:pt>
                <c:pt idx="141">
                  <c:v>-8.0244330999999995</c:v>
                </c:pt>
                <c:pt idx="142">
                  <c:v>-8.0747184999999995</c:v>
                </c:pt>
                <c:pt idx="143">
                  <c:v>-8.1033468000000006</c:v>
                </c:pt>
                <c:pt idx="144">
                  <c:v>-8.1401968</c:v>
                </c:pt>
                <c:pt idx="145">
                  <c:v>-8.2098875000000007</c:v>
                </c:pt>
                <c:pt idx="146">
                  <c:v>-8.2719878999999992</c:v>
                </c:pt>
                <c:pt idx="147">
                  <c:v>-8.3750496000000005</c:v>
                </c:pt>
                <c:pt idx="148">
                  <c:v>-8.4148273000000007</c:v>
                </c:pt>
                <c:pt idx="149">
                  <c:v>-8.5411891999999998</c:v>
                </c:pt>
                <c:pt idx="150">
                  <c:v>-8.6276320999999996</c:v>
                </c:pt>
                <c:pt idx="151">
                  <c:v>-8.6913567</c:v>
                </c:pt>
                <c:pt idx="152">
                  <c:v>-8.7135124000000008</c:v>
                </c:pt>
                <c:pt idx="153">
                  <c:v>-8.7554712000000006</c:v>
                </c:pt>
                <c:pt idx="154">
                  <c:v>-8.8658476000000004</c:v>
                </c:pt>
                <c:pt idx="155">
                  <c:v>-9.0103579000000007</c:v>
                </c:pt>
                <c:pt idx="156">
                  <c:v>-9.1793461000000001</c:v>
                </c:pt>
                <c:pt idx="157">
                  <c:v>-9.2516812999999996</c:v>
                </c:pt>
                <c:pt idx="158">
                  <c:v>-9.2605839000000003</c:v>
                </c:pt>
                <c:pt idx="159">
                  <c:v>-9.2618951999999997</c:v>
                </c:pt>
                <c:pt idx="160">
                  <c:v>-9.3062953999999998</c:v>
                </c:pt>
                <c:pt idx="161">
                  <c:v>-9.3673667999999992</c:v>
                </c:pt>
                <c:pt idx="162">
                  <c:v>-9.4193610999999997</c:v>
                </c:pt>
                <c:pt idx="163">
                  <c:v>-9.4836264000000003</c:v>
                </c:pt>
                <c:pt idx="164">
                  <c:v>-9.5831499000000004</c:v>
                </c:pt>
                <c:pt idx="165">
                  <c:v>-9.6010331999999998</c:v>
                </c:pt>
                <c:pt idx="166">
                  <c:v>-9.6142529999999997</c:v>
                </c:pt>
                <c:pt idx="167">
                  <c:v>-9.6212063000000008</c:v>
                </c:pt>
                <c:pt idx="168">
                  <c:v>-9.6745014000000005</c:v>
                </c:pt>
                <c:pt idx="169">
                  <c:v>-9.6447658999999994</c:v>
                </c:pt>
                <c:pt idx="170">
                  <c:v>-9.6113224000000006</c:v>
                </c:pt>
                <c:pt idx="171">
                  <c:v>-9.5294714000000003</c:v>
                </c:pt>
                <c:pt idx="172">
                  <c:v>-9.5314274000000001</c:v>
                </c:pt>
                <c:pt idx="173">
                  <c:v>-9.4803122999999996</c:v>
                </c:pt>
                <c:pt idx="174">
                  <c:v>-9.5111407999999997</c:v>
                </c:pt>
                <c:pt idx="175">
                  <c:v>-9.5901899000000004</c:v>
                </c:pt>
                <c:pt idx="176">
                  <c:v>-9.7128534000000002</c:v>
                </c:pt>
                <c:pt idx="177">
                  <c:v>-9.8332548000000006</c:v>
                </c:pt>
                <c:pt idx="178">
                  <c:v>-9.9400454000000007</c:v>
                </c:pt>
                <c:pt idx="179">
                  <c:v>-10.029451999999999</c:v>
                </c:pt>
                <c:pt idx="180">
                  <c:v>-10.105953</c:v>
                </c:pt>
                <c:pt idx="181">
                  <c:v>-10.112603999999999</c:v>
                </c:pt>
                <c:pt idx="182">
                  <c:v>-10.101856</c:v>
                </c:pt>
                <c:pt idx="183">
                  <c:v>-10.00433</c:v>
                </c:pt>
                <c:pt idx="184">
                  <c:v>-9.9205465000000004</c:v>
                </c:pt>
                <c:pt idx="185">
                  <c:v>-9.8277187000000001</c:v>
                </c:pt>
                <c:pt idx="186">
                  <c:v>-9.8195247999999999</c:v>
                </c:pt>
                <c:pt idx="187">
                  <c:v>-9.8340578000000001</c:v>
                </c:pt>
                <c:pt idx="188">
                  <c:v>-9.8983296999999997</c:v>
                </c:pt>
                <c:pt idx="189">
                  <c:v>-9.9159469999999992</c:v>
                </c:pt>
                <c:pt idx="190">
                  <c:v>-9.9453715999999996</c:v>
                </c:pt>
                <c:pt idx="191">
                  <c:v>-10.012479000000001</c:v>
                </c:pt>
                <c:pt idx="192">
                  <c:v>-10.005493</c:v>
                </c:pt>
                <c:pt idx="193">
                  <c:v>-10.102543000000001</c:v>
                </c:pt>
                <c:pt idx="194">
                  <c:v>-10.152958999999999</c:v>
                </c:pt>
                <c:pt idx="195">
                  <c:v>-10.205868000000001</c:v>
                </c:pt>
                <c:pt idx="196">
                  <c:v>-10.201521</c:v>
                </c:pt>
                <c:pt idx="197">
                  <c:v>-10.135355000000001</c:v>
                </c:pt>
                <c:pt idx="198">
                  <c:v>-10.083606</c:v>
                </c:pt>
                <c:pt idx="199">
                  <c:v>-9.9986010000000007</c:v>
                </c:pt>
                <c:pt idx="200">
                  <c:v>-9.9552134999999993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14-40A3-8FF3-7129B99B2001}"/>
            </c:ext>
          </c:extLst>
        </c:ser>
        <c:ser>
          <c:idx val="3"/>
          <c:order val="2"/>
          <c:tx>
            <c:strRef>
              <c:f>CLvsLO!$T$2</c:f>
              <c:strCache>
                <c:ptCount val="1"/>
                <c:pt idx="0">
                  <c:v>+13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CLvsLO!$Q$5:$Q$205</c:f>
              <c:numCache>
                <c:formatCode>General</c:formatCode>
                <c:ptCount val="201"/>
                <c:pt idx="0">
                  <c:v>6</c:v>
                </c:pt>
                <c:pt idx="1">
                  <c:v>6.1950000000000003</c:v>
                </c:pt>
                <c:pt idx="2">
                  <c:v>6.39</c:v>
                </c:pt>
                <c:pt idx="3">
                  <c:v>6.585</c:v>
                </c:pt>
                <c:pt idx="4">
                  <c:v>6.78</c:v>
                </c:pt>
                <c:pt idx="5">
                  <c:v>6.9749999999999996</c:v>
                </c:pt>
                <c:pt idx="6">
                  <c:v>7.17</c:v>
                </c:pt>
                <c:pt idx="7">
                  <c:v>7.3650000000000002</c:v>
                </c:pt>
                <c:pt idx="8">
                  <c:v>7.56</c:v>
                </c:pt>
                <c:pt idx="9">
                  <c:v>7.7549999999999999</c:v>
                </c:pt>
                <c:pt idx="10">
                  <c:v>7.95</c:v>
                </c:pt>
                <c:pt idx="11">
                  <c:v>8.1449999999999996</c:v>
                </c:pt>
                <c:pt idx="12">
                  <c:v>8.34</c:v>
                </c:pt>
                <c:pt idx="13">
                  <c:v>8.5350000000000001</c:v>
                </c:pt>
                <c:pt idx="14">
                  <c:v>8.73</c:v>
                </c:pt>
                <c:pt idx="15">
                  <c:v>8.9250000000000007</c:v>
                </c:pt>
                <c:pt idx="16">
                  <c:v>9.1199999999999992</c:v>
                </c:pt>
                <c:pt idx="17">
                  <c:v>9.3149999999999995</c:v>
                </c:pt>
                <c:pt idx="18">
                  <c:v>9.51</c:v>
                </c:pt>
                <c:pt idx="19">
                  <c:v>9.7050000000000001</c:v>
                </c:pt>
                <c:pt idx="20">
                  <c:v>9.9</c:v>
                </c:pt>
                <c:pt idx="21">
                  <c:v>10.095000000000001</c:v>
                </c:pt>
                <c:pt idx="22">
                  <c:v>10.29</c:v>
                </c:pt>
                <c:pt idx="23">
                  <c:v>10.484999999999999</c:v>
                </c:pt>
                <c:pt idx="24">
                  <c:v>10.68</c:v>
                </c:pt>
                <c:pt idx="25">
                  <c:v>10.875</c:v>
                </c:pt>
                <c:pt idx="26">
                  <c:v>11.07</c:v>
                </c:pt>
                <c:pt idx="27">
                  <c:v>11.265000000000001</c:v>
                </c:pt>
                <c:pt idx="28">
                  <c:v>11.46</c:v>
                </c:pt>
                <c:pt idx="29">
                  <c:v>11.654999999999999</c:v>
                </c:pt>
                <c:pt idx="30">
                  <c:v>11.85</c:v>
                </c:pt>
                <c:pt idx="31">
                  <c:v>12.045</c:v>
                </c:pt>
                <c:pt idx="32">
                  <c:v>12.24</c:v>
                </c:pt>
                <c:pt idx="33">
                  <c:v>12.435</c:v>
                </c:pt>
                <c:pt idx="34">
                  <c:v>12.63</c:v>
                </c:pt>
                <c:pt idx="35">
                  <c:v>12.824999999999999</c:v>
                </c:pt>
                <c:pt idx="36">
                  <c:v>13.02</c:v>
                </c:pt>
                <c:pt idx="37">
                  <c:v>13.215</c:v>
                </c:pt>
                <c:pt idx="38">
                  <c:v>13.41</c:v>
                </c:pt>
                <c:pt idx="39">
                  <c:v>13.605</c:v>
                </c:pt>
                <c:pt idx="40">
                  <c:v>13.8</c:v>
                </c:pt>
                <c:pt idx="41">
                  <c:v>13.994999999999999</c:v>
                </c:pt>
                <c:pt idx="42">
                  <c:v>14.19</c:v>
                </c:pt>
                <c:pt idx="43">
                  <c:v>14.385</c:v>
                </c:pt>
                <c:pt idx="44">
                  <c:v>14.58</c:v>
                </c:pt>
                <c:pt idx="45">
                  <c:v>14.775</c:v>
                </c:pt>
                <c:pt idx="46">
                  <c:v>14.97</c:v>
                </c:pt>
                <c:pt idx="47">
                  <c:v>15.164999999999999</c:v>
                </c:pt>
                <c:pt idx="48">
                  <c:v>15.36</c:v>
                </c:pt>
                <c:pt idx="49">
                  <c:v>15.555</c:v>
                </c:pt>
                <c:pt idx="50">
                  <c:v>15.75</c:v>
                </c:pt>
                <c:pt idx="51">
                  <c:v>15.945</c:v>
                </c:pt>
                <c:pt idx="52">
                  <c:v>16.14</c:v>
                </c:pt>
                <c:pt idx="53">
                  <c:v>16.335000000000001</c:v>
                </c:pt>
                <c:pt idx="54">
                  <c:v>16.53</c:v>
                </c:pt>
                <c:pt idx="55">
                  <c:v>16.725000000000001</c:v>
                </c:pt>
                <c:pt idx="56">
                  <c:v>16.920000000000002</c:v>
                </c:pt>
                <c:pt idx="57">
                  <c:v>17.114999999999998</c:v>
                </c:pt>
                <c:pt idx="58">
                  <c:v>17.309999999999999</c:v>
                </c:pt>
                <c:pt idx="59">
                  <c:v>17.504999999999999</c:v>
                </c:pt>
                <c:pt idx="60">
                  <c:v>17.7</c:v>
                </c:pt>
                <c:pt idx="61">
                  <c:v>17.895</c:v>
                </c:pt>
                <c:pt idx="62">
                  <c:v>18.09</c:v>
                </c:pt>
                <c:pt idx="63">
                  <c:v>18.285</c:v>
                </c:pt>
                <c:pt idx="64">
                  <c:v>18.48</c:v>
                </c:pt>
                <c:pt idx="65">
                  <c:v>18.675000000000001</c:v>
                </c:pt>
                <c:pt idx="66">
                  <c:v>18.87</c:v>
                </c:pt>
                <c:pt idx="67">
                  <c:v>19.065000000000001</c:v>
                </c:pt>
                <c:pt idx="68">
                  <c:v>19.260000000000002</c:v>
                </c:pt>
                <c:pt idx="69">
                  <c:v>19.454999999999998</c:v>
                </c:pt>
                <c:pt idx="70">
                  <c:v>19.649999999999999</c:v>
                </c:pt>
                <c:pt idx="71">
                  <c:v>19.844999999999999</c:v>
                </c:pt>
                <c:pt idx="72">
                  <c:v>20.04</c:v>
                </c:pt>
                <c:pt idx="73">
                  <c:v>20.234999999999999</c:v>
                </c:pt>
                <c:pt idx="74">
                  <c:v>20.43</c:v>
                </c:pt>
                <c:pt idx="75">
                  <c:v>20.625</c:v>
                </c:pt>
                <c:pt idx="76">
                  <c:v>20.82</c:v>
                </c:pt>
                <c:pt idx="77">
                  <c:v>21.015000000000001</c:v>
                </c:pt>
                <c:pt idx="78">
                  <c:v>21.21</c:v>
                </c:pt>
                <c:pt idx="79">
                  <c:v>21.405000000000001</c:v>
                </c:pt>
                <c:pt idx="80">
                  <c:v>21.6</c:v>
                </c:pt>
                <c:pt idx="81">
                  <c:v>21.795000000000002</c:v>
                </c:pt>
                <c:pt idx="82">
                  <c:v>21.99</c:v>
                </c:pt>
                <c:pt idx="83">
                  <c:v>22.184999999999999</c:v>
                </c:pt>
                <c:pt idx="84">
                  <c:v>22.38</c:v>
                </c:pt>
                <c:pt idx="85">
                  <c:v>22.574999999999999</c:v>
                </c:pt>
                <c:pt idx="86">
                  <c:v>22.77</c:v>
                </c:pt>
                <c:pt idx="87">
                  <c:v>22.965</c:v>
                </c:pt>
                <c:pt idx="88">
                  <c:v>23.16</c:v>
                </c:pt>
                <c:pt idx="89">
                  <c:v>23.355</c:v>
                </c:pt>
                <c:pt idx="90">
                  <c:v>23.55</c:v>
                </c:pt>
                <c:pt idx="91">
                  <c:v>23.745000000000001</c:v>
                </c:pt>
                <c:pt idx="92">
                  <c:v>23.94</c:v>
                </c:pt>
                <c:pt idx="93">
                  <c:v>24.135000000000002</c:v>
                </c:pt>
                <c:pt idx="94">
                  <c:v>24.33</c:v>
                </c:pt>
                <c:pt idx="95">
                  <c:v>24.524999999999999</c:v>
                </c:pt>
                <c:pt idx="96">
                  <c:v>24.72</c:v>
                </c:pt>
                <c:pt idx="97">
                  <c:v>24.914999999999999</c:v>
                </c:pt>
                <c:pt idx="98">
                  <c:v>25.11</c:v>
                </c:pt>
                <c:pt idx="99">
                  <c:v>25.305</c:v>
                </c:pt>
                <c:pt idx="100">
                  <c:v>25.5</c:v>
                </c:pt>
                <c:pt idx="101">
                  <c:v>25.695</c:v>
                </c:pt>
                <c:pt idx="102">
                  <c:v>25.89</c:v>
                </c:pt>
                <c:pt idx="103">
                  <c:v>26.085000000000001</c:v>
                </c:pt>
                <c:pt idx="104">
                  <c:v>26.28</c:v>
                </c:pt>
                <c:pt idx="105">
                  <c:v>26.475000000000001</c:v>
                </c:pt>
                <c:pt idx="106">
                  <c:v>26.67</c:v>
                </c:pt>
                <c:pt idx="107">
                  <c:v>26.864999999999998</c:v>
                </c:pt>
                <c:pt idx="108">
                  <c:v>27.06</c:v>
                </c:pt>
                <c:pt idx="109">
                  <c:v>27.254999999999999</c:v>
                </c:pt>
                <c:pt idx="110">
                  <c:v>27.45</c:v>
                </c:pt>
                <c:pt idx="111">
                  <c:v>27.645</c:v>
                </c:pt>
                <c:pt idx="112">
                  <c:v>27.84</c:v>
                </c:pt>
                <c:pt idx="113">
                  <c:v>28.035</c:v>
                </c:pt>
                <c:pt idx="114">
                  <c:v>28.23</c:v>
                </c:pt>
                <c:pt idx="115">
                  <c:v>28.425000000000001</c:v>
                </c:pt>
                <c:pt idx="116">
                  <c:v>28.62</c:v>
                </c:pt>
                <c:pt idx="117">
                  <c:v>28.815000000000001</c:v>
                </c:pt>
                <c:pt idx="118">
                  <c:v>29.01</c:v>
                </c:pt>
                <c:pt idx="119">
                  <c:v>29.204999999999998</c:v>
                </c:pt>
                <c:pt idx="120">
                  <c:v>29.4</c:v>
                </c:pt>
                <c:pt idx="121">
                  <c:v>29.594999999999999</c:v>
                </c:pt>
                <c:pt idx="122">
                  <c:v>29.79</c:v>
                </c:pt>
                <c:pt idx="123">
                  <c:v>29.984999999999999</c:v>
                </c:pt>
                <c:pt idx="124">
                  <c:v>30.18</c:v>
                </c:pt>
                <c:pt idx="125">
                  <c:v>30.375</c:v>
                </c:pt>
                <c:pt idx="126">
                  <c:v>30.57</c:v>
                </c:pt>
                <c:pt idx="127">
                  <c:v>30.765000000000001</c:v>
                </c:pt>
                <c:pt idx="128">
                  <c:v>30.96</c:v>
                </c:pt>
                <c:pt idx="129">
                  <c:v>31.155000000000001</c:v>
                </c:pt>
                <c:pt idx="130">
                  <c:v>31.35</c:v>
                </c:pt>
                <c:pt idx="131">
                  <c:v>31.545000000000002</c:v>
                </c:pt>
                <c:pt idx="132">
                  <c:v>31.74</c:v>
                </c:pt>
                <c:pt idx="133">
                  <c:v>31.934999999999999</c:v>
                </c:pt>
                <c:pt idx="134">
                  <c:v>32.130000000000003</c:v>
                </c:pt>
                <c:pt idx="135">
                  <c:v>32.325000000000003</c:v>
                </c:pt>
                <c:pt idx="136">
                  <c:v>32.520000000000003</c:v>
                </c:pt>
                <c:pt idx="137">
                  <c:v>32.715000000000003</c:v>
                </c:pt>
                <c:pt idx="138">
                  <c:v>32.909999999999997</c:v>
                </c:pt>
                <c:pt idx="139">
                  <c:v>33.104999999999997</c:v>
                </c:pt>
                <c:pt idx="140">
                  <c:v>33.299999999999997</c:v>
                </c:pt>
                <c:pt idx="141">
                  <c:v>33.494999999999997</c:v>
                </c:pt>
                <c:pt idx="142">
                  <c:v>33.69</c:v>
                </c:pt>
                <c:pt idx="143">
                  <c:v>33.884999999999998</c:v>
                </c:pt>
                <c:pt idx="144">
                  <c:v>34.08</c:v>
                </c:pt>
                <c:pt idx="145">
                  <c:v>34.274999999999999</c:v>
                </c:pt>
                <c:pt idx="146">
                  <c:v>34.47</c:v>
                </c:pt>
                <c:pt idx="147">
                  <c:v>34.664999999999999</c:v>
                </c:pt>
                <c:pt idx="148">
                  <c:v>34.86</c:v>
                </c:pt>
                <c:pt idx="149">
                  <c:v>35.055</c:v>
                </c:pt>
                <c:pt idx="150">
                  <c:v>35.25</c:v>
                </c:pt>
                <c:pt idx="151">
                  <c:v>35.445</c:v>
                </c:pt>
                <c:pt idx="152">
                  <c:v>35.64</c:v>
                </c:pt>
                <c:pt idx="153">
                  <c:v>35.835000000000001</c:v>
                </c:pt>
                <c:pt idx="154">
                  <c:v>36.03</c:v>
                </c:pt>
                <c:pt idx="155">
                  <c:v>36.225000000000001</c:v>
                </c:pt>
                <c:pt idx="156">
                  <c:v>36.42</c:v>
                </c:pt>
                <c:pt idx="157">
                  <c:v>36.615000000000002</c:v>
                </c:pt>
                <c:pt idx="158">
                  <c:v>36.81</c:v>
                </c:pt>
                <c:pt idx="159">
                  <c:v>37.005000000000003</c:v>
                </c:pt>
                <c:pt idx="160">
                  <c:v>37.200000000000003</c:v>
                </c:pt>
                <c:pt idx="161">
                  <c:v>37.395000000000003</c:v>
                </c:pt>
                <c:pt idx="162">
                  <c:v>37.590000000000003</c:v>
                </c:pt>
                <c:pt idx="163">
                  <c:v>37.784999999999997</c:v>
                </c:pt>
                <c:pt idx="164">
                  <c:v>37.979999999999997</c:v>
                </c:pt>
                <c:pt idx="165">
                  <c:v>38.174999999999997</c:v>
                </c:pt>
                <c:pt idx="166">
                  <c:v>38.369999999999997</c:v>
                </c:pt>
                <c:pt idx="167">
                  <c:v>38.564999999999998</c:v>
                </c:pt>
                <c:pt idx="168">
                  <c:v>38.76</c:v>
                </c:pt>
                <c:pt idx="169">
                  <c:v>38.954999999999998</c:v>
                </c:pt>
                <c:pt idx="170">
                  <c:v>39.15</c:v>
                </c:pt>
                <c:pt idx="171">
                  <c:v>39.344999999999999</c:v>
                </c:pt>
                <c:pt idx="172">
                  <c:v>39.54</c:v>
                </c:pt>
                <c:pt idx="173">
                  <c:v>39.734999999999999</c:v>
                </c:pt>
                <c:pt idx="174">
                  <c:v>39.93</c:v>
                </c:pt>
                <c:pt idx="175">
                  <c:v>40.125</c:v>
                </c:pt>
                <c:pt idx="176">
                  <c:v>40.32</c:v>
                </c:pt>
                <c:pt idx="177">
                  <c:v>40.515000000000001</c:v>
                </c:pt>
                <c:pt idx="178">
                  <c:v>40.71</c:v>
                </c:pt>
                <c:pt idx="179">
                  <c:v>40.905000000000001</c:v>
                </c:pt>
                <c:pt idx="180">
                  <c:v>41.1</c:v>
                </c:pt>
                <c:pt idx="181">
                  <c:v>41.295000000000002</c:v>
                </c:pt>
                <c:pt idx="182">
                  <c:v>41.49</c:v>
                </c:pt>
                <c:pt idx="183">
                  <c:v>41.685000000000002</c:v>
                </c:pt>
                <c:pt idx="184">
                  <c:v>41.88</c:v>
                </c:pt>
                <c:pt idx="185">
                  <c:v>42.075000000000003</c:v>
                </c:pt>
                <c:pt idx="186">
                  <c:v>42.27</c:v>
                </c:pt>
                <c:pt idx="187">
                  <c:v>42.465000000000003</c:v>
                </c:pt>
                <c:pt idx="188">
                  <c:v>42.66</c:v>
                </c:pt>
                <c:pt idx="189">
                  <c:v>42.854999999999997</c:v>
                </c:pt>
                <c:pt idx="190">
                  <c:v>43.05</c:v>
                </c:pt>
                <c:pt idx="191">
                  <c:v>43.244999999999997</c:v>
                </c:pt>
                <c:pt idx="192">
                  <c:v>43.44</c:v>
                </c:pt>
                <c:pt idx="193">
                  <c:v>43.634999999999998</c:v>
                </c:pt>
                <c:pt idx="194">
                  <c:v>43.83</c:v>
                </c:pt>
                <c:pt idx="195">
                  <c:v>44.024999999999999</c:v>
                </c:pt>
                <c:pt idx="196">
                  <c:v>44.22</c:v>
                </c:pt>
                <c:pt idx="197">
                  <c:v>44.414999999999999</c:v>
                </c:pt>
                <c:pt idx="198">
                  <c:v>44.61</c:v>
                </c:pt>
                <c:pt idx="199">
                  <c:v>44.805</c:v>
                </c:pt>
                <c:pt idx="200">
                  <c:v>45</c:v>
                </c:pt>
              </c:numCache>
            </c:numRef>
          </c:xVal>
          <c:yVal>
            <c:numRef>
              <c:f>CLvsLO!$T$5:$T$205</c:f>
              <c:numCache>
                <c:formatCode>General</c:formatCode>
                <c:ptCount val="201"/>
                <c:pt idx="0">
                  <c:v>-78.845984999999999</c:v>
                </c:pt>
                <c:pt idx="1">
                  <c:v>-77.045738</c:v>
                </c:pt>
                <c:pt idx="2">
                  <c:v>-71.688498999999993</c:v>
                </c:pt>
                <c:pt idx="3">
                  <c:v>-62.820174999999999</c:v>
                </c:pt>
                <c:pt idx="4">
                  <c:v>-54.029834999999999</c:v>
                </c:pt>
                <c:pt idx="5">
                  <c:v>-47.034691000000002</c:v>
                </c:pt>
                <c:pt idx="6">
                  <c:v>-41.489578000000002</c:v>
                </c:pt>
                <c:pt idx="7">
                  <c:v>-36.761215</c:v>
                </c:pt>
                <c:pt idx="8">
                  <c:v>-32.255946999999999</c:v>
                </c:pt>
                <c:pt idx="9">
                  <c:v>-28.434083999999999</c:v>
                </c:pt>
                <c:pt idx="10">
                  <c:v>-25.471672000000002</c:v>
                </c:pt>
                <c:pt idx="11">
                  <c:v>-23.070539</c:v>
                </c:pt>
                <c:pt idx="12">
                  <c:v>-20.551998000000001</c:v>
                </c:pt>
                <c:pt idx="13">
                  <c:v>-18.065390000000001</c:v>
                </c:pt>
                <c:pt idx="14">
                  <c:v>-15.590762</c:v>
                </c:pt>
                <c:pt idx="15">
                  <c:v>-13.299313</c:v>
                </c:pt>
                <c:pt idx="16">
                  <c:v>-11.427289</c:v>
                </c:pt>
                <c:pt idx="17">
                  <c:v>-10.415849</c:v>
                </c:pt>
                <c:pt idx="18">
                  <c:v>-9.9212723</c:v>
                </c:pt>
                <c:pt idx="19">
                  <c:v>-9.5834130999999996</c:v>
                </c:pt>
                <c:pt idx="20">
                  <c:v>-9.0974597999999993</c:v>
                </c:pt>
                <c:pt idx="21">
                  <c:v>-8.5602932000000003</c:v>
                </c:pt>
                <c:pt idx="22">
                  <c:v>-8.0624474999999993</c:v>
                </c:pt>
                <c:pt idx="23">
                  <c:v>-7.7727098000000003</c:v>
                </c:pt>
                <c:pt idx="24">
                  <c:v>-7.5901914000000001</c:v>
                </c:pt>
                <c:pt idx="25">
                  <c:v>-7.4568310000000002</c:v>
                </c:pt>
                <c:pt idx="26">
                  <c:v>-7.3129090999999997</c:v>
                </c:pt>
                <c:pt idx="27">
                  <c:v>-7.2064656999999999</c:v>
                </c:pt>
                <c:pt idx="28">
                  <c:v>-7.1305103000000001</c:v>
                </c:pt>
                <c:pt idx="29">
                  <c:v>-7.1194180999999999</c:v>
                </c:pt>
                <c:pt idx="30">
                  <c:v>-7.0895386</c:v>
                </c:pt>
                <c:pt idx="31">
                  <c:v>-7.0437840999999999</c:v>
                </c:pt>
                <c:pt idx="32">
                  <c:v>-6.9580888999999999</c:v>
                </c:pt>
                <c:pt idx="33">
                  <c:v>-6.8851233000000001</c:v>
                </c:pt>
                <c:pt idx="34">
                  <c:v>-6.8627852999999996</c:v>
                </c:pt>
                <c:pt idx="35">
                  <c:v>-6.8850327</c:v>
                </c:pt>
                <c:pt idx="36">
                  <c:v>-6.9252285999999996</c:v>
                </c:pt>
                <c:pt idx="37">
                  <c:v>-6.9767203000000002</c:v>
                </c:pt>
                <c:pt idx="38">
                  <c:v>-7.0158199999999997</c:v>
                </c:pt>
                <c:pt idx="39">
                  <c:v>-7.0735773999999996</c:v>
                </c:pt>
                <c:pt idx="40">
                  <c:v>-7.0815849000000002</c:v>
                </c:pt>
                <c:pt idx="41">
                  <c:v>-7.0956887999999996</c:v>
                </c:pt>
                <c:pt idx="42">
                  <c:v>-7.1010103000000004</c:v>
                </c:pt>
                <c:pt idx="43">
                  <c:v>-7.1455564000000003</c:v>
                </c:pt>
                <c:pt idx="44">
                  <c:v>-7.2220186999999996</c:v>
                </c:pt>
                <c:pt idx="45">
                  <c:v>-7.2291302999999996</c:v>
                </c:pt>
                <c:pt idx="46">
                  <c:v>-7.2696877000000004</c:v>
                </c:pt>
                <c:pt idx="47">
                  <c:v>-7.2672271999999998</c:v>
                </c:pt>
                <c:pt idx="48">
                  <c:v>-7.2919787999999999</c:v>
                </c:pt>
                <c:pt idx="49">
                  <c:v>-7.2645073</c:v>
                </c:pt>
                <c:pt idx="50">
                  <c:v>-7.2619509999999998</c:v>
                </c:pt>
                <c:pt idx="51">
                  <c:v>-7.3037089999999996</c:v>
                </c:pt>
                <c:pt idx="52">
                  <c:v>-7.3623443000000002</c:v>
                </c:pt>
                <c:pt idx="53">
                  <c:v>-7.3592544000000002</c:v>
                </c:pt>
                <c:pt idx="54">
                  <c:v>-7.4038830000000004</c:v>
                </c:pt>
                <c:pt idx="55">
                  <c:v>-7.4276729000000001</c:v>
                </c:pt>
                <c:pt idx="56">
                  <c:v>-7.5079473999999999</c:v>
                </c:pt>
                <c:pt idx="57">
                  <c:v>-7.6020459999999996</c:v>
                </c:pt>
                <c:pt idx="58">
                  <c:v>-7.6793551000000004</c:v>
                </c:pt>
                <c:pt idx="59">
                  <c:v>-7.7912235000000001</c:v>
                </c:pt>
                <c:pt idx="60">
                  <c:v>-7.8257235999999999</c:v>
                </c:pt>
                <c:pt idx="61">
                  <c:v>-7.8858727999999996</c:v>
                </c:pt>
                <c:pt idx="62">
                  <c:v>-7.8557391000000001</c:v>
                </c:pt>
                <c:pt idx="63">
                  <c:v>-7.8590660000000003</c:v>
                </c:pt>
                <c:pt idx="64">
                  <c:v>-7.8259791999999999</c:v>
                </c:pt>
                <c:pt idx="65">
                  <c:v>-7.9467024999999998</c:v>
                </c:pt>
                <c:pt idx="66">
                  <c:v>-7.9689126000000003</c:v>
                </c:pt>
                <c:pt idx="67">
                  <c:v>-8.1598214999999996</c:v>
                </c:pt>
                <c:pt idx="68">
                  <c:v>-8.1819962999999998</c:v>
                </c:pt>
                <c:pt idx="69">
                  <c:v>-8.2952241999999998</c:v>
                </c:pt>
                <c:pt idx="70">
                  <c:v>-8.2626877000000007</c:v>
                </c:pt>
                <c:pt idx="71">
                  <c:v>-8.3306131000000008</c:v>
                </c:pt>
                <c:pt idx="72">
                  <c:v>-8.3864316999999993</c:v>
                </c:pt>
                <c:pt idx="73">
                  <c:v>-8.4519739000000005</c:v>
                </c:pt>
                <c:pt idx="74">
                  <c:v>-8.4291201000000004</c:v>
                </c:pt>
                <c:pt idx="75">
                  <c:v>-8.4283809999999999</c:v>
                </c:pt>
                <c:pt idx="76">
                  <c:v>-8.3686161000000006</c:v>
                </c:pt>
                <c:pt idx="77">
                  <c:v>-8.2804812999999999</c:v>
                </c:pt>
                <c:pt idx="78">
                  <c:v>-8.2024592999999992</c:v>
                </c:pt>
                <c:pt idx="79">
                  <c:v>-8.1625184999999991</c:v>
                </c:pt>
                <c:pt idx="80">
                  <c:v>-8.2488413000000005</c:v>
                </c:pt>
                <c:pt idx="81">
                  <c:v>-8.2243156000000006</c:v>
                </c:pt>
                <c:pt idx="82">
                  <c:v>-8.1823454000000009</c:v>
                </c:pt>
                <c:pt idx="83">
                  <c:v>-8.0655718000000007</c:v>
                </c:pt>
                <c:pt idx="84">
                  <c:v>-7.9914775000000002</c:v>
                </c:pt>
                <c:pt idx="85">
                  <c:v>-7.9616685</c:v>
                </c:pt>
                <c:pt idx="86">
                  <c:v>-7.9052009999999999</c:v>
                </c:pt>
                <c:pt idx="87">
                  <c:v>-7.8761229999999998</c:v>
                </c:pt>
                <c:pt idx="88">
                  <c:v>-7.8559565999999998</c:v>
                </c:pt>
                <c:pt idx="89">
                  <c:v>-7.8684067999999998</c:v>
                </c:pt>
                <c:pt idx="90">
                  <c:v>-7.8780799000000004</c:v>
                </c:pt>
                <c:pt idx="91">
                  <c:v>-7.8282824</c:v>
                </c:pt>
                <c:pt idx="92">
                  <c:v>-7.8053483999999997</c:v>
                </c:pt>
                <c:pt idx="93">
                  <c:v>-7.8773569999999999</c:v>
                </c:pt>
                <c:pt idx="94">
                  <c:v>-7.9329137999999997</c:v>
                </c:pt>
                <c:pt idx="95">
                  <c:v>-7.9557405000000001</c:v>
                </c:pt>
                <c:pt idx="96">
                  <c:v>-7.9805088</c:v>
                </c:pt>
                <c:pt idx="97">
                  <c:v>-8.0009517999999993</c:v>
                </c:pt>
                <c:pt idx="98">
                  <c:v>-8.0436192000000002</c:v>
                </c:pt>
                <c:pt idx="99">
                  <c:v>-8.0057372999999998</c:v>
                </c:pt>
                <c:pt idx="100">
                  <c:v>-8.1182976</c:v>
                </c:pt>
                <c:pt idx="101">
                  <c:v>-8.1056851999999999</c:v>
                </c:pt>
                <c:pt idx="102">
                  <c:v>-8.1566343000000003</c:v>
                </c:pt>
                <c:pt idx="103">
                  <c:v>-7.9774785000000001</c:v>
                </c:pt>
                <c:pt idx="104">
                  <c:v>-7.9802647000000002</c:v>
                </c:pt>
                <c:pt idx="105">
                  <c:v>-7.8682942000000002</c:v>
                </c:pt>
                <c:pt idx="106">
                  <c:v>-7.8992867000000002</c:v>
                </c:pt>
                <c:pt idx="107">
                  <c:v>-7.8473363000000003</c:v>
                </c:pt>
                <c:pt idx="108">
                  <c:v>-7.9417685999999996</c:v>
                </c:pt>
                <c:pt idx="109">
                  <c:v>-7.9546824000000003</c:v>
                </c:pt>
                <c:pt idx="110">
                  <c:v>-8.0247316000000009</c:v>
                </c:pt>
                <c:pt idx="111">
                  <c:v>-7.9979171999999998</c:v>
                </c:pt>
                <c:pt idx="112">
                  <c:v>-8.0419091999999992</c:v>
                </c:pt>
                <c:pt idx="113">
                  <c:v>-7.9993796000000001</c:v>
                </c:pt>
                <c:pt idx="114">
                  <c:v>-7.9635372000000002</c:v>
                </c:pt>
                <c:pt idx="115">
                  <c:v>-7.9281477999999996</c:v>
                </c:pt>
                <c:pt idx="116">
                  <c:v>-7.9303784000000004</c:v>
                </c:pt>
                <c:pt idx="117">
                  <c:v>-7.9642644000000002</c:v>
                </c:pt>
                <c:pt idx="118">
                  <c:v>-7.9954143000000002</c:v>
                </c:pt>
                <c:pt idx="119">
                  <c:v>-8.0354910000000004</c:v>
                </c:pt>
                <c:pt idx="120">
                  <c:v>-8.0483875000000005</c:v>
                </c:pt>
                <c:pt idx="121">
                  <c:v>-8.0942019999999992</c:v>
                </c:pt>
                <c:pt idx="122">
                  <c:v>-8.1300526000000009</c:v>
                </c:pt>
                <c:pt idx="123">
                  <c:v>-8.1393784999999994</c:v>
                </c:pt>
                <c:pt idx="124">
                  <c:v>-8.1395844999999998</c:v>
                </c:pt>
                <c:pt idx="125">
                  <c:v>-8.1439942999999992</c:v>
                </c:pt>
                <c:pt idx="126">
                  <c:v>-8.1560086999999992</c:v>
                </c:pt>
                <c:pt idx="127">
                  <c:v>-8.1024723000000005</c:v>
                </c:pt>
                <c:pt idx="128">
                  <c:v>-8.1549739999999993</c:v>
                </c:pt>
                <c:pt idx="129">
                  <c:v>-8.1408901</c:v>
                </c:pt>
                <c:pt idx="130">
                  <c:v>-8.1497773999999996</c:v>
                </c:pt>
                <c:pt idx="131">
                  <c:v>-8.0872402000000001</c:v>
                </c:pt>
                <c:pt idx="132">
                  <c:v>-8.1218672000000005</c:v>
                </c:pt>
                <c:pt idx="133">
                  <c:v>-8.1648350000000001</c:v>
                </c:pt>
                <c:pt idx="134">
                  <c:v>-8.2477903000000001</c:v>
                </c:pt>
                <c:pt idx="135">
                  <c:v>-8.3091401999999999</c:v>
                </c:pt>
                <c:pt idx="136">
                  <c:v>-8.3849610999999999</c:v>
                </c:pt>
                <c:pt idx="137">
                  <c:v>-8.3165607000000001</c:v>
                </c:pt>
                <c:pt idx="138">
                  <c:v>-8.2337293999999996</c:v>
                </c:pt>
                <c:pt idx="139">
                  <c:v>-8.1460589999999993</c:v>
                </c:pt>
                <c:pt idx="140">
                  <c:v>-8.1338986999999996</c:v>
                </c:pt>
                <c:pt idx="141">
                  <c:v>-8.1488017999999993</c:v>
                </c:pt>
                <c:pt idx="142">
                  <c:v>-8.1844473000000004</c:v>
                </c:pt>
                <c:pt idx="143">
                  <c:v>-8.2020959999999992</c:v>
                </c:pt>
                <c:pt idx="144">
                  <c:v>-8.2295379999999998</c:v>
                </c:pt>
                <c:pt idx="145">
                  <c:v>-8.3160886999999999</c:v>
                </c:pt>
                <c:pt idx="146">
                  <c:v>-8.3953810000000004</c:v>
                </c:pt>
                <c:pt idx="147">
                  <c:v>-8.5366219999999995</c:v>
                </c:pt>
                <c:pt idx="148">
                  <c:v>-8.6050692000000009</c:v>
                </c:pt>
                <c:pt idx="149">
                  <c:v>-8.7756071000000002</c:v>
                </c:pt>
                <c:pt idx="150">
                  <c:v>-8.8469648000000003</c:v>
                </c:pt>
                <c:pt idx="151">
                  <c:v>-8.8932713999999997</c:v>
                </c:pt>
                <c:pt idx="152">
                  <c:v>-8.8831548999999992</c:v>
                </c:pt>
                <c:pt idx="153">
                  <c:v>-8.9146327999999997</c:v>
                </c:pt>
                <c:pt idx="154">
                  <c:v>-9.0164366000000005</c:v>
                </c:pt>
                <c:pt idx="155">
                  <c:v>-9.1562338000000008</c:v>
                </c:pt>
                <c:pt idx="156">
                  <c:v>-9.3281851000000007</c:v>
                </c:pt>
                <c:pt idx="157">
                  <c:v>-9.4099120999999997</c:v>
                </c:pt>
                <c:pt idx="158">
                  <c:v>-9.4382067000000003</c:v>
                </c:pt>
                <c:pt idx="159">
                  <c:v>-9.4670029000000007</c:v>
                </c:pt>
                <c:pt idx="160">
                  <c:v>-9.5480555999999996</c:v>
                </c:pt>
                <c:pt idx="161">
                  <c:v>-9.6401176</c:v>
                </c:pt>
                <c:pt idx="162">
                  <c:v>-9.7259588000000008</c:v>
                </c:pt>
                <c:pt idx="163">
                  <c:v>-9.7983607999999993</c:v>
                </c:pt>
                <c:pt idx="164">
                  <c:v>-9.8896589000000006</c:v>
                </c:pt>
                <c:pt idx="165">
                  <c:v>-9.8725710000000007</c:v>
                </c:pt>
                <c:pt idx="166">
                  <c:v>-9.8310385</c:v>
                </c:pt>
                <c:pt idx="167">
                  <c:v>-9.7909287999999997</c:v>
                </c:pt>
                <c:pt idx="168">
                  <c:v>-9.7984161000000007</c:v>
                </c:pt>
                <c:pt idx="169">
                  <c:v>-9.7457542000000004</c:v>
                </c:pt>
                <c:pt idx="170">
                  <c:v>-9.6791228999999994</c:v>
                </c:pt>
                <c:pt idx="171">
                  <c:v>-9.5881127999999993</c:v>
                </c:pt>
                <c:pt idx="172">
                  <c:v>-9.5765008999999992</c:v>
                </c:pt>
                <c:pt idx="173">
                  <c:v>-9.5408010000000001</c:v>
                </c:pt>
                <c:pt idx="174">
                  <c:v>-9.5921573999999996</c:v>
                </c:pt>
                <c:pt idx="175">
                  <c:v>-9.6893816000000008</c:v>
                </c:pt>
                <c:pt idx="176">
                  <c:v>-9.8267392999999998</c:v>
                </c:pt>
                <c:pt idx="177">
                  <c:v>-9.9499110999999996</c:v>
                </c:pt>
                <c:pt idx="178">
                  <c:v>-10.080824</c:v>
                </c:pt>
                <c:pt idx="179">
                  <c:v>-10.172677999999999</c:v>
                </c:pt>
                <c:pt idx="180">
                  <c:v>-10.271001999999999</c:v>
                </c:pt>
                <c:pt idx="181">
                  <c:v>-10.287989</c:v>
                </c:pt>
                <c:pt idx="182">
                  <c:v>-10.292911999999999</c:v>
                </c:pt>
                <c:pt idx="183">
                  <c:v>-10.202184000000001</c:v>
                </c:pt>
                <c:pt idx="184">
                  <c:v>-10.121085000000001</c:v>
                </c:pt>
                <c:pt idx="185">
                  <c:v>-10.021867</c:v>
                </c:pt>
                <c:pt idx="186">
                  <c:v>-9.9971495000000008</c:v>
                </c:pt>
                <c:pt idx="187">
                  <c:v>-9.9876480000000001</c:v>
                </c:pt>
                <c:pt idx="188">
                  <c:v>-10.042301</c:v>
                </c:pt>
                <c:pt idx="189">
                  <c:v>-10.061717</c:v>
                </c:pt>
                <c:pt idx="190">
                  <c:v>-10.094946</c:v>
                </c:pt>
                <c:pt idx="191">
                  <c:v>-10.182516</c:v>
                </c:pt>
                <c:pt idx="192">
                  <c:v>-10.199654000000001</c:v>
                </c:pt>
                <c:pt idx="193">
                  <c:v>-10.377177</c:v>
                </c:pt>
                <c:pt idx="194">
                  <c:v>-10.546526</c:v>
                </c:pt>
                <c:pt idx="195">
                  <c:v>-10.802177</c:v>
                </c:pt>
                <c:pt idx="196">
                  <c:v>-11.071462</c:v>
                </c:pt>
                <c:pt idx="197">
                  <c:v>-11.313732</c:v>
                </c:pt>
                <c:pt idx="198">
                  <c:v>-11.403148</c:v>
                </c:pt>
                <c:pt idx="199">
                  <c:v>-11.416207999999999</c:v>
                </c:pt>
                <c:pt idx="200">
                  <c:v>-11.382512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214-40A3-8FF3-7129B99B2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69888"/>
        <c:axId val="116071808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3"/>
                <c:tx>
                  <c:strRef>
                    <c:extLst>
                      <c:ext uri="{02D57815-91ED-43cb-92C2-25804820EDAC}">
                        <c15:formulaRef>
                          <c15:sqref>CLvsLO!$U$2</c15:sqref>
                        </c15:formulaRef>
                      </c:ext>
                    </c:extLst>
                    <c:strCache>
                      <c:ptCount val="1"/>
                      <c:pt idx="0">
                        <c:v>+7 dBm</c:v>
                      </c:pt>
                    </c:strCache>
                  </c:strRef>
                </c:tx>
                <c:spPr>
                  <a:ln cap="rnd"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</c:v>
                      </c:pt>
                      <c:pt idx="1">
                        <c:v>6.1950000000000003</c:v>
                      </c:pt>
                      <c:pt idx="2">
                        <c:v>6.39</c:v>
                      </c:pt>
                      <c:pt idx="3">
                        <c:v>6.585</c:v>
                      </c:pt>
                      <c:pt idx="4">
                        <c:v>6.78</c:v>
                      </c:pt>
                      <c:pt idx="5">
                        <c:v>6.9749999999999996</c:v>
                      </c:pt>
                      <c:pt idx="6">
                        <c:v>7.17</c:v>
                      </c:pt>
                      <c:pt idx="7">
                        <c:v>7.3650000000000002</c:v>
                      </c:pt>
                      <c:pt idx="8">
                        <c:v>7.56</c:v>
                      </c:pt>
                      <c:pt idx="9">
                        <c:v>7.7549999999999999</c:v>
                      </c:pt>
                      <c:pt idx="10">
                        <c:v>7.95</c:v>
                      </c:pt>
                      <c:pt idx="11">
                        <c:v>8.1449999999999996</c:v>
                      </c:pt>
                      <c:pt idx="12">
                        <c:v>8.34</c:v>
                      </c:pt>
                      <c:pt idx="13">
                        <c:v>8.5350000000000001</c:v>
                      </c:pt>
                      <c:pt idx="14">
                        <c:v>8.73</c:v>
                      </c:pt>
                      <c:pt idx="15">
                        <c:v>8.9250000000000007</c:v>
                      </c:pt>
                      <c:pt idx="16">
                        <c:v>9.1199999999999992</c:v>
                      </c:pt>
                      <c:pt idx="17">
                        <c:v>9.3149999999999995</c:v>
                      </c:pt>
                      <c:pt idx="18">
                        <c:v>9.51</c:v>
                      </c:pt>
                      <c:pt idx="19">
                        <c:v>9.7050000000000001</c:v>
                      </c:pt>
                      <c:pt idx="20">
                        <c:v>9.9</c:v>
                      </c:pt>
                      <c:pt idx="21">
                        <c:v>10.095000000000001</c:v>
                      </c:pt>
                      <c:pt idx="22">
                        <c:v>10.29</c:v>
                      </c:pt>
                      <c:pt idx="23">
                        <c:v>10.484999999999999</c:v>
                      </c:pt>
                      <c:pt idx="24">
                        <c:v>10.68</c:v>
                      </c:pt>
                      <c:pt idx="25">
                        <c:v>10.875</c:v>
                      </c:pt>
                      <c:pt idx="26">
                        <c:v>11.07</c:v>
                      </c:pt>
                      <c:pt idx="27">
                        <c:v>11.265000000000001</c:v>
                      </c:pt>
                      <c:pt idx="28">
                        <c:v>11.46</c:v>
                      </c:pt>
                      <c:pt idx="29">
                        <c:v>11.654999999999999</c:v>
                      </c:pt>
                      <c:pt idx="30">
                        <c:v>11.85</c:v>
                      </c:pt>
                      <c:pt idx="31">
                        <c:v>12.045</c:v>
                      </c:pt>
                      <c:pt idx="32">
                        <c:v>12.24</c:v>
                      </c:pt>
                      <c:pt idx="33">
                        <c:v>12.435</c:v>
                      </c:pt>
                      <c:pt idx="34">
                        <c:v>12.63</c:v>
                      </c:pt>
                      <c:pt idx="35">
                        <c:v>12.824999999999999</c:v>
                      </c:pt>
                      <c:pt idx="36">
                        <c:v>13.02</c:v>
                      </c:pt>
                      <c:pt idx="37">
                        <c:v>13.215</c:v>
                      </c:pt>
                      <c:pt idx="38">
                        <c:v>13.41</c:v>
                      </c:pt>
                      <c:pt idx="39">
                        <c:v>13.605</c:v>
                      </c:pt>
                      <c:pt idx="40">
                        <c:v>13.8</c:v>
                      </c:pt>
                      <c:pt idx="41">
                        <c:v>13.994999999999999</c:v>
                      </c:pt>
                      <c:pt idx="42">
                        <c:v>14.19</c:v>
                      </c:pt>
                      <c:pt idx="43">
                        <c:v>14.385</c:v>
                      </c:pt>
                      <c:pt idx="44">
                        <c:v>14.58</c:v>
                      </c:pt>
                      <c:pt idx="45">
                        <c:v>14.775</c:v>
                      </c:pt>
                      <c:pt idx="46">
                        <c:v>14.97</c:v>
                      </c:pt>
                      <c:pt idx="47">
                        <c:v>15.164999999999999</c:v>
                      </c:pt>
                      <c:pt idx="48">
                        <c:v>15.36</c:v>
                      </c:pt>
                      <c:pt idx="49">
                        <c:v>15.555</c:v>
                      </c:pt>
                      <c:pt idx="50">
                        <c:v>15.75</c:v>
                      </c:pt>
                      <c:pt idx="51">
                        <c:v>15.945</c:v>
                      </c:pt>
                      <c:pt idx="52">
                        <c:v>16.14</c:v>
                      </c:pt>
                      <c:pt idx="53">
                        <c:v>16.335000000000001</c:v>
                      </c:pt>
                      <c:pt idx="54">
                        <c:v>16.53</c:v>
                      </c:pt>
                      <c:pt idx="55">
                        <c:v>16.725000000000001</c:v>
                      </c:pt>
                      <c:pt idx="56">
                        <c:v>16.920000000000002</c:v>
                      </c:pt>
                      <c:pt idx="57">
                        <c:v>17.114999999999998</c:v>
                      </c:pt>
                      <c:pt idx="58">
                        <c:v>17.309999999999999</c:v>
                      </c:pt>
                      <c:pt idx="59">
                        <c:v>17.504999999999999</c:v>
                      </c:pt>
                      <c:pt idx="60">
                        <c:v>17.7</c:v>
                      </c:pt>
                      <c:pt idx="61">
                        <c:v>17.895</c:v>
                      </c:pt>
                      <c:pt idx="62">
                        <c:v>18.09</c:v>
                      </c:pt>
                      <c:pt idx="63">
                        <c:v>18.285</c:v>
                      </c:pt>
                      <c:pt idx="64">
                        <c:v>18.48</c:v>
                      </c:pt>
                      <c:pt idx="65">
                        <c:v>18.675000000000001</c:v>
                      </c:pt>
                      <c:pt idx="66">
                        <c:v>18.87</c:v>
                      </c:pt>
                      <c:pt idx="67">
                        <c:v>19.065000000000001</c:v>
                      </c:pt>
                      <c:pt idx="68">
                        <c:v>19.260000000000002</c:v>
                      </c:pt>
                      <c:pt idx="69">
                        <c:v>19.454999999999998</c:v>
                      </c:pt>
                      <c:pt idx="70">
                        <c:v>19.649999999999999</c:v>
                      </c:pt>
                      <c:pt idx="71">
                        <c:v>19.844999999999999</c:v>
                      </c:pt>
                      <c:pt idx="72">
                        <c:v>20.04</c:v>
                      </c:pt>
                      <c:pt idx="73">
                        <c:v>20.234999999999999</c:v>
                      </c:pt>
                      <c:pt idx="74">
                        <c:v>20.43</c:v>
                      </c:pt>
                      <c:pt idx="75">
                        <c:v>20.625</c:v>
                      </c:pt>
                      <c:pt idx="76">
                        <c:v>20.82</c:v>
                      </c:pt>
                      <c:pt idx="77">
                        <c:v>21.015000000000001</c:v>
                      </c:pt>
                      <c:pt idx="78">
                        <c:v>21.21</c:v>
                      </c:pt>
                      <c:pt idx="79">
                        <c:v>21.405000000000001</c:v>
                      </c:pt>
                      <c:pt idx="80">
                        <c:v>21.6</c:v>
                      </c:pt>
                      <c:pt idx="81">
                        <c:v>21.795000000000002</c:v>
                      </c:pt>
                      <c:pt idx="82">
                        <c:v>21.99</c:v>
                      </c:pt>
                      <c:pt idx="83">
                        <c:v>22.184999999999999</c:v>
                      </c:pt>
                      <c:pt idx="84">
                        <c:v>22.38</c:v>
                      </c:pt>
                      <c:pt idx="85">
                        <c:v>22.574999999999999</c:v>
                      </c:pt>
                      <c:pt idx="86">
                        <c:v>22.77</c:v>
                      </c:pt>
                      <c:pt idx="87">
                        <c:v>22.965</c:v>
                      </c:pt>
                      <c:pt idx="88">
                        <c:v>23.16</c:v>
                      </c:pt>
                      <c:pt idx="89">
                        <c:v>23.355</c:v>
                      </c:pt>
                      <c:pt idx="90">
                        <c:v>23.55</c:v>
                      </c:pt>
                      <c:pt idx="91">
                        <c:v>23.745000000000001</c:v>
                      </c:pt>
                      <c:pt idx="92">
                        <c:v>23.94</c:v>
                      </c:pt>
                      <c:pt idx="93">
                        <c:v>24.135000000000002</c:v>
                      </c:pt>
                      <c:pt idx="94">
                        <c:v>24.33</c:v>
                      </c:pt>
                      <c:pt idx="95">
                        <c:v>24.524999999999999</c:v>
                      </c:pt>
                      <c:pt idx="96">
                        <c:v>24.72</c:v>
                      </c:pt>
                      <c:pt idx="97">
                        <c:v>24.914999999999999</c:v>
                      </c:pt>
                      <c:pt idx="98">
                        <c:v>25.11</c:v>
                      </c:pt>
                      <c:pt idx="99">
                        <c:v>25.305</c:v>
                      </c:pt>
                      <c:pt idx="100">
                        <c:v>25.5</c:v>
                      </c:pt>
                      <c:pt idx="101">
                        <c:v>25.695</c:v>
                      </c:pt>
                      <c:pt idx="102">
                        <c:v>25.89</c:v>
                      </c:pt>
                      <c:pt idx="103">
                        <c:v>26.085000000000001</c:v>
                      </c:pt>
                      <c:pt idx="104">
                        <c:v>26.28</c:v>
                      </c:pt>
                      <c:pt idx="105">
                        <c:v>26.475000000000001</c:v>
                      </c:pt>
                      <c:pt idx="106">
                        <c:v>26.67</c:v>
                      </c:pt>
                      <c:pt idx="107">
                        <c:v>26.864999999999998</c:v>
                      </c:pt>
                      <c:pt idx="108">
                        <c:v>27.06</c:v>
                      </c:pt>
                      <c:pt idx="109">
                        <c:v>27.254999999999999</c:v>
                      </c:pt>
                      <c:pt idx="110">
                        <c:v>27.45</c:v>
                      </c:pt>
                      <c:pt idx="111">
                        <c:v>27.645</c:v>
                      </c:pt>
                      <c:pt idx="112">
                        <c:v>27.84</c:v>
                      </c:pt>
                      <c:pt idx="113">
                        <c:v>28.035</c:v>
                      </c:pt>
                      <c:pt idx="114">
                        <c:v>28.23</c:v>
                      </c:pt>
                      <c:pt idx="115">
                        <c:v>28.425000000000001</c:v>
                      </c:pt>
                      <c:pt idx="116">
                        <c:v>28.62</c:v>
                      </c:pt>
                      <c:pt idx="117">
                        <c:v>28.815000000000001</c:v>
                      </c:pt>
                      <c:pt idx="118">
                        <c:v>29.01</c:v>
                      </c:pt>
                      <c:pt idx="119">
                        <c:v>29.204999999999998</c:v>
                      </c:pt>
                      <c:pt idx="120">
                        <c:v>29.4</c:v>
                      </c:pt>
                      <c:pt idx="121">
                        <c:v>29.594999999999999</c:v>
                      </c:pt>
                      <c:pt idx="122">
                        <c:v>29.79</c:v>
                      </c:pt>
                      <c:pt idx="123">
                        <c:v>29.984999999999999</c:v>
                      </c:pt>
                      <c:pt idx="124">
                        <c:v>30.18</c:v>
                      </c:pt>
                      <c:pt idx="125">
                        <c:v>30.375</c:v>
                      </c:pt>
                      <c:pt idx="126">
                        <c:v>30.57</c:v>
                      </c:pt>
                      <c:pt idx="127">
                        <c:v>30.765000000000001</c:v>
                      </c:pt>
                      <c:pt idx="128">
                        <c:v>30.96</c:v>
                      </c:pt>
                      <c:pt idx="129">
                        <c:v>31.155000000000001</c:v>
                      </c:pt>
                      <c:pt idx="130">
                        <c:v>31.35</c:v>
                      </c:pt>
                      <c:pt idx="131">
                        <c:v>31.545000000000002</c:v>
                      </c:pt>
                      <c:pt idx="132">
                        <c:v>31.74</c:v>
                      </c:pt>
                      <c:pt idx="133">
                        <c:v>31.934999999999999</c:v>
                      </c:pt>
                      <c:pt idx="134">
                        <c:v>32.130000000000003</c:v>
                      </c:pt>
                      <c:pt idx="135">
                        <c:v>32.325000000000003</c:v>
                      </c:pt>
                      <c:pt idx="136">
                        <c:v>32.520000000000003</c:v>
                      </c:pt>
                      <c:pt idx="137">
                        <c:v>32.715000000000003</c:v>
                      </c:pt>
                      <c:pt idx="138">
                        <c:v>32.909999999999997</c:v>
                      </c:pt>
                      <c:pt idx="139">
                        <c:v>33.104999999999997</c:v>
                      </c:pt>
                      <c:pt idx="140">
                        <c:v>33.299999999999997</c:v>
                      </c:pt>
                      <c:pt idx="141">
                        <c:v>33.494999999999997</c:v>
                      </c:pt>
                      <c:pt idx="142">
                        <c:v>33.69</c:v>
                      </c:pt>
                      <c:pt idx="143">
                        <c:v>33.884999999999998</c:v>
                      </c:pt>
                      <c:pt idx="144">
                        <c:v>34.08</c:v>
                      </c:pt>
                      <c:pt idx="145">
                        <c:v>34.274999999999999</c:v>
                      </c:pt>
                      <c:pt idx="146">
                        <c:v>34.47</c:v>
                      </c:pt>
                      <c:pt idx="147">
                        <c:v>34.664999999999999</c:v>
                      </c:pt>
                      <c:pt idx="148">
                        <c:v>34.86</c:v>
                      </c:pt>
                      <c:pt idx="149">
                        <c:v>35.055</c:v>
                      </c:pt>
                      <c:pt idx="150">
                        <c:v>35.25</c:v>
                      </c:pt>
                      <c:pt idx="151">
                        <c:v>35.445</c:v>
                      </c:pt>
                      <c:pt idx="152">
                        <c:v>35.64</c:v>
                      </c:pt>
                      <c:pt idx="153">
                        <c:v>35.835000000000001</c:v>
                      </c:pt>
                      <c:pt idx="154">
                        <c:v>36.03</c:v>
                      </c:pt>
                      <c:pt idx="155">
                        <c:v>36.225000000000001</c:v>
                      </c:pt>
                      <c:pt idx="156">
                        <c:v>36.42</c:v>
                      </c:pt>
                      <c:pt idx="157">
                        <c:v>36.615000000000002</c:v>
                      </c:pt>
                      <c:pt idx="158">
                        <c:v>36.81</c:v>
                      </c:pt>
                      <c:pt idx="159">
                        <c:v>37.005000000000003</c:v>
                      </c:pt>
                      <c:pt idx="160">
                        <c:v>37.200000000000003</c:v>
                      </c:pt>
                      <c:pt idx="161">
                        <c:v>37.395000000000003</c:v>
                      </c:pt>
                      <c:pt idx="162">
                        <c:v>37.590000000000003</c:v>
                      </c:pt>
                      <c:pt idx="163">
                        <c:v>37.784999999999997</c:v>
                      </c:pt>
                      <c:pt idx="164">
                        <c:v>37.979999999999997</c:v>
                      </c:pt>
                      <c:pt idx="165">
                        <c:v>38.174999999999997</c:v>
                      </c:pt>
                      <c:pt idx="166">
                        <c:v>38.369999999999997</c:v>
                      </c:pt>
                      <c:pt idx="167">
                        <c:v>38.564999999999998</c:v>
                      </c:pt>
                      <c:pt idx="168">
                        <c:v>38.76</c:v>
                      </c:pt>
                      <c:pt idx="169">
                        <c:v>38.954999999999998</c:v>
                      </c:pt>
                      <c:pt idx="170">
                        <c:v>39.15</c:v>
                      </c:pt>
                      <c:pt idx="171">
                        <c:v>39.344999999999999</c:v>
                      </c:pt>
                      <c:pt idx="172">
                        <c:v>39.54</c:v>
                      </c:pt>
                      <c:pt idx="173">
                        <c:v>39.734999999999999</c:v>
                      </c:pt>
                      <c:pt idx="174">
                        <c:v>39.93</c:v>
                      </c:pt>
                      <c:pt idx="175">
                        <c:v>40.125</c:v>
                      </c:pt>
                      <c:pt idx="176">
                        <c:v>40.32</c:v>
                      </c:pt>
                      <c:pt idx="177">
                        <c:v>40.515000000000001</c:v>
                      </c:pt>
                      <c:pt idx="178">
                        <c:v>40.71</c:v>
                      </c:pt>
                      <c:pt idx="179">
                        <c:v>40.905000000000001</c:v>
                      </c:pt>
                      <c:pt idx="180">
                        <c:v>41.1</c:v>
                      </c:pt>
                      <c:pt idx="181">
                        <c:v>41.295000000000002</c:v>
                      </c:pt>
                      <c:pt idx="182">
                        <c:v>41.49</c:v>
                      </c:pt>
                      <c:pt idx="183">
                        <c:v>41.685000000000002</c:v>
                      </c:pt>
                      <c:pt idx="184">
                        <c:v>41.88</c:v>
                      </c:pt>
                      <c:pt idx="185">
                        <c:v>42.075000000000003</c:v>
                      </c:pt>
                      <c:pt idx="186">
                        <c:v>42.27</c:v>
                      </c:pt>
                      <c:pt idx="187">
                        <c:v>42.465000000000003</c:v>
                      </c:pt>
                      <c:pt idx="188">
                        <c:v>42.66</c:v>
                      </c:pt>
                      <c:pt idx="189">
                        <c:v>42.854999999999997</c:v>
                      </c:pt>
                      <c:pt idx="190">
                        <c:v>43.05</c:v>
                      </c:pt>
                      <c:pt idx="191">
                        <c:v>43.244999999999997</c:v>
                      </c:pt>
                      <c:pt idx="192">
                        <c:v>43.44</c:v>
                      </c:pt>
                      <c:pt idx="193">
                        <c:v>43.634999999999998</c:v>
                      </c:pt>
                      <c:pt idx="194">
                        <c:v>43.83</c:v>
                      </c:pt>
                      <c:pt idx="195">
                        <c:v>44.024999999999999</c:v>
                      </c:pt>
                      <c:pt idx="196">
                        <c:v>44.22</c:v>
                      </c:pt>
                      <c:pt idx="197">
                        <c:v>44.414999999999999</c:v>
                      </c:pt>
                      <c:pt idx="198">
                        <c:v>44.61</c:v>
                      </c:pt>
                      <c:pt idx="199">
                        <c:v>44.805</c:v>
                      </c:pt>
                      <c:pt idx="200">
                        <c:v>45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CLvsLO!$U$5:$U$205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E214-40A3-8FF3-7129B99B2001}"/>
                  </c:ext>
                </c:extLst>
              </c15:ser>
            </c15:filteredScatterSeries>
            <c15:filteredScatterSeries>
              <c15:ser>
                <c:idx val="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CLvsLO!$V$2</c15:sqref>
                        </c15:formulaRef>
                      </c:ext>
                    </c:extLst>
                    <c:strCache>
                      <c:ptCount val="1"/>
                      <c:pt idx="0">
                        <c:v>+5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CLvsLO!$Q$5:$Q$205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</c:v>
                      </c:pt>
                      <c:pt idx="1">
                        <c:v>6.1950000000000003</c:v>
                      </c:pt>
                      <c:pt idx="2">
                        <c:v>6.39</c:v>
                      </c:pt>
                      <c:pt idx="3">
                        <c:v>6.585</c:v>
                      </c:pt>
                      <c:pt idx="4">
                        <c:v>6.78</c:v>
                      </c:pt>
                      <c:pt idx="5">
                        <c:v>6.9749999999999996</c:v>
                      </c:pt>
                      <c:pt idx="6">
                        <c:v>7.17</c:v>
                      </c:pt>
                      <c:pt idx="7">
                        <c:v>7.3650000000000002</c:v>
                      </c:pt>
                      <c:pt idx="8">
                        <c:v>7.56</c:v>
                      </c:pt>
                      <c:pt idx="9">
                        <c:v>7.7549999999999999</c:v>
                      </c:pt>
                      <c:pt idx="10">
                        <c:v>7.95</c:v>
                      </c:pt>
                      <c:pt idx="11">
                        <c:v>8.1449999999999996</c:v>
                      </c:pt>
                      <c:pt idx="12">
                        <c:v>8.34</c:v>
                      </c:pt>
                      <c:pt idx="13">
                        <c:v>8.5350000000000001</c:v>
                      </c:pt>
                      <c:pt idx="14">
                        <c:v>8.73</c:v>
                      </c:pt>
                      <c:pt idx="15">
                        <c:v>8.9250000000000007</c:v>
                      </c:pt>
                      <c:pt idx="16">
                        <c:v>9.1199999999999992</c:v>
                      </c:pt>
                      <c:pt idx="17">
                        <c:v>9.3149999999999995</c:v>
                      </c:pt>
                      <c:pt idx="18">
                        <c:v>9.51</c:v>
                      </c:pt>
                      <c:pt idx="19">
                        <c:v>9.7050000000000001</c:v>
                      </c:pt>
                      <c:pt idx="20">
                        <c:v>9.9</c:v>
                      </c:pt>
                      <c:pt idx="21">
                        <c:v>10.095000000000001</c:v>
                      </c:pt>
                      <c:pt idx="22">
                        <c:v>10.29</c:v>
                      </c:pt>
                      <c:pt idx="23">
                        <c:v>10.484999999999999</c:v>
                      </c:pt>
                      <c:pt idx="24">
                        <c:v>10.68</c:v>
                      </c:pt>
                      <c:pt idx="25">
                        <c:v>10.875</c:v>
                      </c:pt>
                      <c:pt idx="26">
                        <c:v>11.07</c:v>
                      </c:pt>
                      <c:pt idx="27">
                        <c:v>11.265000000000001</c:v>
                      </c:pt>
                      <c:pt idx="28">
                        <c:v>11.46</c:v>
                      </c:pt>
                      <c:pt idx="29">
                        <c:v>11.654999999999999</c:v>
                      </c:pt>
                      <c:pt idx="30">
                        <c:v>11.85</c:v>
                      </c:pt>
                      <c:pt idx="31">
                        <c:v>12.045</c:v>
                      </c:pt>
                      <c:pt idx="32">
                        <c:v>12.24</c:v>
                      </c:pt>
                      <c:pt idx="33">
                        <c:v>12.435</c:v>
                      </c:pt>
                      <c:pt idx="34">
                        <c:v>12.63</c:v>
                      </c:pt>
                      <c:pt idx="35">
                        <c:v>12.824999999999999</c:v>
                      </c:pt>
                      <c:pt idx="36">
                        <c:v>13.02</c:v>
                      </c:pt>
                      <c:pt idx="37">
                        <c:v>13.215</c:v>
                      </c:pt>
                      <c:pt idx="38">
                        <c:v>13.41</c:v>
                      </c:pt>
                      <c:pt idx="39">
                        <c:v>13.605</c:v>
                      </c:pt>
                      <c:pt idx="40">
                        <c:v>13.8</c:v>
                      </c:pt>
                      <c:pt idx="41">
                        <c:v>13.994999999999999</c:v>
                      </c:pt>
                      <c:pt idx="42">
                        <c:v>14.19</c:v>
                      </c:pt>
                      <c:pt idx="43">
                        <c:v>14.385</c:v>
                      </c:pt>
                      <c:pt idx="44">
                        <c:v>14.58</c:v>
                      </c:pt>
                      <c:pt idx="45">
                        <c:v>14.775</c:v>
                      </c:pt>
                      <c:pt idx="46">
                        <c:v>14.97</c:v>
                      </c:pt>
                      <c:pt idx="47">
                        <c:v>15.164999999999999</c:v>
                      </c:pt>
                      <c:pt idx="48">
                        <c:v>15.36</c:v>
                      </c:pt>
                      <c:pt idx="49">
                        <c:v>15.555</c:v>
                      </c:pt>
                      <c:pt idx="50">
                        <c:v>15.75</c:v>
                      </c:pt>
                      <c:pt idx="51">
                        <c:v>15.945</c:v>
                      </c:pt>
                      <c:pt idx="52">
                        <c:v>16.14</c:v>
                      </c:pt>
                      <c:pt idx="53">
                        <c:v>16.335000000000001</c:v>
                      </c:pt>
                      <c:pt idx="54">
                        <c:v>16.53</c:v>
                      </c:pt>
                      <c:pt idx="55">
                        <c:v>16.725000000000001</c:v>
                      </c:pt>
                      <c:pt idx="56">
                        <c:v>16.920000000000002</c:v>
                      </c:pt>
                      <c:pt idx="57">
                        <c:v>17.114999999999998</c:v>
                      </c:pt>
                      <c:pt idx="58">
                        <c:v>17.309999999999999</c:v>
                      </c:pt>
                      <c:pt idx="59">
                        <c:v>17.504999999999999</c:v>
                      </c:pt>
                      <c:pt idx="60">
                        <c:v>17.7</c:v>
                      </c:pt>
                      <c:pt idx="61">
                        <c:v>17.895</c:v>
                      </c:pt>
                      <c:pt idx="62">
                        <c:v>18.09</c:v>
                      </c:pt>
                      <c:pt idx="63">
                        <c:v>18.285</c:v>
                      </c:pt>
                      <c:pt idx="64">
                        <c:v>18.48</c:v>
                      </c:pt>
                      <c:pt idx="65">
                        <c:v>18.675000000000001</c:v>
                      </c:pt>
                      <c:pt idx="66">
                        <c:v>18.87</c:v>
                      </c:pt>
                      <c:pt idx="67">
                        <c:v>19.065000000000001</c:v>
                      </c:pt>
                      <c:pt idx="68">
                        <c:v>19.260000000000002</c:v>
                      </c:pt>
                      <c:pt idx="69">
                        <c:v>19.454999999999998</c:v>
                      </c:pt>
                      <c:pt idx="70">
                        <c:v>19.649999999999999</c:v>
                      </c:pt>
                      <c:pt idx="71">
                        <c:v>19.844999999999999</c:v>
                      </c:pt>
                      <c:pt idx="72">
                        <c:v>20.04</c:v>
                      </c:pt>
                      <c:pt idx="73">
                        <c:v>20.234999999999999</c:v>
                      </c:pt>
                      <c:pt idx="74">
                        <c:v>20.43</c:v>
                      </c:pt>
                      <c:pt idx="75">
                        <c:v>20.625</c:v>
                      </c:pt>
                      <c:pt idx="76">
                        <c:v>20.82</c:v>
                      </c:pt>
                      <c:pt idx="77">
                        <c:v>21.015000000000001</c:v>
                      </c:pt>
                      <c:pt idx="78">
                        <c:v>21.21</c:v>
                      </c:pt>
                      <c:pt idx="79">
                        <c:v>21.405000000000001</c:v>
                      </c:pt>
                      <c:pt idx="80">
                        <c:v>21.6</c:v>
                      </c:pt>
                      <c:pt idx="81">
                        <c:v>21.795000000000002</c:v>
                      </c:pt>
                      <c:pt idx="82">
                        <c:v>21.99</c:v>
                      </c:pt>
                      <c:pt idx="83">
                        <c:v>22.184999999999999</c:v>
                      </c:pt>
                      <c:pt idx="84">
                        <c:v>22.38</c:v>
                      </c:pt>
                      <c:pt idx="85">
                        <c:v>22.574999999999999</c:v>
                      </c:pt>
                      <c:pt idx="86">
                        <c:v>22.77</c:v>
                      </c:pt>
                      <c:pt idx="87">
                        <c:v>22.965</c:v>
                      </c:pt>
                      <c:pt idx="88">
                        <c:v>23.16</c:v>
                      </c:pt>
                      <c:pt idx="89">
                        <c:v>23.355</c:v>
                      </c:pt>
                      <c:pt idx="90">
                        <c:v>23.55</c:v>
                      </c:pt>
                      <c:pt idx="91">
                        <c:v>23.745000000000001</c:v>
                      </c:pt>
                      <c:pt idx="92">
                        <c:v>23.94</c:v>
                      </c:pt>
                      <c:pt idx="93">
                        <c:v>24.135000000000002</c:v>
                      </c:pt>
                      <c:pt idx="94">
                        <c:v>24.33</c:v>
                      </c:pt>
                      <c:pt idx="95">
                        <c:v>24.524999999999999</c:v>
                      </c:pt>
                      <c:pt idx="96">
                        <c:v>24.72</c:v>
                      </c:pt>
                      <c:pt idx="97">
                        <c:v>24.914999999999999</c:v>
                      </c:pt>
                      <c:pt idx="98">
                        <c:v>25.11</c:v>
                      </c:pt>
                      <c:pt idx="99">
                        <c:v>25.305</c:v>
                      </c:pt>
                      <c:pt idx="100">
                        <c:v>25.5</c:v>
                      </c:pt>
                      <c:pt idx="101">
                        <c:v>25.695</c:v>
                      </c:pt>
                      <c:pt idx="102">
                        <c:v>25.89</c:v>
                      </c:pt>
                      <c:pt idx="103">
                        <c:v>26.085000000000001</c:v>
                      </c:pt>
                      <c:pt idx="104">
                        <c:v>26.28</c:v>
                      </c:pt>
                      <c:pt idx="105">
                        <c:v>26.475000000000001</c:v>
                      </c:pt>
                      <c:pt idx="106">
                        <c:v>26.67</c:v>
                      </c:pt>
                      <c:pt idx="107">
                        <c:v>26.864999999999998</c:v>
                      </c:pt>
                      <c:pt idx="108">
                        <c:v>27.06</c:v>
                      </c:pt>
                      <c:pt idx="109">
                        <c:v>27.254999999999999</c:v>
                      </c:pt>
                      <c:pt idx="110">
                        <c:v>27.45</c:v>
                      </c:pt>
                      <c:pt idx="111">
                        <c:v>27.645</c:v>
                      </c:pt>
                      <c:pt idx="112">
                        <c:v>27.84</c:v>
                      </c:pt>
                      <c:pt idx="113">
                        <c:v>28.035</c:v>
                      </c:pt>
                      <c:pt idx="114">
                        <c:v>28.23</c:v>
                      </c:pt>
                      <c:pt idx="115">
                        <c:v>28.425000000000001</c:v>
                      </c:pt>
                      <c:pt idx="116">
                        <c:v>28.62</c:v>
                      </c:pt>
                      <c:pt idx="117">
                        <c:v>28.815000000000001</c:v>
                      </c:pt>
                      <c:pt idx="118">
                        <c:v>29.01</c:v>
                      </c:pt>
                      <c:pt idx="119">
                        <c:v>29.204999999999998</c:v>
                      </c:pt>
                      <c:pt idx="120">
                        <c:v>29.4</c:v>
                      </c:pt>
                      <c:pt idx="121">
                        <c:v>29.594999999999999</c:v>
                      </c:pt>
                      <c:pt idx="122">
                        <c:v>29.79</c:v>
                      </c:pt>
                      <c:pt idx="123">
                        <c:v>29.984999999999999</c:v>
                      </c:pt>
                      <c:pt idx="124">
                        <c:v>30.18</c:v>
                      </c:pt>
                      <c:pt idx="125">
                        <c:v>30.375</c:v>
                      </c:pt>
                      <c:pt idx="126">
                        <c:v>30.57</c:v>
                      </c:pt>
                      <c:pt idx="127">
                        <c:v>30.765000000000001</c:v>
                      </c:pt>
                      <c:pt idx="128">
                        <c:v>30.96</c:v>
                      </c:pt>
                      <c:pt idx="129">
                        <c:v>31.155000000000001</c:v>
                      </c:pt>
                      <c:pt idx="130">
                        <c:v>31.35</c:v>
                      </c:pt>
                      <c:pt idx="131">
                        <c:v>31.545000000000002</c:v>
                      </c:pt>
                      <c:pt idx="132">
                        <c:v>31.74</c:v>
                      </c:pt>
                      <c:pt idx="133">
                        <c:v>31.934999999999999</c:v>
                      </c:pt>
                      <c:pt idx="134">
                        <c:v>32.130000000000003</c:v>
                      </c:pt>
                      <c:pt idx="135">
                        <c:v>32.325000000000003</c:v>
                      </c:pt>
                      <c:pt idx="136">
                        <c:v>32.520000000000003</c:v>
                      </c:pt>
                      <c:pt idx="137">
                        <c:v>32.715000000000003</c:v>
                      </c:pt>
                      <c:pt idx="138">
                        <c:v>32.909999999999997</c:v>
                      </c:pt>
                      <c:pt idx="139">
                        <c:v>33.104999999999997</c:v>
                      </c:pt>
                      <c:pt idx="140">
                        <c:v>33.299999999999997</c:v>
                      </c:pt>
                      <c:pt idx="141">
                        <c:v>33.494999999999997</c:v>
                      </c:pt>
                      <c:pt idx="142">
                        <c:v>33.69</c:v>
                      </c:pt>
                      <c:pt idx="143">
                        <c:v>33.884999999999998</c:v>
                      </c:pt>
                      <c:pt idx="144">
                        <c:v>34.08</c:v>
                      </c:pt>
                      <c:pt idx="145">
                        <c:v>34.274999999999999</c:v>
                      </c:pt>
                      <c:pt idx="146">
                        <c:v>34.47</c:v>
                      </c:pt>
                      <c:pt idx="147">
                        <c:v>34.664999999999999</c:v>
                      </c:pt>
                      <c:pt idx="148">
                        <c:v>34.86</c:v>
                      </c:pt>
                      <c:pt idx="149">
                        <c:v>35.055</c:v>
                      </c:pt>
                      <c:pt idx="150">
                        <c:v>35.25</c:v>
                      </c:pt>
                      <c:pt idx="151">
                        <c:v>35.445</c:v>
                      </c:pt>
                      <c:pt idx="152">
                        <c:v>35.64</c:v>
                      </c:pt>
                      <c:pt idx="153">
                        <c:v>35.835000000000001</c:v>
                      </c:pt>
                      <c:pt idx="154">
                        <c:v>36.03</c:v>
                      </c:pt>
                      <c:pt idx="155">
                        <c:v>36.225000000000001</c:v>
                      </c:pt>
                      <c:pt idx="156">
                        <c:v>36.42</c:v>
                      </c:pt>
                      <c:pt idx="157">
                        <c:v>36.615000000000002</c:v>
                      </c:pt>
                      <c:pt idx="158">
                        <c:v>36.81</c:v>
                      </c:pt>
                      <c:pt idx="159">
                        <c:v>37.005000000000003</c:v>
                      </c:pt>
                      <c:pt idx="160">
                        <c:v>37.200000000000003</c:v>
                      </c:pt>
                      <c:pt idx="161">
                        <c:v>37.395000000000003</c:v>
                      </c:pt>
                      <c:pt idx="162">
                        <c:v>37.590000000000003</c:v>
                      </c:pt>
                      <c:pt idx="163">
                        <c:v>37.784999999999997</c:v>
                      </c:pt>
                      <c:pt idx="164">
                        <c:v>37.979999999999997</c:v>
                      </c:pt>
                      <c:pt idx="165">
                        <c:v>38.174999999999997</c:v>
                      </c:pt>
                      <c:pt idx="166">
                        <c:v>38.369999999999997</c:v>
                      </c:pt>
                      <c:pt idx="167">
                        <c:v>38.564999999999998</c:v>
                      </c:pt>
                      <c:pt idx="168">
                        <c:v>38.76</c:v>
                      </c:pt>
                      <c:pt idx="169">
                        <c:v>38.954999999999998</c:v>
                      </c:pt>
                      <c:pt idx="170">
                        <c:v>39.15</c:v>
                      </c:pt>
                      <c:pt idx="171">
                        <c:v>39.344999999999999</c:v>
                      </c:pt>
                      <c:pt idx="172">
                        <c:v>39.54</c:v>
                      </c:pt>
                      <c:pt idx="173">
                        <c:v>39.734999999999999</c:v>
                      </c:pt>
                      <c:pt idx="174">
                        <c:v>39.93</c:v>
                      </c:pt>
                      <c:pt idx="175">
                        <c:v>40.125</c:v>
                      </c:pt>
                      <c:pt idx="176">
                        <c:v>40.32</c:v>
                      </c:pt>
                      <c:pt idx="177">
                        <c:v>40.515000000000001</c:v>
                      </c:pt>
                      <c:pt idx="178">
                        <c:v>40.71</c:v>
                      </c:pt>
                      <c:pt idx="179">
                        <c:v>40.905000000000001</c:v>
                      </c:pt>
                      <c:pt idx="180">
                        <c:v>41.1</c:v>
                      </c:pt>
                      <c:pt idx="181">
                        <c:v>41.295000000000002</c:v>
                      </c:pt>
                      <c:pt idx="182">
                        <c:v>41.49</c:v>
                      </c:pt>
                      <c:pt idx="183">
                        <c:v>41.685000000000002</c:v>
                      </c:pt>
                      <c:pt idx="184">
                        <c:v>41.88</c:v>
                      </c:pt>
                      <c:pt idx="185">
                        <c:v>42.075000000000003</c:v>
                      </c:pt>
                      <c:pt idx="186">
                        <c:v>42.27</c:v>
                      </c:pt>
                      <c:pt idx="187">
                        <c:v>42.465000000000003</c:v>
                      </c:pt>
                      <c:pt idx="188">
                        <c:v>42.66</c:v>
                      </c:pt>
                      <c:pt idx="189">
                        <c:v>42.854999999999997</c:v>
                      </c:pt>
                      <c:pt idx="190">
                        <c:v>43.05</c:v>
                      </c:pt>
                      <c:pt idx="191">
                        <c:v>43.244999999999997</c:v>
                      </c:pt>
                      <c:pt idx="192">
                        <c:v>43.44</c:v>
                      </c:pt>
                      <c:pt idx="193">
                        <c:v>43.634999999999998</c:v>
                      </c:pt>
                      <c:pt idx="194">
                        <c:v>43.83</c:v>
                      </c:pt>
                      <c:pt idx="195">
                        <c:v>44.024999999999999</c:v>
                      </c:pt>
                      <c:pt idx="196">
                        <c:v>44.22</c:v>
                      </c:pt>
                      <c:pt idx="197">
                        <c:v>44.414999999999999</c:v>
                      </c:pt>
                      <c:pt idx="198">
                        <c:v>44.61</c:v>
                      </c:pt>
                      <c:pt idx="199">
                        <c:v>44.805</c:v>
                      </c:pt>
                      <c:pt idx="200">
                        <c:v>45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CLvsLO!$V$5:$V$205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9E8-46C6-8D57-3AF0D99D9481}"/>
                  </c:ext>
                </c:extLst>
              </c15:ser>
            </c15:filteredScatterSeries>
            <c15:filteredScatterSeries>
              <c15:ser>
                <c:idx val="4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CLvsLO!$W$2</c15:sqref>
                        </c15:formulaRef>
                      </c:ext>
                    </c:extLst>
                    <c:strCache>
                      <c:ptCount val="1"/>
                      <c:pt idx="0">
                        <c:v>+3 dBm</c:v>
                      </c:pt>
                    </c:strCache>
                  </c:strRef>
                </c:tx>
                <c:spPr>
                  <a:ln cap="rnd" cmpd="dbl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</c:v>
                      </c:pt>
                      <c:pt idx="1">
                        <c:v>6.1950000000000003</c:v>
                      </c:pt>
                      <c:pt idx="2">
                        <c:v>6.39</c:v>
                      </c:pt>
                      <c:pt idx="3">
                        <c:v>6.585</c:v>
                      </c:pt>
                      <c:pt idx="4">
                        <c:v>6.78</c:v>
                      </c:pt>
                      <c:pt idx="5">
                        <c:v>6.9749999999999996</c:v>
                      </c:pt>
                      <c:pt idx="6">
                        <c:v>7.17</c:v>
                      </c:pt>
                      <c:pt idx="7">
                        <c:v>7.3650000000000002</c:v>
                      </c:pt>
                      <c:pt idx="8">
                        <c:v>7.56</c:v>
                      </c:pt>
                      <c:pt idx="9">
                        <c:v>7.7549999999999999</c:v>
                      </c:pt>
                      <c:pt idx="10">
                        <c:v>7.95</c:v>
                      </c:pt>
                      <c:pt idx="11">
                        <c:v>8.1449999999999996</c:v>
                      </c:pt>
                      <c:pt idx="12">
                        <c:v>8.34</c:v>
                      </c:pt>
                      <c:pt idx="13">
                        <c:v>8.5350000000000001</c:v>
                      </c:pt>
                      <c:pt idx="14">
                        <c:v>8.73</c:v>
                      </c:pt>
                      <c:pt idx="15">
                        <c:v>8.9250000000000007</c:v>
                      </c:pt>
                      <c:pt idx="16">
                        <c:v>9.1199999999999992</c:v>
                      </c:pt>
                      <c:pt idx="17">
                        <c:v>9.3149999999999995</c:v>
                      </c:pt>
                      <c:pt idx="18">
                        <c:v>9.51</c:v>
                      </c:pt>
                      <c:pt idx="19">
                        <c:v>9.7050000000000001</c:v>
                      </c:pt>
                      <c:pt idx="20">
                        <c:v>9.9</c:v>
                      </c:pt>
                      <c:pt idx="21">
                        <c:v>10.095000000000001</c:v>
                      </c:pt>
                      <c:pt idx="22">
                        <c:v>10.29</c:v>
                      </c:pt>
                      <c:pt idx="23">
                        <c:v>10.484999999999999</c:v>
                      </c:pt>
                      <c:pt idx="24">
                        <c:v>10.68</c:v>
                      </c:pt>
                      <c:pt idx="25">
                        <c:v>10.875</c:v>
                      </c:pt>
                      <c:pt idx="26">
                        <c:v>11.07</c:v>
                      </c:pt>
                      <c:pt idx="27">
                        <c:v>11.265000000000001</c:v>
                      </c:pt>
                      <c:pt idx="28">
                        <c:v>11.46</c:v>
                      </c:pt>
                      <c:pt idx="29">
                        <c:v>11.654999999999999</c:v>
                      </c:pt>
                      <c:pt idx="30">
                        <c:v>11.85</c:v>
                      </c:pt>
                      <c:pt idx="31">
                        <c:v>12.045</c:v>
                      </c:pt>
                      <c:pt idx="32">
                        <c:v>12.24</c:v>
                      </c:pt>
                      <c:pt idx="33">
                        <c:v>12.435</c:v>
                      </c:pt>
                      <c:pt idx="34">
                        <c:v>12.63</c:v>
                      </c:pt>
                      <c:pt idx="35">
                        <c:v>12.824999999999999</c:v>
                      </c:pt>
                      <c:pt idx="36">
                        <c:v>13.02</c:v>
                      </c:pt>
                      <c:pt idx="37">
                        <c:v>13.215</c:v>
                      </c:pt>
                      <c:pt idx="38">
                        <c:v>13.41</c:v>
                      </c:pt>
                      <c:pt idx="39">
                        <c:v>13.605</c:v>
                      </c:pt>
                      <c:pt idx="40">
                        <c:v>13.8</c:v>
                      </c:pt>
                      <c:pt idx="41">
                        <c:v>13.994999999999999</c:v>
                      </c:pt>
                      <c:pt idx="42">
                        <c:v>14.19</c:v>
                      </c:pt>
                      <c:pt idx="43">
                        <c:v>14.385</c:v>
                      </c:pt>
                      <c:pt idx="44">
                        <c:v>14.58</c:v>
                      </c:pt>
                      <c:pt idx="45">
                        <c:v>14.775</c:v>
                      </c:pt>
                      <c:pt idx="46">
                        <c:v>14.97</c:v>
                      </c:pt>
                      <c:pt idx="47">
                        <c:v>15.164999999999999</c:v>
                      </c:pt>
                      <c:pt idx="48">
                        <c:v>15.36</c:v>
                      </c:pt>
                      <c:pt idx="49">
                        <c:v>15.555</c:v>
                      </c:pt>
                      <c:pt idx="50">
                        <c:v>15.75</c:v>
                      </c:pt>
                      <c:pt idx="51">
                        <c:v>15.945</c:v>
                      </c:pt>
                      <c:pt idx="52">
                        <c:v>16.14</c:v>
                      </c:pt>
                      <c:pt idx="53">
                        <c:v>16.335000000000001</c:v>
                      </c:pt>
                      <c:pt idx="54">
                        <c:v>16.53</c:v>
                      </c:pt>
                      <c:pt idx="55">
                        <c:v>16.725000000000001</c:v>
                      </c:pt>
                      <c:pt idx="56">
                        <c:v>16.920000000000002</c:v>
                      </c:pt>
                      <c:pt idx="57">
                        <c:v>17.114999999999998</c:v>
                      </c:pt>
                      <c:pt idx="58">
                        <c:v>17.309999999999999</c:v>
                      </c:pt>
                      <c:pt idx="59">
                        <c:v>17.504999999999999</c:v>
                      </c:pt>
                      <c:pt idx="60">
                        <c:v>17.7</c:v>
                      </c:pt>
                      <c:pt idx="61">
                        <c:v>17.895</c:v>
                      </c:pt>
                      <c:pt idx="62">
                        <c:v>18.09</c:v>
                      </c:pt>
                      <c:pt idx="63">
                        <c:v>18.285</c:v>
                      </c:pt>
                      <c:pt idx="64">
                        <c:v>18.48</c:v>
                      </c:pt>
                      <c:pt idx="65">
                        <c:v>18.675000000000001</c:v>
                      </c:pt>
                      <c:pt idx="66">
                        <c:v>18.87</c:v>
                      </c:pt>
                      <c:pt idx="67">
                        <c:v>19.065000000000001</c:v>
                      </c:pt>
                      <c:pt idx="68">
                        <c:v>19.260000000000002</c:v>
                      </c:pt>
                      <c:pt idx="69">
                        <c:v>19.454999999999998</c:v>
                      </c:pt>
                      <c:pt idx="70">
                        <c:v>19.649999999999999</c:v>
                      </c:pt>
                      <c:pt idx="71">
                        <c:v>19.844999999999999</c:v>
                      </c:pt>
                      <c:pt idx="72">
                        <c:v>20.04</c:v>
                      </c:pt>
                      <c:pt idx="73">
                        <c:v>20.234999999999999</c:v>
                      </c:pt>
                      <c:pt idx="74">
                        <c:v>20.43</c:v>
                      </c:pt>
                      <c:pt idx="75">
                        <c:v>20.625</c:v>
                      </c:pt>
                      <c:pt idx="76">
                        <c:v>20.82</c:v>
                      </c:pt>
                      <c:pt idx="77">
                        <c:v>21.015000000000001</c:v>
                      </c:pt>
                      <c:pt idx="78">
                        <c:v>21.21</c:v>
                      </c:pt>
                      <c:pt idx="79">
                        <c:v>21.405000000000001</c:v>
                      </c:pt>
                      <c:pt idx="80">
                        <c:v>21.6</c:v>
                      </c:pt>
                      <c:pt idx="81">
                        <c:v>21.795000000000002</c:v>
                      </c:pt>
                      <c:pt idx="82">
                        <c:v>21.99</c:v>
                      </c:pt>
                      <c:pt idx="83">
                        <c:v>22.184999999999999</c:v>
                      </c:pt>
                      <c:pt idx="84">
                        <c:v>22.38</c:v>
                      </c:pt>
                      <c:pt idx="85">
                        <c:v>22.574999999999999</c:v>
                      </c:pt>
                      <c:pt idx="86">
                        <c:v>22.77</c:v>
                      </c:pt>
                      <c:pt idx="87">
                        <c:v>22.965</c:v>
                      </c:pt>
                      <c:pt idx="88">
                        <c:v>23.16</c:v>
                      </c:pt>
                      <c:pt idx="89">
                        <c:v>23.355</c:v>
                      </c:pt>
                      <c:pt idx="90">
                        <c:v>23.55</c:v>
                      </c:pt>
                      <c:pt idx="91">
                        <c:v>23.745000000000001</c:v>
                      </c:pt>
                      <c:pt idx="92">
                        <c:v>23.94</c:v>
                      </c:pt>
                      <c:pt idx="93">
                        <c:v>24.135000000000002</c:v>
                      </c:pt>
                      <c:pt idx="94">
                        <c:v>24.33</c:v>
                      </c:pt>
                      <c:pt idx="95">
                        <c:v>24.524999999999999</c:v>
                      </c:pt>
                      <c:pt idx="96">
                        <c:v>24.72</c:v>
                      </c:pt>
                      <c:pt idx="97">
                        <c:v>24.914999999999999</c:v>
                      </c:pt>
                      <c:pt idx="98">
                        <c:v>25.11</c:v>
                      </c:pt>
                      <c:pt idx="99">
                        <c:v>25.305</c:v>
                      </c:pt>
                      <c:pt idx="100">
                        <c:v>25.5</c:v>
                      </c:pt>
                      <c:pt idx="101">
                        <c:v>25.695</c:v>
                      </c:pt>
                      <c:pt idx="102">
                        <c:v>25.89</c:v>
                      </c:pt>
                      <c:pt idx="103">
                        <c:v>26.085000000000001</c:v>
                      </c:pt>
                      <c:pt idx="104">
                        <c:v>26.28</c:v>
                      </c:pt>
                      <c:pt idx="105">
                        <c:v>26.475000000000001</c:v>
                      </c:pt>
                      <c:pt idx="106">
                        <c:v>26.67</c:v>
                      </c:pt>
                      <c:pt idx="107">
                        <c:v>26.864999999999998</c:v>
                      </c:pt>
                      <c:pt idx="108">
                        <c:v>27.06</c:v>
                      </c:pt>
                      <c:pt idx="109">
                        <c:v>27.254999999999999</c:v>
                      </c:pt>
                      <c:pt idx="110">
                        <c:v>27.45</c:v>
                      </c:pt>
                      <c:pt idx="111">
                        <c:v>27.645</c:v>
                      </c:pt>
                      <c:pt idx="112">
                        <c:v>27.84</c:v>
                      </c:pt>
                      <c:pt idx="113">
                        <c:v>28.035</c:v>
                      </c:pt>
                      <c:pt idx="114">
                        <c:v>28.23</c:v>
                      </c:pt>
                      <c:pt idx="115">
                        <c:v>28.425000000000001</c:v>
                      </c:pt>
                      <c:pt idx="116">
                        <c:v>28.62</c:v>
                      </c:pt>
                      <c:pt idx="117">
                        <c:v>28.815000000000001</c:v>
                      </c:pt>
                      <c:pt idx="118">
                        <c:v>29.01</c:v>
                      </c:pt>
                      <c:pt idx="119">
                        <c:v>29.204999999999998</c:v>
                      </c:pt>
                      <c:pt idx="120">
                        <c:v>29.4</c:v>
                      </c:pt>
                      <c:pt idx="121">
                        <c:v>29.594999999999999</c:v>
                      </c:pt>
                      <c:pt idx="122">
                        <c:v>29.79</c:v>
                      </c:pt>
                      <c:pt idx="123">
                        <c:v>29.984999999999999</c:v>
                      </c:pt>
                      <c:pt idx="124">
                        <c:v>30.18</c:v>
                      </c:pt>
                      <c:pt idx="125">
                        <c:v>30.375</c:v>
                      </c:pt>
                      <c:pt idx="126">
                        <c:v>30.57</c:v>
                      </c:pt>
                      <c:pt idx="127">
                        <c:v>30.765000000000001</c:v>
                      </c:pt>
                      <c:pt idx="128">
                        <c:v>30.96</c:v>
                      </c:pt>
                      <c:pt idx="129">
                        <c:v>31.155000000000001</c:v>
                      </c:pt>
                      <c:pt idx="130">
                        <c:v>31.35</c:v>
                      </c:pt>
                      <c:pt idx="131">
                        <c:v>31.545000000000002</c:v>
                      </c:pt>
                      <c:pt idx="132">
                        <c:v>31.74</c:v>
                      </c:pt>
                      <c:pt idx="133">
                        <c:v>31.934999999999999</c:v>
                      </c:pt>
                      <c:pt idx="134">
                        <c:v>32.130000000000003</c:v>
                      </c:pt>
                      <c:pt idx="135">
                        <c:v>32.325000000000003</c:v>
                      </c:pt>
                      <c:pt idx="136">
                        <c:v>32.520000000000003</c:v>
                      </c:pt>
                      <c:pt idx="137">
                        <c:v>32.715000000000003</c:v>
                      </c:pt>
                      <c:pt idx="138">
                        <c:v>32.909999999999997</c:v>
                      </c:pt>
                      <c:pt idx="139">
                        <c:v>33.104999999999997</c:v>
                      </c:pt>
                      <c:pt idx="140">
                        <c:v>33.299999999999997</c:v>
                      </c:pt>
                      <c:pt idx="141">
                        <c:v>33.494999999999997</c:v>
                      </c:pt>
                      <c:pt idx="142">
                        <c:v>33.69</c:v>
                      </c:pt>
                      <c:pt idx="143">
                        <c:v>33.884999999999998</c:v>
                      </c:pt>
                      <c:pt idx="144">
                        <c:v>34.08</c:v>
                      </c:pt>
                      <c:pt idx="145">
                        <c:v>34.274999999999999</c:v>
                      </c:pt>
                      <c:pt idx="146">
                        <c:v>34.47</c:v>
                      </c:pt>
                      <c:pt idx="147">
                        <c:v>34.664999999999999</c:v>
                      </c:pt>
                      <c:pt idx="148">
                        <c:v>34.86</c:v>
                      </c:pt>
                      <c:pt idx="149">
                        <c:v>35.055</c:v>
                      </c:pt>
                      <c:pt idx="150">
                        <c:v>35.25</c:v>
                      </c:pt>
                      <c:pt idx="151">
                        <c:v>35.445</c:v>
                      </c:pt>
                      <c:pt idx="152">
                        <c:v>35.64</c:v>
                      </c:pt>
                      <c:pt idx="153">
                        <c:v>35.835000000000001</c:v>
                      </c:pt>
                      <c:pt idx="154">
                        <c:v>36.03</c:v>
                      </c:pt>
                      <c:pt idx="155">
                        <c:v>36.225000000000001</c:v>
                      </c:pt>
                      <c:pt idx="156">
                        <c:v>36.42</c:v>
                      </c:pt>
                      <c:pt idx="157">
                        <c:v>36.615000000000002</c:v>
                      </c:pt>
                      <c:pt idx="158">
                        <c:v>36.81</c:v>
                      </c:pt>
                      <c:pt idx="159">
                        <c:v>37.005000000000003</c:v>
                      </c:pt>
                      <c:pt idx="160">
                        <c:v>37.200000000000003</c:v>
                      </c:pt>
                      <c:pt idx="161">
                        <c:v>37.395000000000003</c:v>
                      </c:pt>
                      <c:pt idx="162">
                        <c:v>37.590000000000003</c:v>
                      </c:pt>
                      <c:pt idx="163">
                        <c:v>37.784999999999997</c:v>
                      </c:pt>
                      <c:pt idx="164">
                        <c:v>37.979999999999997</c:v>
                      </c:pt>
                      <c:pt idx="165">
                        <c:v>38.174999999999997</c:v>
                      </c:pt>
                      <c:pt idx="166">
                        <c:v>38.369999999999997</c:v>
                      </c:pt>
                      <c:pt idx="167">
                        <c:v>38.564999999999998</c:v>
                      </c:pt>
                      <c:pt idx="168">
                        <c:v>38.76</c:v>
                      </c:pt>
                      <c:pt idx="169">
                        <c:v>38.954999999999998</c:v>
                      </c:pt>
                      <c:pt idx="170">
                        <c:v>39.15</c:v>
                      </c:pt>
                      <c:pt idx="171">
                        <c:v>39.344999999999999</c:v>
                      </c:pt>
                      <c:pt idx="172">
                        <c:v>39.54</c:v>
                      </c:pt>
                      <c:pt idx="173">
                        <c:v>39.734999999999999</c:v>
                      </c:pt>
                      <c:pt idx="174">
                        <c:v>39.93</c:v>
                      </c:pt>
                      <c:pt idx="175">
                        <c:v>40.125</c:v>
                      </c:pt>
                      <c:pt idx="176">
                        <c:v>40.32</c:v>
                      </c:pt>
                      <c:pt idx="177">
                        <c:v>40.515000000000001</c:v>
                      </c:pt>
                      <c:pt idx="178">
                        <c:v>40.71</c:v>
                      </c:pt>
                      <c:pt idx="179">
                        <c:v>40.905000000000001</c:v>
                      </c:pt>
                      <c:pt idx="180">
                        <c:v>41.1</c:v>
                      </c:pt>
                      <c:pt idx="181">
                        <c:v>41.295000000000002</c:v>
                      </c:pt>
                      <c:pt idx="182">
                        <c:v>41.49</c:v>
                      </c:pt>
                      <c:pt idx="183">
                        <c:v>41.685000000000002</c:v>
                      </c:pt>
                      <c:pt idx="184">
                        <c:v>41.88</c:v>
                      </c:pt>
                      <c:pt idx="185">
                        <c:v>42.075000000000003</c:v>
                      </c:pt>
                      <c:pt idx="186">
                        <c:v>42.27</c:v>
                      </c:pt>
                      <c:pt idx="187">
                        <c:v>42.465000000000003</c:v>
                      </c:pt>
                      <c:pt idx="188">
                        <c:v>42.66</c:v>
                      </c:pt>
                      <c:pt idx="189">
                        <c:v>42.854999999999997</c:v>
                      </c:pt>
                      <c:pt idx="190">
                        <c:v>43.05</c:v>
                      </c:pt>
                      <c:pt idx="191">
                        <c:v>43.244999999999997</c:v>
                      </c:pt>
                      <c:pt idx="192">
                        <c:v>43.44</c:v>
                      </c:pt>
                      <c:pt idx="193">
                        <c:v>43.634999999999998</c:v>
                      </c:pt>
                      <c:pt idx="194">
                        <c:v>43.83</c:v>
                      </c:pt>
                      <c:pt idx="195">
                        <c:v>44.024999999999999</c:v>
                      </c:pt>
                      <c:pt idx="196">
                        <c:v>44.22</c:v>
                      </c:pt>
                      <c:pt idx="197">
                        <c:v>44.414999999999999</c:v>
                      </c:pt>
                      <c:pt idx="198">
                        <c:v>44.61</c:v>
                      </c:pt>
                      <c:pt idx="199">
                        <c:v>44.805</c:v>
                      </c:pt>
                      <c:pt idx="200">
                        <c:v>45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CLvsLO!$W$5:$W$205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223-4609-883B-9F35C5306F81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CLvsLO!$X$2</c15:sqref>
                        </c15:formulaRef>
                      </c:ext>
                    </c:extLst>
                    <c:strCache>
                      <c:ptCount val="1"/>
                      <c:pt idx="0">
                        <c:v>+1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CLvsLO!$Q$5:$Q$205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</c:v>
                      </c:pt>
                      <c:pt idx="1">
                        <c:v>6.1950000000000003</c:v>
                      </c:pt>
                      <c:pt idx="2">
                        <c:v>6.39</c:v>
                      </c:pt>
                      <c:pt idx="3">
                        <c:v>6.585</c:v>
                      </c:pt>
                      <c:pt idx="4">
                        <c:v>6.78</c:v>
                      </c:pt>
                      <c:pt idx="5">
                        <c:v>6.9749999999999996</c:v>
                      </c:pt>
                      <c:pt idx="6">
                        <c:v>7.17</c:v>
                      </c:pt>
                      <c:pt idx="7">
                        <c:v>7.3650000000000002</c:v>
                      </c:pt>
                      <c:pt idx="8">
                        <c:v>7.56</c:v>
                      </c:pt>
                      <c:pt idx="9">
                        <c:v>7.7549999999999999</c:v>
                      </c:pt>
                      <c:pt idx="10">
                        <c:v>7.95</c:v>
                      </c:pt>
                      <c:pt idx="11">
                        <c:v>8.1449999999999996</c:v>
                      </c:pt>
                      <c:pt idx="12">
                        <c:v>8.34</c:v>
                      </c:pt>
                      <c:pt idx="13">
                        <c:v>8.5350000000000001</c:v>
                      </c:pt>
                      <c:pt idx="14">
                        <c:v>8.73</c:v>
                      </c:pt>
                      <c:pt idx="15">
                        <c:v>8.9250000000000007</c:v>
                      </c:pt>
                      <c:pt idx="16">
                        <c:v>9.1199999999999992</c:v>
                      </c:pt>
                      <c:pt idx="17">
                        <c:v>9.3149999999999995</c:v>
                      </c:pt>
                      <c:pt idx="18">
                        <c:v>9.51</c:v>
                      </c:pt>
                      <c:pt idx="19">
                        <c:v>9.7050000000000001</c:v>
                      </c:pt>
                      <c:pt idx="20">
                        <c:v>9.9</c:v>
                      </c:pt>
                      <c:pt idx="21">
                        <c:v>10.095000000000001</c:v>
                      </c:pt>
                      <c:pt idx="22">
                        <c:v>10.29</c:v>
                      </c:pt>
                      <c:pt idx="23">
                        <c:v>10.484999999999999</c:v>
                      </c:pt>
                      <c:pt idx="24">
                        <c:v>10.68</c:v>
                      </c:pt>
                      <c:pt idx="25">
                        <c:v>10.875</c:v>
                      </c:pt>
                      <c:pt idx="26">
                        <c:v>11.07</c:v>
                      </c:pt>
                      <c:pt idx="27">
                        <c:v>11.265000000000001</c:v>
                      </c:pt>
                      <c:pt idx="28">
                        <c:v>11.46</c:v>
                      </c:pt>
                      <c:pt idx="29">
                        <c:v>11.654999999999999</c:v>
                      </c:pt>
                      <c:pt idx="30">
                        <c:v>11.85</c:v>
                      </c:pt>
                      <c:pt idx="31">
                        <c:v>12.045</c:v>
                      </c:pt>
                      <c:pt idx="32">
                        <c:v>12.24</c:v>
                      </c:pt>
                      <c:pt idx="33">
                        <c:v>12.435</c:v>
                      </c:pt>
                      <c:pt idx="34">
                        <c:v>12.63</c:v>
                      </c:pt>
                      <c:pt idx="35">
                        <c:v>12.824999999999999</c:v>
                      </c:pt>
                      <c:pt idx="36">
                        <c:v>13.02</c:v>
                      </c:pt>
                      <c:pt idx="37">
                        <c:v>13.215</c:v>
                      </c:pt>
                      <c:pt idx="38">
                        <c:v>13.41</c:v>
                      </c:pt>
                      <c:pt idx="39">
                        <c:v>13.605</c:v>
                      </c:pt>
                      <c:pt idx="40">
                        <c:v>13.8</c:v>
                      </c:pt>
                      <c:pt idx="41">
                        <c:v>13.994999999999999</c:v>
                      </c:pt>
                      <c:pt idx="42">
                        <c:v>14.19</c:v>
                      </c:pt>
                      <c:pt idx="43">
                        <c:v>14.385</c:v>
                      </c:pt>
                      <c:pt idx="44">
                        <c:v>14.58</c:v>
                      </c:pt>
                      <c:pt idx="45">
                        <c:v>14.775</c:v>
                      </c:pt>
                      <c:pt idx="46">
                        <c:v>14.97</c:v>
                      </c:pt>
                      <c:pt idx="47">
                        <c:v>15.164999999999999</c:v>
                      </c:pt>
                      <c:pt idx="48">
                        <c:v>15.36</c:v>
                      </c:pt>
                      <c:pt idx="49">
                        <c:v>15.555</c:v>
                      </c:pt>
                      <c:pt idx="50">
                        <c:v>15.75</c:v>
                      </c:pt>
                      <c:pt idx="51">
                        <c:v>15.945</c:v>
                      </c:pt>
                      <c:pt idx="52">
                        <c:v>16.14</c:v>
                      </c:pt>
                      <c:pt idx="53">
                        <c:v>16.335000000000001</c:v>
                      </c:pt>
                      <c:pt idx="54">
                        <c:v>16.53</c:v>
                      </c:pt>
                      <c:pt idx="55">
                        <c:v>16.725000000000001</c:v>
                      </c:pt>
                      <c:pt idx="56">
                        <c:v>16.920000000000002</c:v>
                      </c:pt>
                      <c:pt idx="57">
                        <c:v>17.114999999999998</c:v>
                      </c:pt>
                      <c:pt idx="58">
                        <c:v>17.309999999999999</c:v>
                      </c:pt>
                      <c:pt idx="59">
                        <c:v>17.504999999999999</c:v>
                      </c:pt>
                      <c:pt idx="60">
                        <c:v>17.7</c:v>
                      </c:pt>
                      <c:pt idx="61">
                        <c:v>17.895</c:v>
                      </c:pt>
                      <c:pt idx="62">
                        <c:v>18.09</c:v>
                      </c:pt>
                      <c:pt idx="63">
                        <c:v>18.285</c:v>
                      </c:pt>
                      <c:pt idx="64">
                        <c:v>18.48</c:v>
                      </c:pt>
                      <c:pt idx="65">
                        <c:v>18.675000000000001</c:v>
                      </c:pt>
                      <c:pt idx="66">
                        <c:v>18.87</c:v>
                      </c:pt>
                      <c:pt idx="67">
                        <c:v>19.065000000000001</c:v>
                      </c:pt>
                      <c:pt idx="68">
                        <c:v>19.260000000000002</c:v>
                      </c:pt>
                      <c:pt idx="69">
                        <c:v>19.454999999999998</c:v>
                      </c:pt>
                      <c:pt idx="70">
                        <c:v>19.649999999999999</c:v>
                      </c:pt>
                      <c:pt idx="71">
                        <c:v>19.844999999999999</c:v>
                      </c:pt>
                      <c:pt idx="72">
                        <c:v>20.04</c:v>
                      </c:pt>
                      <c:pt idx="73">
                        <c:v>20.234999999999999</c:v>
                      </c:pt>
                      <c:pt idx="74">
                        <c:v>20.43</c:v>
                      </c:pt>
                      <c:pt idx="75">
                        <c:v>20.625</c:v>
                      </c:pt>
                      <c:pt idx="76">
                        <c:v>20.82</c:v>
                      </c:pt>
                      <c:pt idx="77">
                        <c:v>21.015000000000001</c:v>
                      </c:pt>
                      <c:pt idx="78">
                        <c:v>21.21</c:v>
                      </c:pt>
                      <c:pt idx="79">
                        <c:v>21.405000000000001</c:v>
                      </c:pt>
                      <c:pt idx="80">
                        <c:v>21.6</c:v>
                      </c:pt>
                      <c:pt idx="81">
                        <c:v>21.795000000000002</c:v>
                      </c:pt>
                      <c:pt idx="82">
                        <c:v>21.99</c:v>
                      </c:pt>
                      <c:pt idx="83">
                        <c:v>22.184999999999999</c:v>
                      </c:pt>
                      <c:pt idx="84">
                        <c:v>22.38</c:v>
                      </c:pt>
                      <c:pt idx="85">
                        <c:v>22.574999999999999</c:v>
                      </c:pt>
                      <c:pt idx="86">
                        <c:v>22.77</c:v>
                      </c:pt>
                      <c:pt idx="87">
                        <c:v>22.965</c:v>
                      </c:pt>
                      <c:pt idx="88">
                        <c:v>23.16</c:v>
                      </c:pt>
                      <c:pt idx="89">
                        <c:v>23.355</c:v>
                      </c:pt>
                      <c:pt idx="90">
                        <c:v>23.55</c:v>
                      </c:pt>
                      <c:pt idx="91">
                        <c:v>23.745000000000001</c:v>
                      </c:pt>
                      <c:pt idx="92">
                        <c:v>23.94</c:v>
                      </c:pt>
                      <c:pt idx="93">
                        <c:v>24.135000000000002</c:v>
                      </c:pt>
                      <c:pt idx="94">
                        <c:v>24.33</c:v>
                      </c:pt>
                      <c:pt idx="95">
                        <c:v>24.524999999999999</c:v>
                      </c:pt>
                      <c:pt idx="96">
                        <c:v>24.72</c:v>
                      </c:pt>
                      <c:pt idx="97">
                        <c:v>24.914999999999999</c:v>
                      </c:pt>
                      <c:pt idx="98">
                        <c:v>25.11</c:v>
                      </c:pt>
                      <c:pt idx="99">
                        <c:v>25.305</c:v>
                      </c:pt>
                      <c:pt idx="100">
                        <c:v>25.5</c:v>
                      </c:pt>
                      <c:pt idx="101">
                        <c:v>25.695</c:v>
                      </c:pt>
                      <c:pt idx="102">
                        <c:v>25.89</c:v>
                      </c:pt>
                      <c:pt idx="103">
                        <c:v>26.085000000000001</c:v>
                      </c:pt>
                      <c:pt idx="104">
                        <c:v>26.28</c:v>
                      </c:pt>
                      <c:pt idx="105">
                        <c:v>26.475000000000001</c:v>
                      </c:pt>
                      <c:pt idx="106">
                        <c:v>26.67</c:v>
                      </c:pt>
                      <c:pt idx="107">
                        <c:v>26.864999999999998</c:v>
                      </c:pt>
                      <c:pt idx="108">
                        <c:v>27.06</c:v>
                      </c:pt>
                      <c:pt idx="109">
                        <c:v>27.254999999999999</c:v>
                      </c:pt>
                      <c:pt idx="110">
                        <c:v>27.45</c:v>
                      </c:pt>
                      <c:pt idx="111">
                        <c:v>27.645</c:v>
                      </c:pt>
                      <c:pt idx="112">
                        <c:v>27.84</c:v>
                      </c:pt>
                      <c:pt idx="113">
                        <c:v>28.035</c:v>
                      </c:pt>
                      <c:pt idx="114">
                        <c:v>28.23</c:v>
                      </c:pt>
                      <c:pt idx="115">
                        <c:v>28.425000000000001</c:v>
                      </c:pt>
                      <c:pt idx="116">
                        <c:v>28.62</c:v>
                      </c:pt>
                      <c:pt idx="117">
                        <c:v>28.815000000000001</c:v>
                      </c:pt>
                      <c:pt idx="118">
                        <c:v>29.01</c:v>
                      </c:pt>
                      <c:pt idx="119">
                        <c:v>29.204999999999998</c:v>
                      </c:pt>
                      <c:pt idx="120">
                        <c:v>29.4</c:v>
                      </c:pt>
                      <c:pt idx="121">
                        <c:v>29.594999999999999</c:v>
                      </c:pt>
                      <c:pt idx="122">
                        <c:v>29.79</c:v>
                      </c:pt>
                      <c:pt idx="123">
                        <c:v>29.984999999999999</c:v>
                      </c:pt>
                      <c:pt idx="124">
                        <c:v>30.18</c:v>
                      </c:pt>
                      <c:pt idx="125">
                        <c:v>30.375</c:v>
                      </c:pt>
                      <c:pt idx="126">
                        <c:v>30.57</c:v>
                      </c:pt>
                      <c:pt idx="127">
                        <c:v>30.765000000000001</c:v>
                      </c:pt>
                      <c:pt idx="128">
                        <c:v>30.96</c:v>
                      </c:pt>
                      <c:pt idx="129">
                        <c:v>31.155000000000001</c:v>
                      </c:pt>
                      <c:pt idx="130">
                        <c:v>31.35</c:v>
                      </c:pt>
                      <c:pt idx="131">
                        <c:v>31.545000000000002</c:v>
                      </c:pt>
                      <c:pt idx="132">
                        <c:v>31.74</c:v>
                      </c:pt>
                      <c:pt idx="133">
                        <c:v>31.934999999999999</c:v>
                      </c:pt>
                      <c:pt idx="134">
                        <c:v>32.130000000000003</c:v>
                      </c:pt>
                      <c:pt idx="135">
                        <c:v>32.325000000000003</c:v>
                      </c:pt>
                      <c:pt idx="136">
                        <c:v>32.520000000000003</c:v>
                      </c:pt>
                      <c:pt idx="137">
                        <c:v>32.715000000000003</c:v>
                      </c:pt>
                      <c:pt idx="138">
                        <c:v>32.909999999999997</c:v>
                      </c:pt>
                      <c:pt idx="139">
                        <c:v>33.104999999999997</c:v>
                      </c:pt>
                      <c:pt idx="140">
                        <c:v>33.299999999999997</c:v>
                      </c:pt>
                      <c:pt idx="141">
                        <c:v>33.494999999999997</c:v>
                      </c:pt>
                      <c:pt idx="142">
                        <c:v>33.69</c:v>
                      </c:pt>
                      <c:pt idx="143">
                        <c:v>33.884999999999998</c:v>
                      </c:pt>
                      <c:pt idx="144">
                        <c:v>34.08</c:v>
                      </c:pt>
                      <c:pt idx="145">
                        <c:v>34.274999999999999</c:v>
                      </c:pt>
                      <c:pt idx="146">
                        <c:v>34.47</c:v>
                      </c:pt>
                      <c:pt idx="147">
                        <c:v>34.664999999999999</c:v>
                      </c:pt>
                      <c:pt idx="148">
                        <c:v>34.86</c:v>
                      </c:pt>
                      <c:pt idx="149">
                        <c:v>35.055</c:v>
                      </c:pt>
                      <c:pt idx="150">
                        <c:v>35.25</c:v>
                      </c:pt>
                      <c:pt idx="151">
                        <c:v>35.445</c:v>
                      </c:pt>
                      <c:pt idx="152">
                        <c:v>35.64</c:v>
                      </c:pt>
                      <c:pt idx="153">
                        <c:v>35.835000000000001</c:v>
                      </c:pt>
                      <c:pt idx="154">
                        <c:v>36.03</c:v>
                      </c:pt>
                      <c:pt idx="155">
                        <c:v>36.225000000000001</c:v>
                      </c:pt>
                      <c:pt idx="156">
                        <c:v>36.42</c:v>
                      </c:pt>
                      <c:pt idx="157">
                        <c:v>36.615000000000002</c:v>
                      </c:pt>
                      <c:pt idx="158">
                        <c:v>36.81</c:v>
                      </c:pt>
                      <c:pt idx="159">
                        <c:v>37.005000000000003</c:v>
                      </c:pt>
                      <c:pt idx="160">
                        <c:v>37.200000000000003</c:v>
                      </c:pt>
                      <c:pt idx="161">
                        <c:v>37.395000000000003</c:v>
                      </c:pt>
                      <c:pt idx="162">
                        <c:v>37.590000000000003</c:v>
                      </c:pt>
                      <c:pt idx="163">
                        <c:v>37.784999999999997</c:v>
                      </c:pt>
                      <c:pt idx="164">
                        <c:v>37.979999999999997</c:v>
                      </c:pt>
                      <c:pt idx="165">
                        <c:v>38.174999999999997</c:v>
                      </c:pt>
                      <c:pt idx="166">
                        <c:v>38.369999999999997</c:v>
                      </c:pt>
                      <c:pt idx="167">
                        <c:v>38.564999999999998</c:v>
                      </c:pt>
                      <c:pt idx="168">
                        <c:v>38.76</c:v>
                      </c:pt>
                      <c:pt idx="169">
                        <c:v>38.954999999999998</c:v>
                      </c:pt>
                      <c:pt idx="170">
                        <c:v>39.15</c:v>
                      </c:pt>
                      <c:pt idx="171">
                        <c:v>39.344999999999999</c:v>
                      </c:pt>
                      <c:pt idx="172">
                        <c:v>39.54</c:v>
                      </c:pt>
                      <c:pt idx="173">
                        <c:v>39.734999999999999</c:v>
                      </c:pt>
                      <c:pt idx="174">
                        <c:v>39.93</c:v>
                      </c:pt>
                      <c:pt idx="175">
                        <c:v>40.125</c:v>
                      </c:pt>
                      <c:pt idx="176">
                        <c:v>40.32</c:v>
                      </c:pt>
                      <c:pt idx="177">
                        <c:v>40.515000000000001</c:v>
                      </c:pt>
                      <c:pt idx="178">
                        <c:v>40.71</c:v>
                      </c:pt>
                      <c:pt idx="179">
                        <c:v>40.905000000000001</c:v>
                      </c:pt>
                      <c:pt idx="180">
                        <c:v>41.1</c:v>
                      </c:pt>
                      <c:pt idx="181">
                        <c:v>41.295000000000002</c:v>
                      </c:pt>
                      <c:pt idx="182">
                        <c:v>41.49</c:v>
                      </c:pt>
                      <c:pt idx="183">
                        <c:v>41.685000000000002</c:v>
                      </c:pt>
                      <c:pt idx="184">
                        <c:v>41.88</c:v>
                      </c:pt>
                      <c:pt idx="185">
                        <c:v>42.075000000000003</c:v>
                      </c:pt>
                      <c:pt idx="186">
                        <c:v>42.27</c:v>
                      </c:pt>
                      <c:pt idx="187">
                        <c:v>42.465000000000003</c:v>
                      </c:pt>
                      <c:pt idx="188">
                        <c:v>42.66</c:v>
                      </c:pt>
                      <c:pt idx="189">
                        <c:v>42.854999999999997</c:v>
                      </c:pt>
                      <c:pt idx="190">
                        <c:v>43.05</c:v>
                      </c:pt>
                      <c:pt idx="191">
                        <c:v>43.244999999999997</c:v>
                      </c:pt>
                      <c:pt idx="192">
                        <c:v>43.44</c:v>
                      </c:pt>
                      <c:pt idx="193">
                        <c:v>43.634999999999998</c:v>
                      </c:pt>
                      <c:pt idx="194">
                        <c:v>43.83</c:v>
                      </c:pt>
                      <c:pt idx="195">
                        <c:v>44.024999999999999</c:v>
                      </c:pt>
                      <c:pt idx="196">
                        <c:v>44.22</c:v>
                      </c:pt>
                      <c:pt idx="197">
                        <c:v>44.414999999999999</c:v>
                      </c:pt>
                      <c:pt idx="198">
                        <c:v>44.61</c:v>
                      </c:pt>
                      <c:pt idx="199">
                        <c:v>44.805</c:v>
                      </c:pt>
                      <c:pt idx="200">
                        <c:v>45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CLvsLO!$X$5:$X$205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E5E-492A-ABA2-1DB442BA727B}"/>
                  </c:ext>
                </c:extLst>
              </c15:ser>
            </c15:filteredScatterSeries>
          </c:ext>
        </c:extLst>
      </c:scatterChart>
      <c:valAx>
        <c:axId val="116069888"/>
        <c:scaling>
          <c:orientation val="minMax"/>
          <c:max val="4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071808"/>
        <c:crosses val="autoZero"/>
        <c:crossBetween val="midCat"/>
        <c:majorUnit val="5"/>
      </c:valAx>
      <c:valAx>
        <c:axId val="116071808"/>
        <c:scaling>
          <c:orientation val="minMax"/>
          <c:max val="-4"/>
          <c:min val="-18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069888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41235748101347613"/>
          <c:y val="0.57164078448527267"/>
          <c:w val="0.2169514993670465"/>
          <c:h val="0.21824292796733738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Relative IF Response (dB)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37 GHz RF -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'IF Response'!$V$3:$V$103</c:f>
              <c:numCache>
                <c:formatCode>General</c:formatCode>
                <c:ptCount val="101"/>
                <c:pt idx="0">
                  <c:v>0.01</c:v>
                </c:pt>
                <c:pt idx="1">
                  <c:v>0.18990000000000001</c:v>
                </c:pt>
                <c:pt idx="2">
                  <c:v>0.36980000000000002</c:v>
                </c:pt>
                <c:pt idx="3">
                  <c:v>0.54969999999999997</c:v>
                </c:pt>
                <c:pt idx="4">
                  <c:v>0.72960000000000003</c:v>
                </c:pt>
                <c:pt idx="5">
                  <c:v>0.90949999999999998</c:v>
                </c:pt>
                <c:pt idx="6">
                  <c:v>1.0893999999999999</c:v>
                </c:pt>
                <c:pt idx="7">
                  <c:v>1.2693000000000001</c:v>
                </c:pt>
                <c:pt idx="8">
                  <c:v>1.4492</c:v>
                </c:pt>
                <c:pt idx="9">
                  <c:v>1.6291</c:v>
                </c:pt>
                <c:pt idx="10">
                  <c:v>1.8089999999999999</c:v>
                </c:pt>
                <c:pt idx="11">
                  <c:v>1.9888999999999999</c:v>
                </c:pt>
                <c:pt idx="12">
                  <c:v>2.1688000000000001</c:v>
                </c:pt>
                <c:pt idx="13">
                  <c:v>2.3487</c:v>
                </c:pt>
                <c:pt idx="14">
                  <c:v>2.5286</c:v>
                </c:pt>
                <c:pt idx="15">
                  <c:v>2.7084999999999999</c:v>
                </c:pt>
                <c:pt idx="16">
                  <c:v>2.8883999999999999</c:v>
                </c:pt>
                <c:pt idx="17">
                  <c:v>3.0682999999999998</c:v>
                </c:pt>
                <c:pt idx="18">
                  <c:v>3.2482000000000002</c:v>
                </c:pt>
                <c:pt idx="19">
                  <c:v>3.4281000000000001</c:v>
                </c:pt>
                <c:pt idx="20">
                  <c:v>3.6080000000000001</c:v>
                </c:pt>
                <c:pt idx="21">
                  <c:v>3.7879</c:v>
                </c:pt>
                <c:pt idx="22">
                  <c:v>3.9678</c:v>
                </c:pt>
                <c:pt idx="23">
                  <c:v>4.1477000000000004</c:v>
                </c:pt>
                <c:pt idx="24">
                  <c:v>4.3276000000000003</c:v>
                </c:pt>
                <c:pt idx="25">
                  <c:v>4.5075000000000003</c:v>
                </c:pt>
                <c:pt idx="26">
                  <c:v>4.6874000000000002</c:v>
                </c:pt>
                <c:pt idx="27">
                  <c:v>4.8673000000000002</c:v>
                </c:pt>
                <c:pt idx="28">
                  <c:v>5.0472000000000001</c:v>
                </c:pt>
                <c:pt idx="29">
                  <c:v>5.2271000000000001</c:v>
                </c:pt>
                <c:pt idx="30">
                  <c:v>5.407</c:v>
                </c:pt>
                <c:pt idx="31">
                  <c:v>5.5869</c:v>
                </c:pt>
                <c:pt idx="32">
                  <c:v>5.7667999999999999</c:v>
                </c:pt>
                <c:pt idx="33">
                  <c:v>5.9466999999999999</c:v>
                </c:pt>
                <c:pt idx="34">
                  <c:v>6.1265999999999998</c:v>
                </c:pt>
                <c:pt idx="35">
                  <c:v>6.3064999999999998</c:v>
                </c:pt>
                <c:pt idx="36">
                  <c:v>6.4863999999999997</c:v>
                </c:pt>
                <c:pt idx="37">
                  <c:v>6.6662999999999997</c:v>
                </c:pt>
                <c:pt idx="38">
                  <c:v>6.8461999999999996</c:v>
                </c:pt>
                <c:pt idx="39">
                  <c:v>7.0260999999999996</c:v>
                </c:pt>
                <c:pt idx="40">
                  <c:v>7.2060000000000004</c:v>
                </c:pt>
                <c:pt idx="41">
                  <c:v>7.3859000000000004</c:v>
                </c:pt>
                <c:pt idx="42">
                  <c:v>7.5658000000000003</c:v>
                </c:pt>
                <c:pt idx="43">
                  <c:v>7.7457000000000003</c:v>
                </c:pt>
                <c:pt idx="44">
                  <c:v>7.9256000000000002</c:v>
                </c:pt>
                <c:pt idx="45">
                  <c:v>8.1054999999999993</c:v>
                </c:pt>
                <c:pt idx="46">
                  <c:v>8.2853999999999992</c:v>
                </c:pt>
                <c:pt idx="47">
                  <c:v>8.4652999999999992</c:v>
                </c:pt>
                <c:pt idx="48">
                  <c:v>8.6452000000000009</c:v>
                </c:pt>
                <c:pt idx="49">
                  <c:v>8.8251000000000008</c:v>
                </c:pt>
                <c:pt idx="50">
                  <c:v>9.0050000000000008</c:v>
                </c:pt>
                <c:pt idx="51">
                  <c:v>9.1849000000000007</c:v>
                </c:pt>
                <c:pt idx="52">
                  <c:v>9.3648000000000007</c:v>
                </c:pt>
                <c:pt idx="53">
                  <c:v>9.5447000000000006</c:v>
                </c:pt>
                <c:pt idx="54">
                  <c:v>9.7246000000000006</c:v>
                </c:pt>
                <c:pt idx="55">
                  <c:v>9.9045000000000005</c:v>
                </c:pt>
                <c:pt idx="56">
                  <c:v>10.0844</c:v>
                </c:pt>
                <c:pt idx="57">
                  <c:v>10.2643</c:v>
                </c:pt>
                <c:pt idx="58">
                  <c:v>10.4442</c:v>
                </c:pt>
                <c:pt idx="59">
                  <c:v>10.6241</c:v>
                </c:pt>
                <c:pt idx="60">
                  <c:v>10.804</c:v>
                </c:pt>
                <c:pt idx="61">
                  <c:v>10.9839</c:v>
                </c:pt>
                <c:pt idx="62">
                  <c:v>11.1638</c:v>
                </c:pt>
                <c:pt idx="63">
                  <c:v>11.3437</c:v>
                </c:pt>
                <c:pt idx="64">
                  <c:v>11.5236</c:v>
                </c:pt>
                <c:pt idx="65">
                  <c:v>11.7035</c:v>
                </c:pt>
                <c:pt idx="66">
                  <c:v>11.8834</c:v>
                </c:pt>
                <c:pt idx="67">
                  <c:v>12.0633</c:v>
                </c:pt>
                <c:pt idx="68">
                  <c:v>12.2432</c:v>
                </c:pt>
                <c:pt idx="69">
                  <c:v>12.4231</c:v>
                </c:pt>
                <c:pt idx="70">
                  <c:v>12.603</c:v>
                </c:pt>
                <c:pt idx="71">
                  <c:v>12.7829</c:v>
                </c:pt>
                <c:pt idx="72">
                  <c:v>12.9628</c:v>
                </c:pt>
                <c:pt idx="73">
                  <c:v>13.1427</c:v>
                </c:pt>
                <c:pt idx="74">
                  <c:v>13.3226</c:v>
                </c:pt>
                <c:pt idx="75">
                  <c:v>13.5025</c:v>
                </c:pt>
                <c:pt idx="76">
                  <c:v>13.682399999999999</c:v>
                </c:pt>
                <c:pt idx="77">
                  <c:v>13.862299999999999</c:v>
                </c:pt>
                <c:pt idx="78">
                  <c:v>14.042199999999999</c:v>
                </c:pt>
                <c:pt idx="79">
                  <c:v>14.222099999999999</c:v>
                </c:pt>
                <c:pt idx="80">
                  <c:v>14.401999999999999</c:v>
                </c:pt>
                <c:pt idx="81">
                  <c:v>14.581899999999999</c:v>
                </c:pt>
                <c:pt idx="82">
                  <c:v>14.761799999999999</c:v>
                </c:pt>
                <c:pt idx="83">
                  <c:v>14.941700000000001</c:v>
                </c:pt>
                <c:pt idx="84">
                  <c:v>15.121600000000001</c:v>
                </c:pt>
                <c:pt idx="85">
                  <c:v>15.301500000000001</c:v>
                </c:pt>
                <c:pt idx="86">
                  <c:v>15.481400000000001</c:v>
                </c:pt>
                <c:pt idx="87">
                  <c:v>15.661300000000001</c:v>
                </c:pt>
                <c:pt idx="88">
                  <c:v>15.841200000000001</c:v>
                </c:pt>
                <c:pt idx="89">
                  <c:v>16.021100000000001</c:v>
                </c:pt>
                <c:pt idx="90">
                  <c:v>16.201000000000001</c:v>
                </c:pt>
                <c:pt idx="91">
                  <c:v>16.3809</c:v>
                </c:pt>
                <c:pt idx="92">
                  <c:v>16.5608</c:v>
                </c:pt>
                <c:pt idx="93">
                  <c:v>16.7407</c:v>
                </c:pt>
                <c:pt idx="94">
                  <c:v>16.9206</c:v>
                </c:pt>
                <c:pt idx="95">
                  <c:v>17.1005</c:v>
                </c:pt>
                <c:pt idx="96">
                  <c:v>17.2804</c:v>
                </c:pt>
                <c:pt idx="97">
                  <c:v>17.4603</c:v>
                </c:pt>
                <c:pt idx="98">
                  <c:v>17.6402</c:v>
                </c:pt>
                <c:pt idx="99">
                  <c:v>17.8201</c:v>
                </c:pt>
                <c:pt idx="100">
                  <c:v>18</c:v>
                </c:pt>
              </c:numCache>
            </c:numRef>
          </c:xVal>
          <c:yVal>
            <c:numRef>
              <c:f>'IF Response'!$I$3:$I$103</c:f>
              <c:numCache>
                <c:formatCode>General</c:formatCode>
                <c:ptCount val="101"/>
                <c:pt idx="0">
                  <c:v>0</c:v>
                </c:pt>
                <c:pt idx="1">
                  <c:v>-1.8674899999998829E-2</c:v>
                </c:pt>
                <c:pt idx="2">
                  <c:v>-6.817530000000005E-2</c:v>
                </c:pt>
                <c:pt idx="3">
                  <c:v>-0.12730599999999903</c:v>
                </c:pt>
                <c:pt idx="4">
                  <c:v>-0.16182139999999912</c:v>
                </c:pt>
                <c:pt idx="5">
                  <c:v>-0.15425879999999914</c:v>
                </c:pt>
                <c:pt idx="6">
                  <c:v>-0.16859629999999903</c:v>
                </c:pt>
                <c:pt idx="7">
                  <c:v>-0.21192169999999955</c:v>
                </c:pt>
                <c:pt idx="8">
                  <c:v>-0.25625140000000002</c:v>
                </c:pt>
                <c:pt idx="9">
                  <c:v>-0.2995404999999991</c:v>
                </c:pt>
                <c:pt idx="10">
                  <c:v>-0.31522369999999889</c:v>
                </c:pt>
                <c:pt idx="11">
                  <c:v>-0.36611749999999965</c:v>
                </c:pt>
                <c:pt idx="12">
                  <c:v>-0.39258289999999896</c:v>
                </c:pt>
                <c:pt idx="13">
                  <c:v>-0.43891529999999968</c:v>
                </c:pt>
                <c:pt idx="14">
                  <c:v>-0.44917489999999916</c:v>
                </c:pt>
                <c:pt idx="15">
                  <c:v>-0.46737289999999909</c:v>
                </c:pt>
                <c:pt idx="16">
                  <c:v>-0.45859439999999907</c:v>
                </c:pt>
                <c:pt idx="17">
                  <c:v>-0.48698969999999875</c:v>
                </c:pt>
                <c:pt idx="18">
                  <c:v>-0.49860170000000004</c:v>
                </c:pt>
                <c:pt idx="19">
                  <c:v>-0.54646170000000005</c:v>
                </c:pt>
                <c:pt idx="20">
                  <c:v>-0.57169569999999936</c:v>
                </c:pt>
                <c:pt idx="21">
                  <c:v>-0.59045869999999923</c:v>
                </c:pt>
                <c:pt idx="22">
                  <c:v>-0.59010669999999976</c:v>
                </c:pt>
                <c:pt idx="23">
                  <c:v>-0.58162570000000002</c:v>
                </c:pt>
                <c:pt idx="24">
                  <c:v>-0.62562569999999873</c:v>
                </c:pt>
                <c:pt idx="25">
                  <c:v>-0.65323569999999975</c:v>
                </c:pt>
                <c:pt idx="26">
                  <c:v>-0.71657069999999834</c:v>
                </c:pt>
                <c:pt idx="27">
                  <c:v>-0.72099569999999957</c:v>
                </c:pt>
                <c:pt idx="28">
                  <c:v>-0.7359057</c:v>
                </c:pt>
                <c:pt idx="29">
                  <c:v>-0.72744669999999978</c:v>
                </c:pt>
                <c:pt idx="30">
                  <c:v>-0.75942669999999879</c:v>
                </c:pt>
                <c:pt idx="31">
                  <c:v>-0.82118369999999885</c:v>
                </c:pt>
                <c:pt idx="32">
                  <c:v>-0.84337969999999984</c:v>
                </c:pt>
                <c:pt idx="33">
                  <c:v>-0.8553696999999989</c:v>
                </c:pt>
                <c:pt idx="34">
                  <c:v>-0.79962269999999869</c:v>
                </c:pt>
                <c:pt idx="35">
                  <c:v>-0.78566869999999867</c:v>
                </c:pt>
                <c:pt idx="36">
                  <c:v>-0.7649026999999986</c:v>
                </c:pt>
                <c:pt idx="37">
                  <c:v>-0.7881146999999995</c:v>
                </c:pt>
                <c:pt idx="38">
                  <c:v>-0.85016169999999924</c:v>
                </c:pt>
                <c:pt idx="39">
                  <c:v>-0.88671869999999942</c:v>
                </c:pt>
                <c:pt idx="40">
                  <c:v>-0.96476969999999973</c:v>
                </c:pt>
                <c:pt idx="41">
                  <c:v>-0.97069769999999878</c:v>
                </c:pt>
                <c:pt idx="42">
                  <c:v>-1.0175176999999991</c:v>
                </c:pt>
                <c:pt idx="43">
                  <c:v>-1.0056196999999987</c:v>
                </c:pt>
                <c:pt idx="44">
                  <c:v>-0.98965269999999883</c:v>
                </c:pt>
                <c:pt idx="45">
                  <c:v>-0.97478069999999839</c:v>
                </c:pt>
                <c:pt idx="46">
                  <c:v>-0.95533069999999931</c:v>
                </c:pt>
                <c:pt idx="47">
                  <c:v>-1.002241699999999</c:v>
                </c:pt>
                <c:pt idx="48">
                  <c:v>-1.0187706999999993</c:v>
                </c:pt>
                <c:pt idx="49">
                  <c:v>-1.0936836999999997</c:v>
                </c:pt>
                <c:pt idx="50">
                  <c:v>-1.1172686999999986</c:v>
                </c:pt>
                <c:pt idx="51">
                  <c:v>-1.1465316999999988</c:v>
                </c:pt>
                <c:pt idx="52">
                  <c:v>-1.1713746999999994</c:v>
                </c:pt>
                <c:pt idx="53">
                  <c:v>-1.2164986999999989</c:v>
                </c:pt>
                <c:pt idx="54">
                  <c:v>-1.3231756999999984</c:v>
                </c:pt>
                <c:pt idx="55">
                  <c:v>-1.3754286999999987</c:v>
                </c:pt>
                <c:pt idx="56">
                  <c:v>-1.4640936999999994</c:v>
                </c:pt>
                <c:pt idx="57">
                  <c:v>-1.4505376999999999</c:v>
                </c:pt>
                <c:pt idx="58">
                  <c:v>-1.4804676999999984</c:v>
                </c:pt>
                <c:pt idx="59">
                  <c:v>-1.5347246999999999</c:v>
                </c:pt>
                <c:pt idx="60">
                  <c:v>-1.6015986999999985</c:v>
                </c:pt>
                <c:pt idx="61">
                  <c:v>-1.682402699999999</c:v>
                </c:pt>
                <c:pt idx="62">
                  <c:v>-1.6371826999999985</c:v>
                </c:pt>
                <c:pt idx="63">
                  <c:v>-1.6260926999999992</c:v>
                </c:pt>
                <c:pt idx="64">
                  <c:v>-1.5555216999999999</c:v>
                </c:pt>
                <c:pt idx="65">
                  <c:v>-1.5884926999999998</c:v>
                </c:pt>
                <c:pt idx="66">
                  <c:v>-1.5993046999999994</c:v>
                </c:pt>
                <c:pt idx="67">
                  <c:v>-1.6774376999999987</c:v>
                </c:pt>
                <c:pt idx="68">
                  <c:v>-1.7336186999999992</c:v>
                </c:pt>
                <c:pt idx="69">
                  <c:v>-1.8744736999999994</c:v>
                </c:pt>
                <c:pt idx="70">
                  <c:v>-1.9975536999999992</c:v>
                </c:pt>
                <c:pt idx="71">
                  <c:v>-2.1375966999999996</c:v>
                </c:pt>
                <c:pt idx="72">
                  <c:v>-2.2402356999999995</c:v>
                </c:pt>
                <c:pt idx="73">
                  <c:v>-2.2915136999999994</c:v>
                </c:pt>
                <c:pt idx="74">
                  <c:v>-2.2664426999999989</c:v>
                </c:pt>
                <c:pt idx="75">
                  <c:v>-2.2114496999999993</c:v>
                </c:pt>
                <c:pt idx="76">
                  <c:v>-2.1720316999999998</c:v>
                </c:pt>
                <c:pt idx="77">
                  <c:v>-2.2130437000000001</c:v>
                </c:pt>
                <c:pt idx="78">
                  <c:v>-2.3654636999999994</c:v>
                </c:pt>
                <c:pt idx="79">
                  <c:v>-2.7012276999999987</c:v>
                </c:pt>
                <c:pt idx="80">
                  <c:v>-3.2139616999999987</c:v>
                </c:pt>
                <c:pt idx="81">
                  <c:v>-3.8797946999999997</c:v>
                </c:pt>
                <c:pt idx="82">
                  <c:v>-4.6276706999999995</c:v>
                </c:pt>
                <c:pt idx="83">
                  <c:v>-5.4566406999999995</c:v>
                </c:pt>
                <c:pt idx="84">
                  <c:v>-6.2873476999999998</c:v>
                </c:pt>
                <c:pt idx="85">
                  <c:v>-7.0569346999999976</c:v>
                </c:pt>
                <c:pt idx="86">
                  <c:v>-7.7633156999999979</c:v>
                </c:pt>
                <c:pt idx="87">
                  <c:v>-8.4304146999999983</c:v>
                </c:pt>
                <c:pt idx="88">
                  <c:v>-9.1164646999999999</c:v>
                </c:pt>
                <c:pt idx="89">
                  <c:v>-9.7721806999999981</c:v>
                </c:pt>
                <c:pt idx="90">
                  <c:v>-10.342798699999998</c:v>
                </c:pt>
                <c:pt idx="91">
                  <c:v>-10.838081699999998</c:v>
                </c:pt>
                <c:pt idx="92">
                  <c:v>-11.3466717</c:v>
                </c:pt>
                <c:pt idx="93">
                  <c:v>-11.8888917</c:v>
                </c:pt>
                <c:pt idx="94">
                  <c:v>-12.466737699999998</c:v>
                </c:pt>
                <c:pt idx="95">
                  <c:v>-12.9722867</c:v>
                </c:pt>
                <c:pt idx="96">
                  <c:v>-13.424508699999999</c:v>
                </c:pt>
                <c:pt idx="97">
                  <c:v>-13.818612700000001</c:v>
                </c:pt>
                <c:pt idx="98">
                  <c:v>-14.2263207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59-4324-8BCC-67FE79EEC80B}"/>
            </c:ext>
          </c:extLst>
        </c:ser>
        <c:ser>
          <c:idx val="0"/>
          <c:order val="1"/>
          <c:tx>
            <c:v>37 GHz RF -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'IF Response'!$V$3:$V$103</c:f>
              <c:numCache>
                <c:formatCode>General</c:formatCode>
                <c:ptCount val="101"/>
                <c:pt idx="0">
                  <c:v>0.01</c:v>
                </c:pt>
                <c:pt idx="1">
                  <c:v>0.18990000000000001</c:v>
                </c:pt>
                <c:pt idx="2">
                  <c:v>0.36980000000000002</c:v>
                </c:pt>
                <c:pt idx="3">
                  <c:v>0.54969999999999997</c:v>
                </c:pt>
                <c:pt idx="4">
                  <c:v>0.72960000000000003</c:v>
                </c:pt>
                <c:pt idx="5">
                  <c:v>0.90949999999999998</c:v>
                </c:pt>
                <c:pt idx="6">
                  <c:v>1.0893999999999999</c:v>
                </c:pt>
                <c:pt idx="7">
                  <c:v>1.2693000000000001</c:v>
                </c:pt>
                <c:pt idx="8">
                  <c:v>1.4492</c:v>
                </c:pt>
                <c:pt idx="9">
                  <c:v>1.6291</c:v>
                </c:pt>
                <c:pt idx="10">
                  <c:v>1.8089999999999999</c:v>
                </c:pt>
                <c:pt idx="11">
                  <c:v>1.9888999999999999</c:v>
                </c:pt>
                <c:pt idx="12">
                  <c:v>2.1688000000000001</c:v>
                </c:pt>
                <c:pt idx="13">
                  <c:v>2.3487</c:v>
                </c:pt>
                <c:pt idx="14">
                  <c:v>2.5286</c:v>
                </c:pt>
                <c:pt idx="15">
                  <c:v>2.7084999999999999</c:v>
                </c:pt>
                <c:pt idx="16">
                  <c:v>2.8883999999999999</c:v>
                </c:pt>
                <c:pt idx="17">
                  <c:v>3.0682999999999998</c:v>
                </c:pt>
                <c:pt idx="18">
                  <c:v>3.2482000000000002</c:v>
                </c:pt>
                <c:pt idx="19">
                  <c:v>3.4281000000000001</c:v>
                </c:pt>
                <c:pt idx="20">
                  <c:v>3.6080000000000001</c:v>
                </c:pt>
                <c:pt idx="21">
                  <c:v>3.7879</c:v>
                </c:pt>
                <c:pt idx="22">
                  <c:v>3.9678</c:v>
                </c:pt>
                <c:pt idx="23">
                  <c:v>4.1477000000000004</c:v>
                </c:pt>
                <c:pt idx="24">
                  <c:v>4.3276000000000003</c:v>
                </c:pt>
                <c:pt idx="25">
                  <c:v>4.5075000000000003</c:v>
                </c:pt>
                <c:pt idx="26">
                  <c:v>4.6874000000000002</c:v>
                </c:pt>
                <c:pt idx="27">
                  <c:v>4.8673000000000002</c:v>
                </c:pt>
                <c:pt idx="28">
                  <c:v>5.0472000000000001</c:v>
                </c:pt>
                <c:pt idx="29">
                  <c:v>5.2271000000000001</c:v>
                </c:pt>
                <c:pt idx="30">
                  <c:v>5.407</c:v>
                </c:pt>
                <c:pt idx="31">
                  <c:v>5.5869</c:v>
                </c:pt>
                <c:pt idx="32">
                  <c:v>5.7667999999999999</c:v>
                </c:pt>
                <c:pt idx="33">
                  <c:v>5.9466999999999999</c:v>
                </c:pt>
                <c:pt idx="34">
                  <c:v>6.1265999999999998</c:v>
                </c:pt>
                <c:pt idx="35">
                  <c:v>6.3064999999999998</c:v>
                </c:pt>
                <c:pt idx="36">
                  <c:v>6.4863999999999997</c:v>
                </c:pt>
                <c:pt idx="37">
                  <c:v>6.6662999999999997</c:v>
                </c:pt>
                <c:pt idx="38">
                  <c:v>6.8461999999999996</c:v>
                </c:pt>
                <c:pt idx="39">
                  <c:v>7.0260999999999996</c:v>
                </c:pt>
                <c:pt idx="40">
                  <c:v>7.2060000000000004</c:v>
                </c:pt>
                <c:pt idx="41">
                  <c:v>7.3859000000000004</c:v>
                </c:pt>
                <c:pt idx="42">
                  <c:v>7.5658000000000003</c:v>
                </c:pt>
                <c:pt idx="43">
                  <c:v>7.7457000000000003</c:v>
                </c:pt>
                <c:pt idx="44">
                  <c:v>7.9256000000000002</c:v>
                </c:pt>
                <c:pt idx="45">
                  <c:v>8.1054999999999993</c:v>
                </c:pt>
                <c:pt idx="46">
                  <c:v>8.2853999999999992</c:v>
                </c:pt>
                <c:pt idx="47">
                  <c:v>8.4652999999999992</c:v>
                </c:pt>
                <c:pt idx="48">
                  <c:v>8.6452000000000009</c:v>
                </c:pt>
                <c:pt idx="49">
                  <c:v>8.8251000000000008</c:v>
                </c:pt>
                <c:pt idx="50">
                  <c:v>9.0050000000000008</c:v>
                </c:pt>
                <c:pt idx="51">
                  <c:v>9.1849000000000007</c:v>
                </c:pt>
                <c:pt idx="52">
                  <c:v>9.3648000000000007</c:v>
                </c:pt>
                <c:pt idx="53">
                  <c:v>9.5447000000000006</c:v>
                </c:pt>
                <c:pt idx="54">
                  <c:v>9.7246000000000006</c:v>
                </c:pt>
                <c:pt idx="55">
                  <c:v>9.9045000000000005</c:v>
                </c:pt>
                <c:pt idx="56">
                  <c:v>10.0844</c:v>
                </c:pt>
                <c:pt idx="57">
                  <c:v>10.2643</c:v>
                </c:pt>
                <c:pt idx="58">
                  <c:v>10.4442</c:v>
                </c:pt>
                <c:pt idx="59">
                  <c:v>10.6241</c:v>
                </c:pt>
                <c:pt idx="60">
                  <c:v>10.804</c:v>
                </c:pt>
                <c:pt idx="61">
                  <c:v>10.9839</c:v>
                </c:pt>
                <c:pt idx="62">
                  <c:v>11.1638</c:v>
                </c:pt>
                <c:pt idx="63">
                  <c:v>11.3437</c:v>
                </c:pt>
                <c:pt idx="64">
                  <c:v>11.5236</c:v>
                </c:pt>
                <c:pt idx="65">
                  <c:v>11.7035</c:v>
                </c:pt>
                <c:pt idx="66">
                  <c:v>11.8834</c:v>
                </c:pt>
                <c:pt idx="67">
                  <c:v>12.0633</c:v>
                </c:pt>
                <c:pt idx="68">
                  <c:v>12.2432</c:v>
                </c:pt>
                <c:pt idx="69">
                  <c:v>12.4231</c:v>
                </c:pt>
                <c:pt idx="70">
                  <c:v>12.603</c:v>
                </c:pt>
                <c:pt idx="71">
                  <c:v>12.7829</c:v>
                </c:pt>
                <c:pt idx="72">
                  <c:v>12.9628</c:v>
                </c:pt>
                <c:pt idx="73">
                  <c:v>13.1427</c:v>
                </c:pt>
                <c:pt idx="74">
                  <c:v>13.3226</c:v>
                </c:pt>
                <c:pt idx="75">
                  <c:v>13.5025</c:v>
                </c:pt>
                <c:pt idx="76">
                  <c:v>13.682399999999999</c:v>
                </c:pt>
                <c:pt idx="77">
                  <c:v>13.862299999999999</c:v>
                </c:pt>
                <c:pt idx="78">
                  <c:v>14.042199999999999</c:v>
                </c:pt>
                <c:pt idx="79">
                  <c:v>14.222099999999999</c:v>
                </c:pt>
                <c:pt idx="80">
                  <c:v>14.401999999999999</c:v>
                </c:pt>
                <c:pt idx="81">
                  <c:v>14.581899999999999</c:v>
                </c:pt>
                <c:pt idx="82">
                  <c:v>14.761799999999999</c:v>
                </c:pt>
                <c:pt idx="83">
                  <c:v>14.941700000000001</c:v>
                </c:pt>
                <c:pt idx="84">
                  <c:v>15.121600000000001</c:v>
                </c:pt>
                <c:pt idx="85">
                  <c:v>15.301500000000001</c:v>
                </c:pt>
                <c:pt idx="86">
                  <c:v>15.481400000000001</c:v>
                </c:pt>
                <c:pt idx="87">
                  <c:v>15.661300000000001</c:v>
                </c:pt>
                <c:pt idx="88">
                  <c:v>15.841200000000001</c:v>
                </c:pt>
                <c:pt idx="89">
                  <c:v>16.021100000000001</c:v>
                </c:pt>
                <c:pt idx="90">
                  <c:v>16.201000000000001</c:v>
                </c:pt>
                <c:pt idx="91">
                  <c:v>16.3809</c:v>
                </c:pt>
                <c:pt idx="92">
                  <c:v>16.5608</c:v>
                </c:pt>
                <c:pt idx="93">
                  <c:v>16.7407</c:v>
                </c:pt>
                <c:pt idx="94">
                  <c:v>16.9206</c:v>
                </c:pt>
                <c:pt idx="95">
                  <c:v>17.1005</c:v>
                </c:pt>
                <c:pt idx="96">
                  <c:v>17.2804</c:v>
                </c:pt>
                <c:pt idx="97">
                  <c:v>17.4603</c:v>
                </c:pt>
                <c:pt idx="98">
                  <c:v>17.6402</c:v>
                </c:pt>
                <c:pt idx="99">
                  <c:v>17.8201</c:v>
                </c:pt>
                <c:pt idx="100">
                  <c:v>18</c:v>
                </c:pt>
              </c:numCache>
            </c:numRef>
          </c:xVal>
          <c:yVal>
            <c:numRef>
              <c:f>'IF Response'!$S$3:$S$103</c:f>
              <c:numCache>
                <c:formatCode>General</c:formatCode>
                <c:ptCount val="101"/>
                <c:pt idx="0">
                  <c:v>0</c:v>
                </c:pt>
                <c:pt idx="1">
                  <c:v>-9.3270000000167386E-4</c:v>
                </c:pt>
                <c:pt idx="2">
                  <c:v>-1.4831500000001441E-2</c:v>
                </c:pt>
                <c:pt idx="3">
                  <c:v>-0.10973640000000096</c:v>
                </c:pt>
                <c:pt idx="4">
                  <c:v>-0.17021470000000072</c:v>
                </c:pt>
                <c:pt idx="5">
                  <c:v>-0.22004410000000085</c:v>
                </c:pt>
                <c:pt idx="6">
                  <c:v>-0.21610930000000117</c:v>
                </c:pt>
                <c:pt idx="7">
                  <c:v>-0.20951560000000136</c:v>
                </c:pt>
                <c:pt idx="8">
                  <c:v>-0.22051140000000125</c:v>
                </c:pt>
                <c:pt idx="9">
                  <c:v>-0.22692580000000007</c:v>
                </c:pt>
                <c:pt idx="10">
                  <c:v>-0.24418640000000025</c:v>
                </c:pt>
                <c:pt idx="11">
                  <c:v>-0.20269010000000165</c:v>
                </c:pt>
                <c:pt idx="12">
                  <c:v>-0.17327880000000029</c:v>
                </c:pt>
                <c:pt idx="13">
                  <c:v>-0.15436940000000021</c:v>
                </c:pt>
                <c:pt idx="14">
                  <c:v>-0.19377800000000001</c:v>
                </c:pt>
                <c:pt idx="15">
                  <c:v>-0.21977810000000098</c:v>
                </c:pt>
                <c:pt idx="16">
                  <c:v>-0.24443910000000102</c:v>
                </c:pt>
                <c:pt idx="17">
                  <c:v>-0.26238630000000107</c:v>
                </c:pt>
                <c:pt idx="18">
                  <c:v>-0.31227020000000039</c:v>
                </c:pt>
                <c:pt idx="19">
                  <c:v>-0.34112260000000028</c:v>
                </c:pt>
                <c:pt idx="20">
                  <c:v>-0.35548310000000072</c:v>
                </c:pt>
                <c:pt idx="21">
                  <c:v>-0.36697290000000038</c:v>
                </c:pt>
                <c:pt idx="22">
                  <c:v>-0.4075603000000001</c:v>
                </c:pt>
                <c:pt idx="23">
                  <c:v>-0.48463920000000016</c:v>
                </c:pt>
                <c:pt idx="24">
                  <c:v>-0.52925490000000153</c:v>
                </c:pt>
                <c:pt idx="25">
                  <c:v>-0.54581930000000156</c:v>
                </c:pt>
                <c:pt idx="26">
                  <c:v>-0.50150300000000136</c:v>
                </c:pt>
                <c:pt idx="27">
                  <c:v>-0.46500210000000131</c:v>
                </c:pt>
                <c:pt idx="28">
                  <c:v>-0.44692710000000169</c:v>
                </c:pt>
                <c:pt idx="29">
                  <c:v>-0.45638660000000009</c:v>
                </c:pt>
                <c:pt idx="30">
                  <c:v>-0.50329400000000035</c:v>
                </c:pt>
                <c:pt idx="31">
                  <c:v>-0.52870850000000047</c:v>
                </c:pt>
                <c:pt idx="32">
                  <c:v>-0.57802100000000145</c:v>
                </c:pt>
                <c:pt idx="33">
                  <c:v>-0.61216930000000147</c:v>
                </c:pt>
                <c:pt idx="34">
                  <c:v>-0.66665360000000007</c:v>
                </c:pt>
                <c:pt idx="35">
                  <c:v>-0.70832160000000144</c:v>
                </c:pt>
                <c:pt idx="36">
                  <c:v>-0.72863390000000017</c:v>
                </c:pt>
                <c:pt idx="37">
                  <c:v>-0.73347380000000051</c:v>
                </c:pt>
                <c:pt idx="38">
                  <c:v>-0.69866470000000014</c:v>
                </c:pt>
                <c:pt idx="39">
                  <c:v>-0.67967610000000001</c:v>
                </c:pt>
                <c:pt idx="40">
                  <c:v>-0.67150500000000157</c:v>
                </c:pt>
                <c:pt idx="41">
                  <c:v>-0.69416240000000151</c:v>
                </c:pt>
                <c:pt idx="42">
                  <c:v>-0.73171140000000001</c:v>
                </c:pt>
                <c:pt idx="43">
                  <c:v>-0.7539339000000016</c:v>
                </c:pt>
                <c:pt idx="44">
                  <c:v>-0.80110700000000001</c:v>
                </c:pt>
                <c:pt idx="45">
                  <c:v>-0.82883500000000154</c:v>
                </c:pt>
                <c:pt idx="46">
                  <c:v>-0.88592600000000132</c:v>
                </c:pt>
                <c:pt idx="47">
                  <c:v>-0.89852000000000132</c:v>
                </c:pt>
                <c:pt idx="48">
                  <c:v>-0.91997700000000115</c:v>
                </c:pt>
                <c:pt idx="49">
                  <c:v>-0.90564200000000028</c:v>
                </c:pt>
                <c:pt idx="50">
                  <c:v>-0.90912800000000082</c:v>
                </c:pt>
                <c:pt idx="51">
                  <c:v>-0.91124200000000144</c:v>
                </c:pt>
                <c:pt idx="52">
                  <c:v>-0.92102600000000123</c:v>
                </c:pt>
                <c:pt idx="53">
                  <c:v>-0.94914800000000099</c:v>
                </c:pt>
                <c:pt idx="54">
                  <c:v>-0.92598400000000147</c:v>
                </c:pt>
                <c:pt idx="55">
                  <c:v>-0.92689600000000105</c:v>
                </c:pt>
                <c:pt idx="56">
                  <c:v>-0.91373900000000141</c:v>
                </c:pt>
                <c:pt idx="57">
                  <c:v>-0.98036600000000007</c:v>
                </c:pt>
                <c:pt idx="58">
                  <c:v>-1.0690980000000003</c:v>
                </c:pt>
                <c:pt idx="59">
                  <c:v>-1.1793570000000013</c:v>
                </c:pt>
                <c:pt idx="60">
                  <c:v>-1.3307140000000004</c:v>
                </c:pt>
                <c:pt idx="61">
                  <c:v>-1.4893720000000013</c:v>
                </c:pt>
                <c:pt idx="62">
                  <c:v>-1.7417650000000009</c:v>
                </c:pt>
                <c:pt idx="63">
                  <c:v>-1.9707760000000007</c:v>
                </c:pt>
                <c:pt idx="64">
                  <c:v>-2.2263570000000001</c:v>
                </c:pt>
                <c:pt idx="65">
                  <c:v>-2.3595100000000002</c:v>
                </c:pt>
                <c:pt idx="66">
                  <c:v>-2.4926220000000008</c:v>
                </c:pt>
                <c:pt idx="67">
                  <c:v>-2.5119910000000001</c:v>
                </c:pt>
                <c:pt idx="68">
                  <c:v>-2.5560880000000008</c:v>
                </c:pt>
                <c:pt idx="69">
                  <c:v>-2.4889580000000002</c:v>
                </c:pt>
                <c:pt idx="70">
                  <c:v>-2.4542840000000012</c:v>
                </c:pt>
                <c:pt idx="71">
                  <c:v>-2.3603370000000012</c:v>
                </c:pt>
                <c:pt idx="72">
                  <c:v>-2.285202</c:v>
                </c:pt>
                <c:pt idx="73">
                  <c:v>-2.2151460000000007</c:v>
                </c:pt>
                <c:pt idx="74">
                  <c:v>-2.1799290000000013</c:v>
                </c:pt>
                <c:pt idx="75">
                  <c:v>-2.2083210000000015</c:v>
                </c:pt>
                <c:pt idx="76">
                  <c:v>-2.3080560000000006</c:v>
                </c:pt>
                <c:pt idx="77">
                  <c:v>-2.4943450000000009</c:v>
                </c:pt>
                <c:pt idx="78">
                  <c:v>-2.7676410000000011</c:v>
                </c:pt>
                <c:pt idx="79">
                  <c:v>-3.1431690000000003</c:v>
                </c:pt>
                <c:pt idx="80">
                  <c:v>-3.6022120000000015</c:v>
                </c:pt>
                <c:pt idx="81">
                  <c:v>-4.1226410000000016</c:v>
                </c:pt>
                <c:pt idx="82">
                  <c:v>-4.6147370000000016</c:v>
                </c:pt>
                <c:pt idx="83">
                  <c:v>-5.1270800000000012</c:v>
                </c:pt>
                <c:pt idx="84">
                  <c:v>-5.6546600000000016</c:v>
                </c:pt>
                <c:pt idx="85">
                  <c:v>-6.248602</c:v>
                </c:pt>
                <c:pt idx="86">
                  <c:v>-6.8269430000000018</c:v>
                </c:pt>
                <c:pt idx="87">
                  <c:v>-7.3711230000000025</c:v>
                </c:pt>
                <c:pt idx="88">
                  <c:v>-7.8934720000000009</c:v>
                </c:pt>
                <c:pt idx="89">
                  <c:v>-8.4246870000000005</c:v>
                </c:pt>
                <c:pt idx="90">
                  <c:v>-9.0038579999999993</c:v>
                </c:pt>
                <c:pt idx="91">
                  <c:v>-9.5650110000000002</c:v>
                </c:pt>
                <c:pt idx="92">
                  <c:v>-10.134877000000001</c:v>
                </c:pt>
                <c:pt idx="93">
                  <c:v>-10.713368000000001</c:v>
                </c:pt>
                <c:pt idx="94">
                  <c:v>-11.291625000000002</c:v>
                </c:pt>
                <c:pt idx="95">
                  <c:v>-11.826276000000002</c:v>
                </c:pt>
                <c:pt idx="96">
                  <c:v>-12.304667</c:v>
                </c:pt>
                <c:pt idx="97">
                  <c:v>-12.753636000000002</c:v>
                </c:pt>
                <c:pt idx="98">
                  <c:v>-13.197061</c:v>
                </c:pt>
                <c:pt idx="99">
                  <c:v>-13.623403000000001</c:v>
                </c:pt>
                <c:pt idx="100">
                  <c:v>-13.905863999999999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59-4324-8BCC-67FE79EEC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134272"/>
        <c:axId val="116136192"/>
      </c:scatterChart>
      <c:valAx>
        <c:axId val="116134272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IF Frequency  (GHz)</a:t>
                </a:r>
              </a:p>
            </c:rich>
          </c:tx>
          <c:layout>
            <c:manualLayout>
              <c:xMode val="edge"/>
              <c:yMode val="edge"/>
              <c:x val="0.37500692049321632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136192"/>
        <c:crosses val="autoZero"/>
        <c:crossBetween val="midCat"/>
        <c:majorUnit val="2"/>
      </c:valAx>
      <c:valAx>
        <c:axId val="116136192"/>
        <c:scaling>
          <c:orientation val="minMax"/>
          <c:max val="0"/>
          <c:min val="-1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134272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7415963329373244"/>
          <c:y val="0.68226778944298638"/>
          <c:w val="0.46321612880848689"/>
          <c:h val="0.1167803388773464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IF Return Loss (dB)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37 GHz RF -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'IF Response'!$V$3:$V$103</c:f>
              <c:numCache>
                <c:formatCode>General</c:formatCode>
                <c:ptCount val="101"/>
                <c:pt idx="0">
                  <c:v>0.01</c:v>
                </c:pt>
                <c:pt idx="1">
                  <c:v>0.18990000000000001</c:v>
                </c:pt>
                <c:pt idx="2">
                  <c:v>0.36980000000000002</c:v>
                </c:pt>
                <c:pt idx="3">
                  <c:v>0.54969999999999997</c:v>
                </c:pt>
                <c:pt idx="4">
                  <c:v>0.72960000000000003</c:v>
                </c:pt>
                <c:pt idx="5">
                  <c:v>0.90949999999999998</c:v>
                </c:pt>
                <c:pt idx="6">
                  <c:v>1.0893999999999999</c:v>
                </c:pt>
                <c:pt idx="7">
                  <c:v>1.2693000000000001</c:v>
                </c:pt>
                <c:pt idx="8">
                  <c:v>1.4492</c:v>
                </c:pt>
                <c:pt idx="9">
                  <c:v>1.6291</c:v>
                </c:pt>
                <c:pt idx="10">
                  <c:v>1.8089999999999999</c:v>
                </c:pt>
                <c:pt idx="11">
                  <c:v>1.9888999999999999</c:v>
                </c:pt>
                <c:pt idx="12">
                  <c:v>2.1688000000000001</c:v>
                </c:pt>
                <c:pt idx="13">
                  <c:v>2.3487</c:v>
                </c:pt>
                <c:pt idx="14">
                  <c:v>2.5286</c:v>
                </c:pt>
                <c:pt idx="15">
                  <c:v>2.7084999999999999</c:v>
                </c:pt>
                <c:pt idx="16">
                  <c:v>2.8883999999999999</c:v>
                </c:pt>
                <c:pt idx="17">
                  <c:v>3.0682999999999998</c:v>
                </c:pt>
                <c:pt idx="18">
                  <c:v>3.2482000000000002</c:v>
                </c:pt>
                <c:pt idx="19">
                  <c:v>3.4281000000000001</c:v>
                </c:pt>
                <c:pt idx="20">
                  <c:v>3.6080000000000001</c:v>
                </c:pt>
                <c:pt idx="21">
                  <c:v>3.7879</c:v>
                </c:pt>
                <c:pt idx="22">
                  <c:v>3.9678</c:v>
                </c:pt>
                <c:pt idx="23">
                  <c:v>4.1477000000000004</c:v>
                </c:pt>
                <c:pt idx="24">
                  <c:v>4.3276000000000003</c:v>
                </c:pt>
                <c:pt idx="25">
                  <c:v>4.5075000000000003</c:v>
                </c:pt>
                <c:pt idx="26">
                  <c:v>4.6874000000000002</c:v>
                </c:pt>
                <c:pt idx="27">
                  <c:v>4.8673000000000002</c:v>
                </c:pt>
                <c:pt idx="28">
                  <c:v>5.0472000000000001</c:v>
                </c:pt>
                <c:pt idx="29">
                  <c:v>5.2271000000000001</c:v>
                </c:pt>
                <c:pt idx="30">
                  <c:v>5.407</c:v>
                </c:pt>
                <c:pt idx="31">
                  <c:v>5.5869</c:v>
                </c:pt>
                <c:pt idx="32">
                  <c:v>5.7667999999999999</c:v>
                </c:pt>
                <c:pt idx="33">
                  <c:v>5.9466999999999999</c:v>
                </c:pt>
                <c:pt idx="34">
                  <c:v>6.1265999999999998</c:v>
                </c:pt>
                <c:pt idx="35">
                  <c:v>6.3064999999999998</c:v>
                </c:pt>
                <c:pt idx="36">
                  <c:v>6.4863999999999997</c:v>
                </c:pt>
                <c:pt idx="37">
                  <c:v>6.6662999999999997</c:v>
                </c:pt>
                <c:pt idx="38">
                  <c:v>6.8461999999999996</c:v>
                </c:pt>
                <c:pt idx="39">
                  <c:v>7.0260999999999996</c:v>
                </c:pt>
                <c:pt idx="40">
                  <c:v>7.2060000000000004</c:v>
                </c:pt>
                <c:pt idx="41">
                  <c:v>7.3859000000000004</c:v>
                </c:pt>
                <c:pt idx="42">
                  <c:v>7.5658000000000003</c:v>
                </c:pt>
                <c:pt idx="43">
                  <c:v>7.7457000000000003</c:v>
                </c:pt>
                <c:pt idx="44">
                  <c:v>7.9256000000000002</c:v>
                </c:pt>
                <c:pt idx="45">
                  <c:v>8.1054999999999993</c:v>
                </c:pt>
                <c:pt idx="46">
                  <c:v>8.2853999999999992</c:v>
                </c:pt>
                <c:pt idx="47">
                  <c:v>8.4652999999999992</c:v>
                </c:pt>
                <c:pt idx="48">
                  <c:v>8.6452000000000009</c:v>
                </c:pt>
                <c:pt idx="49">
                  <c:v>8.8251000000000008</c:v>
                </c:pt>
                <c:pt idx="50">
                  <c:v>9.0050000000000008</c:v>
                </c:pt>
                <c:pt idx="51">
                  <c:v>9.1849000000000007</c:v>
                </c:pt>
                <c:pt idx="52">
                  <c:v>9.3648000000000007</c:v>
                </c:pt>
                <c:pt idx="53">
                  <c:v>9.5447000000000006</c:v>
                </c:pt>
                <c:pt idx="54">
                  <c:v>9.7246000000000006</c:v>
                </c:pt>
                <c:pt idx="55">
                  <c:v>9.9045000000000005</c:v>
                </c:pt>
                <c:pt idx="56">
                  <c:v>10.0844</c:v>
                </c:pt>
                <c:pt idx="57">
                  <c:v>10.2643</c:v>
                </c:pt>
                <c:pt idx="58">
                  <c:v>10.4442</c:v>
                </c:pt>
                <c:pt idx="59">
                  <c:v>10.6241</c:v>
                </c:pt>
                <c:pt idx="60">
                  <c:v>10.804</c:v>
                </c:pt>
                <c:pt idx="61">
                  <c:v>10.9839</c:v>
                </c:pt>
                <c:pt idx="62">
                  <c:v>11.1638</c:v>
                </c:pt>
                <c:pt idx="63">
                  <c:v>11.3437</c:v>
                </c:pt>
                <c:pt idx="64">
                  <c:v>11.5236</c:v>
                </c:pt>
                <c:pt idx="65">
                  <c:v>11.7035</c:v>
                </c:pt>
                <c:pt idx="66">
                  <c:v>11.8834</c:v>
                </c:pt>
                <c:pt idx="67">
                  <c:v>12.0633</c:v>
                </c:pt>
                <c:pt idx="68">
                  <c:v>12.2432</c:v>
                </c:pt>
                <c:pt idx="69">
                  <c:v>12.4231</c:v>
                </c:pt>
                <c:pt idx="70">
                  <c:v>12.603</c:v>
                </c:pt>
                <c:pt idx="71">
                  <c:v>12.7829</c:v>
                </c:pt>
                <c:pt idx="72">
                  <c:v>12.9628</c:v>
                </c:pt>
                <c:pt idx="73">
                  <c:v>13.1427</c:v>
                </c:pt>
                <c:pt idx="74">
                  <c:v>13.3226</c:v>
                </c:pt>
                <c:pt idx="75">
                  <c:v>13.5025</c:v>
                </c:pt>
                <c:pt idx="76">
                  <c:v>13.682399999999999</c:v>
                </c:pt>
                <c:pt idx="77">
                  <c:v>13.862299999999999</c:v>
                </c:pt>
                <c:pt idx="78">
                  <c:v>14.042199999999999</c:v>
                </c:pt>
                <c:pt idx="79">
                  <c:v>14.222099999999999</c:v>
                </c:pt>
                <c:pt idx="80">
                  <c:v>14.401999999999999</c:v>
                </c:pt>
                <c:pt idx="81">
                  <c:v>14.581899999999999</c:v>
                </c:pt>
                <c:pt idx="82">
                  <c:v>14.761799999999999</c:v>
                </c:pt>
                <c:pt idx="83">
                  <c:v>14.941700000000001</c:v>
                </c:pt>
                <c:pt idx="84">
                  <c:v>15.121600000000001</c:v>
                </c:pt>
                <c:pt idx="85">
                  <c:v>15.301500000000001</c:v>
                </c:pt>
                <c:pt idx="86">
                  <c:v>15.481400000000001</c:v>
                </c:pt>
                <c:pt idx="87">
                  <c:v>15.661300000000001</c:v>
                </c:pt>
                <c:pt idx="88">
                  <c:v>15.841200000000001</c:v>
                </c:pt>
                <c:pt idx="89">
                  <c:v>16.021100000000001</c:v>
                </c:pt>
                <c:pt idx="90">
                  <c:v>16.201000000000001</c:v>
                </c:pt>
                <c:pt idx="91">
                  <c:v>16.3809</c:v>
                </c:pt>
                <c:pt idx="92">
                  <c:v>16.5608</c:v>
                </c:pt>
                <c:pt idx="93">
                  <c:v>16.7407</c:v>
                </c:pt>
                <c:pt idx="94">
                  <c:v>16.9206</c:v>
                </c:pt>
                <c:pt idx="95">
                  <c:v>17.1005</c:v>
                </c:pt>
                <c:pt idx="96">
                  <c:v>17.2804</c:v>
                </c:pt>
                <c:pt idx="97">
                  <c:v>17.4603</c:v>
                </c:pt>
                <c:pt idx="98">
                  <c:v>17.6402</c:v>
                </c:pt>
                <c:pt idx="99">
                  <c:v>17.8201</c:v>
                </c:pt>
                <c:pt idx="100">
                  <c:v>18</c:v>
                </c:pt>
              </c:numCache>
            </c:numRef>
          </c:xVal>
          <c:yVal>
            <c:numRef>
              <c:f>'IF Response'!$J$3:$J$103</c:f>
              <c:numCache>
                <c:formatCode>General</c:formatCode>
                <c:ptCount val="101"/>
                <c:pt idx="0">
                  <c:v>-27.50075</c:v>
                </c:pt>
                <c:pt idx="1">
                  <c:v>-26.949414999999998</c:v>
                </c:pt>
                <c:pt idx="2">
                  <c:v>-26.693262000000001</c:v>
                </c:pt>
                <c:pt idx="3">
                  <c:v>-27.483685000000001</c:v>
                </c:pt>
                <c:pt idx="4">
                  <c:v>-29.160112000000002</c:v>
                </c:pt>
                <c:pt idx="5">
                  <c:v>-30.833399</c:v>
                </c:pt>
                <c:pt idx="6">
                  <c:v>-31.671161999999999</c:v>
                </c:pt>
                <c:pt idx="7">
                  <c:v>-33.040787000000002</c:v>
                </c:pt>
                <c:pt idx="8">
                  <c:v>-32.106102</c:v>
                </c:pt>
                <c:pt idx="9">
                  <c:v>-31.102955000000001</c:v>
                </c:pt>
                <c:pt idx="10">
                  <c:v>-28.817822</c:v>
                </c:pt>
                <c:pt idx="11">
                  <c:v>-27.424088000000001</c:v>
                </c:pt>
                <c:pt idx="12">
                  <c:v>-24.952279999999998</c:v>
                </c:pt>
                <c:pt idx="13">
                  <c:v>-23.940024999999999</c:v>
                </c:pt>
                <c:pt idx="14">
                  <c:v>-22.513487000000001</c:v>
                </c:pt>
                <c:pt idx="15">
                  <c:v>-22.300501000000001</c:v>
                </c:pt>
                <c:pt idx="16">
                  <c:v>-21.839663999999999</c:v>
                </c:pt>
                <c:pt idx="17">
                  <c:v>-21.689737000000001</c:v>
                </c:pt>
                <c:pt idx="18">
                  <c:v>-21.088508999999998</c:v>
                </c:pt>
                <c:pt idx="19">
                  <c:v>-20.798127999999998</c:v>
                </c:pt>
                <c:pt idx="20">
                  <c:v>-20.548569000000001</c:v>
                </c:pt>
                <c:pt idx="21">
                  <c:v>-20.954460000000001</c:v>
                </c:pt>
                <c:pt idx="22">
                  <c:v>-21.482005999999998</c:v>
                </c:pt>
                <c:pt idx="23">
                  <c:v>-21.582819000000001</c:v>
                </c:pt>
                <c:pt idx="24">
                  <c:v>-21.775908000000001</c:v>
                </c:pt>
                <c:pt idx="25">
                  <c:v>-21.37641</c:v>
                </c:pt>
                <c:pt idx="26">
                  <c:v>-21.140846</c:v>
                </c:pt>
                <c:pt idx="27">
                  <c:v>-20.618551</c:v>
                </c:pt>
                <c:pt idx="28">
                  <c:v>-20.700462000000002</c:v>
                </c:pt>
                <c:pt idx="29">
                  <c:v>-20.347498000000002</c:v>
                </c:pt>
                <c:pt idx="30">
                  <c:v>-20.210491000000001</c:v>
                </c:pt>
                <c:pt idx="31">
                  <c:v>-20.088443999999999</c:v>
                </c:pt>
                <c:pt idx="32">
                  <c:v>-19.794006</c:v>
                </c:pt>
                <c:pt idx="33">
                  <c:v>-19.856407000000001</c:v>
                </c:pt>
                <c:pt idx="34">
                  <c:v>-19.742667999999998</c:v>
                </c:pt>
                <c:pt idx="35">
                  <c:v>-19.778824</c:v>
                </c:pt>
                <c:pt idx="36">
                  <c:v>-19.063267</c:v>
                </c:pt>
                <c:pt idx="37">
                  <c:v>-18.773567</c:v>
                </c:pt>
                <c:pt idx="38">
                  <c:v>-18.350704</c:v>
                </c:pt>
                <c:pt idx="39">
                  <c:v>-18.376809999999999</c:v>
                </c:pt>
                <c:pt idx="40">
                  <c:v>-18.51388</c:v>
                </c:pt>
                <c:pt idx="41">
                  <c:v>-18.718107</c:v>
                </c:pt>
                <c:pt idx="42">
                  <c:v>-19.231383999999998</c:v>
                </c:pt>
                <c:pt idx="43">
                  <c:v>-19.252832000000001</c:v>
                </c:pt>
                <c:pt idx="44">
                  <c:v>-19.680395000000001</c:v>
                </c:pt>
                <c:pt idx="45">
                  <c:v>-19.951267000000001</c:v>
                </c:pt>
                <c:pt idx="46">
                  <c:v>-21.132539999999999</c:v>
                </c:pt>
                <c:pt idx="47">
                  <c:v>-22.249865</c:v>
                </c:pt>
                <c:pt idx="48">
                  <c:v>-25.414556999999999</c:v>
                </c:pt>
                <c:pt idx="49">
                  <c:v>-26.731221999999999</c:v>
                </c:pt>
                <c:pt idx="50">
                  <c:v>-28.338282</c:v>
                </c:pt>
                <c:pt idx="51">
                  <c:v>-28.448063000000001</c:v>
                </c:pt>
                <c:pt idx="52">
                  <c:v>-28.501328999999998</c:v>
                </c:pt>
                <c:pt idx="53">
                  <c:v>-25.882856</c:v>
                </c:pt>
                <c:pt idx="54">
                  <c:v>-24.574370999999999</c:v>
                </c:pt>
                <c:pt idx="55">
                  <c:v>-22.640567999999998</c:v>
                </c:pt>
                <c:pt idx="56">
                  <c:v>-21.36759</c:v>
                </c:pt>
                <c:pt idx="57">
                  <c:v>-19.801949</c:v>
                </c:pt>
                <c:pt idx="58">
                  <c:v>-18.743880999999998</c:v>
                </c:pt>
                <c:pt idx="59">
                  <c:v>-17.831123000000002</c:v>
                </c:pt>
                <c:pt idx="60">
                  <c:v>-16.905836000000001</c:v>
                </c:pt>
                <c:pt idx="61">
                  <c:v>-16.296437999999998</c:v>
                </c:pt>
                <c:pt idx="62">
                  <c:v>-15.586907</c:v>
                </c:pt>
                <c:pt idx="63">
                  <c:v>-15.369332</c:v>
                </c:pt>
                <c:pt idx="64">
                  <c:v>-14.874288</c:v>
                </c:pt>
                <c:pt idx="65">
                  <c:v>-14.669229</c:v>
                </c:pt>
                <c:pt idx="66">
                  <c:v>-14.039092</c:v>
                </c:pt>
                <c:pt idx="67">
                  <c:v>-13.328633</c:v>
                </c:pt>
                <c:pt idx="68">
                  <c:v>-12.353923</c:v>
                </c:pt>
                <c:pt idx="69">
                  <c:v>-11.460424</c:v>
                </c:pt>
                <c:pt idx="70">
                  <c:v>-10.550136999999999</c:v>
                </c:pt>
                <c:pt idx="71">
                  <c:v>-9.8659610999999998</c:v>
                </c:pt>
                <c:pt idx="72">
                  <c:v>-9.4082612999999995</c:v>
                </c:pt>
                <c:pt idx="73">
                  <c:v>-9.2148293999999993</c:v>
                </c:pt>
                <c:pt idx="74">
                  <c:v>-9.3785247999999992</c:v>
                </c:pt>
                <c:pt idx="75">
                  <c:v>-9.9127951000000003</c:v>
                </c:pt>
                <c:pt idx="76">
                  <c:v>-10.66985</c:v>
                </c:pt>
                <c:pt idx="77">
                  <c:v>-11.155644000000001</c:v>
                </c:pt>
                <c:pt idx="78">
                  <c:v>-11.211199000000001</c:v>
                </c:pt>
                <c:pt idx="79">
                  <c:v>-10.747634</c:v>
                </c:pt>
                <c:pt idx="80">
                  <c:v>-9.7681131000000008</c:v>
                </c:pt>
                <c:pt idx="81">
                  <c:v>-8.4594106999999994</c:v>
                </c:pt>
                <c:pt idx="82">
                  <c:v>-7.1870460999999999</c:v>
                </c:pt>
                <c:pt idx="83">
                  <c:v>-6.1961427000000002</c:v>
                </c:pt>
                <c:pt idx="84">
                  <c:v>-5.4362687999999997</c:v>
                </c:pt>
                <c:pt idx="85">
                  <c:v>-4.8333754999999998</c:v>
                </c:pt>
                <c:pt idx="86">
                  <c:v>-4.3512807000000002</c:v>
                </c:pt>
                <c:pt idx="87">
                  <c:v>-3.9563188999999999</c:v>
                </c:pt>
                <c:pt idx="88">
                  <c:v>-3.6265249000000002</c:v>
                </c:pt>
                <c:pt idx="89">
                  <c:v>-3.3404102</c:v>
                </c:pt>
                <c:pt idx="90">
                  <c:v>-3.1013500999999999</c:v>
                </c:pt>
                <c:pt idx="91">
                  <c:v>-2.8920197000000001</c:v>
                </c:pt>
                <c:pt idx="92">
                  <c:v>-2.7193599000000002</c:v>
                </c:pt>
                <c:pt idx="93">
                  <c:v>-2.5749930999999999</c:v>
                </c:pt>
                <c:pt idx="94">
                  <c:v>-2.4564501999999999</c:v>
                </c:pt>
                <c:pt idx="95">
                  <c:v>-2.3614937999999999</c:v>
                </c:pt>
                <c:pt idx="96">
                  <c:v>-2.3003583000000001</c:v>
                </c:pt>
                <c:pt idx="97">
                  <c:v>-2.2593458000000002</c:v>
                </c:pt>
                <c:pt idx="98">
                  <c:v>-2.2412255000000001</c:v>
                </c:pt>
                <c:pt idx="99">
                  <c:v>-2.2354604999999999</c:v>
                </c:pt>
                <c:pt idx="100">
                  <c:v>-2.2388487000000001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EB-4A1E-A080-14B740E739BA}"/>
            </c:ext>
          </c:extLst>
        </c:ser>
        <c:ser>
          <c:idx val="0"/>
          <c:order val="1"/>
          <c:tx>
            <c:v>37 GHz RF -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'IF Response'!$V$3:$V$103</c:f>
              <c:numCache>
                <c:formatCode>General</c:formatCode>
                <c:ptCount val="101"/>
                <c:pt idx="0">
                  <c:v>0.01</c:v>
                </c:pt>
                <c:pt idx="1">
                  <c:v>0.18990000000000001</c:v>
                </c:pt>
                <c:pt idx="2">
                  <c:v>0.36980000000000002</c:v>
                </c:pt>
                <c:pt idx="3">
                  <c:v>0.54969999999999997</c:v>
                </c:pt>
                <c:pt idx="4">
                  <c:v>0.72960000000000003</c:v>
                </c:pt>
                <c:pt idx="5">
                  <c:v>0.90949999999999998</c:v>
                </c:pt>
                <c:pt idx="6">
                  <c:v>1.0893999999999999</c:v>
                </c:pt>
                <c:pt idx="7">
                  <c:v>1.2693000000000001</c:v>
                </c:pt>
                <c:pt idx="8">
                  <c:v>1.4492</c:v>
                </c:pt>
                <c:pt idx="9">
                  <c:v>1.6291</c:v>
                </c:pt>
                <c:pt idx="10">
                  <c:v>1.8089999999999999</c:v>
                </c:pt>
                <c:pt idx="11">
                  <c:v>1.9888999999999999</c:v>
                </c:pt>
                <c:pt idx="12">
                  <c:v>2.1688000000000001</c:v>
                </c:pt>
                <c:pt idx="13">
                  <c:v>2.3487</c:v>
                </c:pt>
                <c:pt idx="14">
                  <c:v>2.5286</c:v>
                </c:pt>
                <c:pt idx="15">
                  <c:v>2.7084999999999999</c:v>
                </c:pt>
                <c:pt idx="16">
                  <c:v>2.8883999999999999</c:v>
                </c:pt>
                <c:pt idx="17">
                  <c:v>3.0682999999999998</c:v>
                </c:pt>
                <c:pt idx="18">
                  <c:v>3.2482000000000002</c:v>
                </c:pt>
                <c:pt idx="19">
                  <c:v>3.4281000000000001</c:v>
                </c:pt>
                <c:pt idx="20">
                  <c:v>3.6080000000000001</c:v>
                </c:pt>
                <c:pt idx="21">
                  <c:v>3.7879</c:v>
                </c:pt>
                <c:pt idx="22">
                  <c:v>3.9678</c:v>
                </c:pt>
                <c:pt idx="23">
                  <c:v>4.1477000000000004</c:v>
                </c:pt>
                <c:pt idx="24">
                  <c:v>4.3276000000000003</c:v>
                </c:pt>
                <c:pt idx="25">
                  <c:v>4.5075000000000003</c:v>
                </c:pt>
                <c:pt idx="26">
                  <c:v>4.6874000000000002</c:v>
                </c:pt>
                <c:pt idx="27">
                  <c:v>4.8673000000000002</c:v>
                </c:pt>
                <c:pt idx="28">
                  <c:v>5.0472000000000001</c:v>
                </c:pt>
                <c:pt idx="29">
                  <c:v>5.2271000000000001</c:v>
                </c:pt>
                <c:pt idx="30">
                  <c:v>5.407</c:v>
                </c:pt>
                <c:pt idx="31">
                  <c:v>5.5869</c:v>
                </c:pt>
                <c:pt idx="32">
                  <c:v>5.7667999999999999</c:v>
                </c:pt>
                <c:pt idx="33">
                  <c:v>5.9466999999999999</c:v>
                </c:pt>
                <c:pt idx="34">
                  <c:v>6.1265999999999998</c:v>
                </c:pt>
                <c:pt idx="35">
                  <c:v>6.3064999999999998</c:v>
                </c:pt>
                <c:pt idx="36">
                  <c:v>6.4863999999999997</c:v>
                </c:pt>
                <c:pt idx="37">
                  <c:v>6.6662999999999997</c:v>
                </c:pt>
                <c:pt idx="38">
                  <c:v>6.8461999999999996</c:v>
                </c:pt>
                <c:pt idx="39">
                  <c:v>7.0260999999999996</c:v>
                </c:pt>
                <c:pt idx="40">
                  <c:v>7.2060000000000004</c:v>
                </c:pt>
                <c:pt idx="41">
                  <c:v>7.3859000000000004</c:v>
                </c:pt>
                <c:pt idx="42">
                  <c:v>7.5658000000000003</c:v>
                </c:pt>
                <c:pt idx="43">
                  <c:v>7.7457000000000003</c:v>
                </c:pt>
                <c:pt idx="44">
                  <c:v>7.9256000000000002</c:v>
                </c:pt>
                <c:pt idx="45">
                  <c:v>8.1054999999999993</c:v>
                </c:pt>
                <c:pt idx="46">
                  <c:v>8.2853999999999992</c:v>
                </c:pt>
                <c:pt idx="47">
                  <c:v>8.4652999999999992</c:v>
                </c:pt>
                <c:pt idx="48">
                  <c:v>8.6452000000000009</c:v>
                </c:pt>
                <c:pt idx="49">
                  <c:v>8.8251000000000008</c:v>
                </c:pt>
                <c:pt idx="50">
                  <c:v>9.0050000000000008</c:v>
                </c:pt>
                <c:pt idx="51">
                  <c:v>9.1849000000000007</c:v>
                </c:pt>
                <c:pt idx="52">
                  <c:v>9.3648000000000007</c:v>
                </c:pt>
                <c:pt idx="53">
                  <c:v>9.5447000000000006</c:v>
                </c:pt>
                <c:pt idx="54">
                  <c:v>9.7246000000000006</c:v>
                </c:pt>
                <c:pt idx="55">
                  <c:v>9.9045000000000005</c:v>
                </c:pt>
                <c:pt idx="56">
                  <c:v>10.0844</c:v>
                </c:pt>
                <c:pt idx="57">
                  <c:v>10.2643</c:v>
                </c:pt>
                <c:pt idx="58">
                  <c:v>10.4442</c:v>
                </c:pt>
                <c:pt idx="59">
                  <c:v>10.6241</c:v>
                </c:pt>
                <c:pt idx="60">
                  <c:v>10.804</c:v>
                </c:pt>
                <c:pt idx="61">
                  <c:v>10.9839</c:v>
                </c:pt>
                <c:pt idx="62">
                  <c:v>11.1638</c:v>
                </c:pt>
                <c:pt idx="63">
                  <c:v>11.3437</c:v>
                </c:pt>
                <c:pt idx="64">
                  <c:v>11.5236</c:v>
                </c:pt>
                <c:pt idx="65">
                  <c:v>11.7035</c:v>
                </c:pt>
                <c:pt idx="66">
                  <c:v>11.8834</c:v>
                </c:pt>
                <c:pt idx="67">
                  <c:v>12.0633</c:v>
                </c:pt>
                <c:pt idx="68">
                  <c:v>12.2432</c:v>
                </c:pt>
                <c:pt idx="69">
                  <c:v>12.4231</c:v>
                </c:pt>
                <c:pt idx="70">
                  <c:v>12.603</c:v>
                </c:pt>
                <c:pt idx="71">
                  <c:v>12.7829</c:v>
                </c:pt>
                <c:pt idx="72">
                  <c:v>12.9628</c:v>
                </c:pt>
                <c:pt idx="73">
                  <c:v>13.1427</c:v>
                </c:pt>
                <c:pt idx="74">
                  <c:v>13.3226</c:v>
                </c:pt>
                <c:pt idx="75">
                  <c:v>13.5025</c:v>
                </c:pt>
                <c:pt idx="76">
                  <c:v>13.682399999999999</c:v>
                </c:pt>
                <c:pt idx="77">
                  <c:v>13.862299999999999</c:v>
                </c:pt>
                <c:pt idx="78">
                  <c:v>14.042199999999999</c:v>
                </c:pt>
                <c:pt idx="79">
                  <c:v>14.222099999999999</c:v>
                </c:pt>
                <c:pt idx="80">
                  <c:v>14.401999999999999</c:v>
                </c:pt>
                <c:pt idx="81">
                  <c:v>14.581899999999999</c:v>
                </c:pt>
                <c:pt idx="82">
                  <c:v>14.761799999999999</c:v>
                </c:pt>
                <c:pt idx="83">
                  <c:v>14.941700000000001</c:v>
                </c:pt>
                <c:pt idx="84">
                  <c:v>15.121600000000001</c:v>
                </c:pt>
                <c:pt idx="85">
                  <c:v>15.301500000000001</c:v>
                </c:pt>
                <c:pt idx="86">
                  <c:v>15.481400000000001</c:v>
                </c:pt>
                <c:pt idx="87">
                  <c:v>15.661300000000001</c:v>
                </c:pt>
                <c:pt idx="88">
                  <c:v>15.841200000000001</c:v>
                </c:pt>
                <c:pt idx="89">
                  <c:v>16.021100000000001</c:v>
                </c:pt>
                <c:pt idx="90">
                  <c:v>16.201000000000001</c:v>
                </c:pt>
                <c:pt idx="91">
                  <c:v>16.3809</c:v>
                </c:pt>
                <c:pt idx="92">
                  <c:v>16.5608</c:v>
                </c:pt>
                <c:pt idx="93">
                  <c:v>16.7407</c:v>
                </c:pt>
                <c:pt idx="94">
                  <c:v>16.9206</c:v>
                </c:pt>
                <c:pt idx="95">
                  <c:v>17.1005</c:v>
                </c:pt>
                <c:pt idx="96">
                  <c:v>17.2804</c:v>
                </c:pt>
                <c:pt idx="97">
                  <c:v>17.4603</c:v>
                </c:pt>
                <c:pt idx="98">
                  <c:v>17.6402</c:v>
                </c:pt>
                <c:pt idx="99">
                  <c:v>17.8201</c:v>
                </c:pt>
                <c:pt idx="100">
                  <c:v>18</c:v>
                </c:pt>
              </c:numCache>
            </c:numRef>
          </c:xVal>
          <c:yVal>
            <c:numRef>
              <c:f>'IF Response'!$T$3:$T$103</c:f>
              <c:numCache>
                <c:formatCode>General</c:formatCode>
                <c:ptCount val="101"/>
                <c:pt idx="0">
                  <c:v>-30.275658</c:v>
                </c:pt>
                <c:pt idx="1">
                  <c:v>-30.222296</c:v>
                </c:pt>
                <c:pt idx="2">
                  <c:v>-29.068815000000001</c:v>
                </c:pt>
                <c:pt idx="3">
                  <c:v>-27.563644</c:v>
                </c:pt>
                <c:pt idx="4">
                  <c:v>-25.637352</c:v>
                </c:pt>
                <c:pt idx="5">
                  <c:v>-24.301086000000002</c:v>
                </c:pt>
                <c:pt idx="6">
                  <c:v>-22.766998000000001</c:v>
                </c:pt>
                <c:pt idx="7">
                  <c:v>-21.882362000000001</c:v>
                </c:pt>
                <c:pt idx="8">
                  <c:v>-21.545041999999999</c:v>
                </c:pt>
                <c:pt idx="9">
                  <c:v>-21.134989000000001</c:v>
                </c:pt>
                <c:pt idx="10">
                  <c:v>-21.115788999999999</c:v>
                </c:pt>
                <c:pt idx="11">
                  <c:v>-20.781635000000001</c:v>
                </c:pt>
                <c:pt idx="12">
                  <c:v>-20.902193</c:v>
                </c:pt>
                <c:pt idx="13">
                  <c:v>-20.954287000000001</c:v>
                </c:pt>
                <c:pt idx="14">
                  <c:v>-21.375789999999999</c:v>
                </c:pt>
                <c:pt idx="15">
                  <c:v>-21.344894</c:v>
                </c:pt>
                <c:pt idx="16">
                  <c:v>-21.548475</c:v>
                </c:pt>
                <c:pt idx="17">
                  <c:v>-21.808530999999999</c:v>
                </c:pt>
                <c:pt idx="18">
                  <c:v>-22.019708999999999</c:v>
                </c:pt>
                <c:pt idx="19">
                  <c:v>-22.043648000000001</c:v>
                </c:pt>
                <c:pt idx="20">
                  <c:v>-21.919882000000001</c:v>
                </c:pt>
                <c:pt idx="21">
                  <c:v>-21.481940999999999</c:v>
                </c:pt>
                <c:pt idx="22">
                  <c:v>-20.747441999999999</c:v>
                </c:pt>
                <c:pt idx="23">
                  <c:v>-20.350518999999998</c:v>
                </c:pt>
                <c:pt idx="24">
                  <c:v>-19.788383</c:v>
                </c:pt>
                <c:pt idx="25">
                  <c:v>-19.883873000000001</c:v>
                </c:pt>
                <c:pt idx="26">
                  <c:v>-19.749468</c:v>
                </c:pt>
                <c:pt idx="27">
                  <c:v>-19.770371999999998</c:v>
                </c:pt>
                <c:pt idx="28">
                  <c:v>-19.415368999999998</c:v>
                </c:pt>
                <c:pt idx="29">
                  <c:v>-19.262893999999999</c:v>
                </c:pt>
                <c:pt idx="30">
                  <c:v>-18.956344999999999</c:v>
                </c:pt>
                <c:pt idx="31">
                  <c:v>-18.646246000000001</c:v>
                </c:pt>
                <c:pt idx="32">
                  <c:v>-18.555</c:v>
                </c:pt>
                <c:pt idx="33">
                  <c:v>-18.246866000000001</c:v>
                </c:pt>
                <c:pt idx="34">
                  <c:v>-18.404731999999999</c:v>
                </c:pt>
                <c:pt idx="35">
                  <c:v>-18.701691</c:v>
                </c:pt>
                <c:pt idx="36">
                  <c:v>-19.665427999999999</c:v>
                </c:pt>
                <c:pt idx="37">
                  <c:v>-20.005607999999999</c:v>
                </c:pt>
                <c:pt idx="38">
                  <c:v>-20.365107999999999</c:v>
                </c:pt>
                <c:pt idx="39">
                  <c:v>-20.008385000000001</c:v>
                </c:pt>
                <c:pt idx="40">
                  <c:v>-19.387419000000001</c:v>
                </c:pt>
                <c:pt idx="41">
                  <c:v>-18.547713999999999</c:v>
                </c:pt>
                <c:pt idx="42">
                  <c:v>-18.020346</c:v>
                </c:pt>
                <c:pt idx="43">
                  <c:v>-18.00469</c:v>
                </c:pt>
                <c:pt idx="44">
                  <c:v>-18.021063000000002</c:v>
                </c:pt>
                <c:pt idx="45">
                  <c:v>-18.353258</c:v>
                </c:pt>
                <c:pt idx="46">
                  <c:v>-18.299600999999999</c:v>
                </c:pt>
                <c:pt idx="47">
                  <c:v>-18.638242999999999</c:v>
                </c:pt>
                <c:pt idx="48">
                  <c:v>-18.513424000000001</c:v>
                </c:pt>
                <c:pt idx="49">
                  <c:v>-18.949165000000001</c:v>
                </c:pt>
                <c:pt idx="50">
                  <c:v>-19.627185999999998</c:v>
                </c:pt>
                <c:pt idx="51">
                  <c:v>-21.018765999999999</c:v>
                </c:pt>
                <c:pt idx="52">
                  <c:v>-23.026956999999999</c:v>
                </c:pt>
                <c:pt idx="53">
                  <c:v>-25.064657</c:v>
                </c:pt>
                <c:pt idx="54">
                  <c:v>-27.282845999999999</c:v>
                </c:pt>
                <c:pt idx="55">
                  <c:v>-28.983049000000001</c:v>
                </c:pt>
                <c:pt idx="56">
                  <c:v>-29.946444</c:v>
                </c:pt>
                <c:pt idx="57">
                  <c:v>-28.957495000000002</c:v>
                </c:pt>
                <c:pt idx="58">
                  <c:v>-27.695936</c:v>
                </c:pt>
                <c:pt idx="59">
                  <c:v>-25.129068</c:v>
                </c:pt>
                <c:pt idx="60">
                  <c:v>-22.311437999999999</c:v>
                </c:pt>
                <c:pt idx="61">
                  <c:v>-19.207498999999999</c:v>
                </c:pt>
                <c:pt idx="62">
                  <c:v>-16.946477999999999</c:v>
                </c:pt>
                <c:pt idx="63">
                  <c:v>-14.728524999999999</c:v>
                </c:pt>
                <c:pt idx="64">
                  <c:v>-13.16337</c:v>
                </c:pt>
                <c:pt idx="65">
                  <c:v>-11.713905</c:v>
                </c:pt>
                <c:pt idx="66">
                  <c:v>-10.798088999999999</c:v>
                </c:pt>
                <c:pt idx="67">
                  <c:v>-10.075450999999999</c:v>
                </c:pt>
                <c:pt idx="68">
                  <c:v>-9.6822680999999999</c:v>
                </c:pt>
                <c:pt idx="69">
                  <c:v>-9.4377212999999998</c:v>
                </c:pt>
                <c:pt idx="70">
                  <c:v>-9.4193563000000005</c:v>
                </c:pt>
                <c:pt idx="71">
                  <c:v>-9.5586433</c:v>
                </c:pt>
                <c:pt idx="72">
                  <c:v>-9.8201418</c:v>
                </c:pt>
                <c:pt idx="73">
                  <c:v>-10.216445999999999</c:v>
                </c:pt>
                <c:pt idx="74">
                  <c:v>-10.610810000000001</c:v>
                </c:pt>
                <c:pt idx="75">
                  <c:v>-10.867917</c:v>
                </c:pt>
                <c:pt idx="76">
                  <c:v>-10.853808000000001</c:v>
                </c:pt>
                <c:pt idx="77">
                  <c:v>-10.603035</c:v>
                </c:pt>
                <c:pt idx="78">
                  <c:v>-10.004381</c:v>
                </c:pt>
                <c:pt idx="79">
                  <c:v>-9.1954317000000003</c:v>
                </c:pt>
                <c:pt idx="80">
                  <c:v>-8.3173131999999992</c:v>
                </c:pt>
                <c:pt idx="81">
                  <c:v>-7.4784660000000001</c:v>
                </c:pt>
                <c:pt idx="82">
                  <c:v>-6.7228808000000004</c:v>
                </c:pt>
                <c:pt idx="83">
                  <c:v>-6.0641426999999997</c:v>
                </c:pt>
                <c:pt idx="84">
                  <c:v>-5.4874377000000001</c:v>
                </c:pt>
                <c:pt idx="85">
                  <c:v>-4.9958023999999996</c:v>
                </c:pt>
                <c:pt idx="86">
                  <c:v>-4.5592575000000002</c:v>
                </c:pt>
                <c:pt idx="87">
                  <c:v>-4.1760282999999996</c:v>
                </c:pt>
                <c:pt idx="88">
                  <c:v>-3.8363366000000001</c:v>
                </c:pt>
                <c:pt idx="89">
                  <c:v>-3.5396980999999998</c:v>
                </c:pt>
                <c:pt idx="90">
                  <c:v>-3.2778068</c:v>
                </c:pt>
                <c:pt idx="91">
                  <c:v>-3.0443220000000002</c:v>
                </c:pt>
                <c:pt idx="92">
                  <c:v>-2.8440976</c:v>
                </c:pt>
                <c:pt idx="93">
                  <c:v>-2.6747508</c:v>
                </c:pt>
                <c:pt idx="94">
                  <c:v>-2.5396573999999998</c:v>
                </c:pt>
                <c:pt idx="95">
                  <c:v>-2.434809</c:v>
                </c:pt>
                <c:pt idx="96">
                  <c:v>-2.3633890000000002</c:v>
                </c:pt>
                <c:pt idx="97">
                  <c:v>-2.3161961999999998</c:v>
                </c:pt>
                <c:pt idx="98">
                  <c:v>-2.2924397000000001</c:v>
                </c:pt>
                <c:pt idx="99">
                  <c:v>-2.2825058</c:v>
                </c:pt>
                <c:pt idx="100">
                  <c:v>-2.2829101000000001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EB-4A1E-A080-14B740E73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63936"/>
        <c:axId val="116274304"/>
      </c:scatterChart>
      <c:valAx>
        <c:axId val="116263936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IF Frequency  (GHz)</a:t>
                </a:r>
              </a:p>
            </c:rich>
          </c:tx>
          <c:layout>
            <c:manualLayout>
              <c:xMode val="edge"/>
              <c:yMode val="edge"/>
              <c:x val="0.37500692049321632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274304"/>
        <c:crosses val="autoZero"/>
        <c:crossBetween val="midCat"/>
        <c:majorUnit val="2"/>
      </c:valAx>
      <c:valAx>
        <c:axId val="116274304"/>
        <c:scaling>
          <c:orientation val="minMax"/>
          <c:max val="0"/>
          <c:min val="-4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263936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2476905933427924"/>
          <c:y val="0.69222826154426986"/>
          <c:w val="0.51389494002361769"/>
          <c:h val="0.10248790039315023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RF to IF Isolation (dB)</a:t>
            </a:r>
          </a:p>
        </c:rich>
      </c:tx>
      <c:layout>
        <c:manualLayout>
          <c:xMode val="edge"/>
          <c:yMode val="edge"/>
          <c:x val="0.36741163521661496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7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6</c:v>
                </c:pt>
                <c:pt idx="1">
                  <c:v>6.1950000000000003</c:v>
                </c:pt>
                <c:pt idx="2">
                  <c:v>6.39</c:v>
                </c:pt>
                <c:pt idx="3">
                  <c:v>6.585</c:v>
                </c:pt>
                <c:pt idx="4">
                  <c:v>6.78</c:v>
                </c:pt>
                <c:pt idx="5">
                  <c:v>6.9749999999999996</c:v>
                </c:pt>
                <c:pt idx="6">
                  <c:v>7.17</c:v>
                </c:pt>
                <c:pt idx="7">
                  <c:v>7.3650000000000002</c:v>
                </c:pt>
                <c:pt idx="8">
                  <c:v>7.56</c:v>
                </c:pt>
                <c:pt idx="9">
                  <c:v>7.7549999999999999</c:v>
                </c:pt>
                <c:pt idx="10">
                  <c:v>7.95</c:v>
                </c:pt>
                <c:pt idx="11">
                  <c:v>8.1449999999999996</c:v>
                </c:pt>
                <c:pt idx="12">
                  <c:v>8.34</c:v>
                </c:pt>
                <c:pt idx="13">
                  <c:v>8.5350000000000001</c:v>
                </c:pt>
                <c:pt idx="14">
                  <c:v>8.73</c:v>
                </c:pt>
                <c:pt idx="15">
                  <c:v>8.9250000000000007</c:v>
                </c:pt>
                <c:pt idx="16">
                  <c:v>9.1199999999999992</c:v>
                </c:pt>
                <c:pt idx="17">
                  <c:v>9.3149999999999995</c:v>
                </c:pt>
                <c:pt idx="18">
                  <c:v>9.51</c:v>
                </c:pt>
                <c:pt idx="19">
                  <c:v>9.7050000000000001</c:v>
                </c:pt>
                <c:pt idx="20">
                  <c:v>9.9</c:v>
                </c:pt>
                <c:pt idx="21">
                  <c:v>10.095000000000001</c:v>
                </c:pt>
                <c:pt idx="22">
                  <c:v>10.29</c:v>
                </c:pt>
                <c:pt idx="23">
                  <c:v>10.484999999999999</c:v>
                </c:pt>
                <c:pt idx="24">
                  <c:v>10.68</c:v>
                </c:pt>
                <c:pt idx="25">
                  <c:v>10.875</c:v>
                </c:pt>
                <c:pt idx="26">
                  <c:v>11.07</c:v>
                </c:pt>
                <c:pt idx="27">
                  <c:v>11.265000000000001</c:v>
                </c:pt>
                <c:pt idx="28">
                  <c:v>11.46</c:v>
                </c:pt>
                <c:pt idx="29">
                  <c:v>11.654999999999999</c:v>
                </c:pt>
                <c:pt idx="30">
                  <c:v>11.85</c:v>
                </c:pt>
                <c:pt idx="31">
                  <c:v>12.045</c:v>
                </c:pt>
                <c:pt idx="32">
                  <c:v>12.24</c:v>
                </c:pt>
                <c:pt idx="33">
                  <c:v>12.435</c:v>
                </c:pt>
                <c:pt idx="34">
                  <c:v>12.63</c:v>
                </c:pt>
                <c:pt idx="35">
                  <c:v>12.824999999999999</c:v>
                </c:pt>
                <c:pt idx="36">
                  <c:v>13.02</c:v>
                </c:pt>
                <c:pt idx="37">
                  <c:v>13.215</c:v>
                </c:pt>
                <c:pt idx="38">
                  <c:v>13.41</c:v>
                </c:pt>
                <c:pt idx="39">
                  <c:v>13.605</c:v>
                </c:pt>
                <c:pt idx="40">
                  <c:v>13.8</c:v>
                </c:pt>
                <c:pt idx="41">
                  <c:v>13.994999999999999</c:v>
                </c:pt>
                <c:pt idx="42">
                  <c:v>14.19</c:v>
                </c:pt>
                <c:pt idx="43">
                  <c:v>14.385</c:v>
                </c:pt>
                <c:pt idx="44">
                  <c:v>14.58</c:v>
                </c:pt>
                <c:pt idx="45">
                  <c:v>14.775</c:v>
                </c:pt>
                <c:pt idx="46">
                  <c:v>14.97</c:v>
                </c:pt>
                <c:pt idx="47">
                  <c:v>15.164999999999999</c:v>
                </c:pt>
                <c:pt idx="48">
                  <c:v>15.36</c:v>
                </c:pt>
                <c:pt idx="49">
                  <c:v>15.555</c:v>
                </c:pt>
                <c:pt idx="50">
                  <c:v>15.75</c:v>
                </c:pt>
                <c:pt idx="51">
                  <c:v>15.945</c:v>
                </c:pt>
                <c:pt idx="52">
                  <c:v>16.14</c:v>
                </c:pt>
                <c:pt idx="53">
                  <c:v>16.335000000000001</c:v>
                </c:pt>
                <c:pt idx="54">
                  <c:v>16.53</c:v>
                </c:pt>
                <c:pt idx="55">
                  <c:v>16.725000000000001</c:v>
                </c:pt>
                <c:pt idx="56">
                  <c:v>16.920000000000002</c:v>
                </c:pt>
                <c:pt idx="57">
                  <c:v>17.114999999999998</c:v>
                </c:pt>
                <c:pt idx="58">
                  <c:v>17.309999999999999</c:v>
                </c:pt>
                <c:pt idx="59">
                  <c:v>17.504999999999999</c:v>
                </c:pt>
                <c:pt idx="60">
                  <c:v>17.7</c:v>
                </c:pt>
                <c:pt idx="61">
                  <c:v>17.895</c:v>
                </c:pt>
                <c:pt idx="62">
                  <c:v>18.09</c:v>
                </c:pt>
                <c:pt idx="63">
                  <c:v>18.285</c:v>
                </c:pt>
                <c:pt idx="64">
                  <c:v>18.48</c:v>
                </c:pt>
                <c:pt idx="65">
                  <c:v>18.675000000000001</c:v>
                </c:pt>
                <c:pt idx="66">
                  <c:v>18.87</c:v>
                </c:pt>
                <c:pt idx="67">
                  <c:v>19.065000000000001</c:v>
                </c:pt>
                <c:pt idx="68">
                  <c:v>19.260000000000002</c:v>
                </c:pt>
                <c:pt idx="69">
                  <c:v>19.454999999999998</c:v>
                </c:pt>
                <c:pt idx="70">
                  <c:v>19.649999999999999</c:v>
                </c:pt>
                <c:pt idx="71">
                  <c:v>19.844999999999999</c:v>
                </c:pt>
                <c:pt idx="72">
                  <c:v>20.04</c:v>
                </c:pt>
                <c:pt idx="73">
                  <c:v>20.234999999999999</c:v>
                </c:pt>
                <c:pt idx="74">
                  <c:v>20.43</c:v>
                </c:pt>
                <c:pt idx="75">
                  <c:v>20.625</c:v>
                </c:pt>
                <c:pt idx="76">
                  <c:v>20.82</c:v>
                </c:pt>
                <c:pt idx="77">
                  <c:v>21.015000000000001</c:v>
                </c:pt>
                <c:pt idx="78">
                  <c:v>21.21</c:v>
                </c:pt>
                <c:pt idx="79">
                  <c:v>21.405000000000001</c:v>
                </c:pt>
                <c:pt idx="80">
                  <c:v>21.6</c:v>
                </c:pt>
                <c:pt idx="81">
                  <c:v>21.795000000000002</c:v>
                </c:pt>
                <c:pt idx="82">
                  <c:v>21.99</c:v>
                </c:pt>
                <c:pt idx="83">
                  <c:v>22.184999999999999</c:v>
                </c:pt>
                <c:pt idx="84">
                  <c:v>22.38</c:v>
                </c:pt>
                <c:pt idx="85">
                  <c:v>22.574999999999999</c:v>
                </c:pt>
                <c:pt idx="86">
                  <c:v>22.77</c:v>
                </c:pt>
                <c:pt idx="87">
                  <c:v>22.965</c:v>
                </c:pt>
                <c:pt idx="88">
                  <c:v>23.16</c:v>
                </c:pt>
                <c:pt idx="89">
                  <c:v>23.355</c:v>
                </c:pt>
                <c:pt idx="90">
                  <c:v>23.55</c:v>
                </c:pt>
                <c:pt idx="91">
                  <c:v>23.745000000000001</c:v>
                </c:pt>
                <c:pt idx="92">
                  <c:v>23.94</c:v>
                </c:pt>
                <c:pt idx="93">
                  <c:v>24.135000000000002</c:v>
                </c:pt>
                <c:pt idx="94">
                  <c:v>24.33</c:v>
                </c:pt>
                <c:pt idx="95">
                  <c:v>24.524999999999999</c:v>
                </c:pt>
                <c:pt idx="96">
                  <c:v>24.72</c:v>
                </c:pt>
                <c:pt idx="97">
                  <c:v>24.914999999999999</c:v>
                </c:pt>
                <c:pt idx="98">
                  <c:v>25.11</c:v>
                </c:pt>
                <c:pt idx="99">
                  <c:v>25.305</c:v>
                </c:pt>
                <c:pt idx="100">
                  <c:v>25.5</c:v>
                </c:pt>
                <c:pt idx="101">
                  <c:v>25.695</c:v>
                </c:pt>
                <c:pt idx="102">
                  <c:v>25.89</c:v>
                </c:pt>
                <c:pt idx="103">
                  <c:v>26.085000000000001</c:v>
                </c:pt>
                <c:pt idx="104">
                  <c:v>26.28</c:v>
                </c:pt>
                <c:pt idx="105">
                  <c:v>26.475000000000001</c:v>
                </c:pt>
                <c:pt idx="106">
                  <c:v>26.67</c:v>
                </c:pt>
                <c:pt idx="107">
                  <c:v>26.864999999999998</c:v>
                </c:pt>
                <c:pt idx="108">
                  <c:v>27.06</c:v>
                </c:pt>
                <c:pt idx="109">
                  <c:v>27.254999999999999</c:v>
                </c:pt>
                <c:pt idx="110">
                  <c:v>27.45</c:v>
                </c:pt>
                <c:pt idx="111">
                  <c:v>27.645</c:v>
                </c:pt>
                <c:pt idx="112">
                  <c:v>27.84</c:v>
                </c:pt>
                <c:pt idx="113">
                  <c:v>28.035</c:v>
                </c:pt>
                <c:pt idx="114">
                  <c:v>28.23</c:v>
                </c:pt>
                <c:pt idx="115">
                  <c:v>28.425000000000001</c:v>
                </c:pt>
                <c:pt idx="116">
                  <c:v>28.62</c:v>
                </c:pt>
                <c:pt idx="117">
                  <c:v>28.815000000000001</c:v>
                </c:pt>
                <c:pt idx="118">
                  <c:v>29.01</c:v>
                </c:pt>
                <c:pt idx="119">
                  <c:v>29.204999999999998</c:v>
                </c:pt>
                <c:pt idx="120">
                  <c:v>29.4</c:v>
                </c:pt>
                <c:pt idx="121">
                  <c:v>29.594999999999999</c:v>
                </c:pt>
                <c:pt idx="122">
                  <c:v>29.79</c:v>
                </c:pt>
                <c:pt idx="123">
                  <c:v>29.984999999999999</c:v>
                </c:pt>
                <c:pt idx="124">
                  <c:v>30.18</c:v>
                </c:pt>
                <c:pt idx="125">
                  <c:v>30.375</c:v>
                </c:pt>
                <c:pt idx="126">
                  <c:v>30.57</c:v>
                </c:pt>
                <c:pt idx="127">
                  <c:v>30.765000000000001</c:v>
                </c:pt>
                <c:pt idx="128">
                  <c:v>30.96</c:v>
                </c:pt>
                <c:pt idx="129">
                  <c:v>31.155000000000001</c:v>
                </c:pt>
                <c:pt idx="130">
                  <c:v>31.35</c:v>
                </c:pt>
                <c:pt idx="131">
                  <c:v>31.545000000000002</c:v>
                </c:pt>
                <c:pt idx="132">
                  <c:v>31.74</c:v>
                </c:pt>
                <c:pt idx="133">
                  <c:v>31.934999999999999</c:v>
                </c:pt>
                <c:pt idx="134">
                  <c:v>32.130000000000003</c:v>
                </c:pt>
                <c:pt idx="135">
                  <c:v>32.325000000000003</c:v>
                </c:pt>
                <c:pt idx="136">
                  <c:v>32.520000000000003</c:v>
                </c:pt>
                <c:pt idx="137">
                  <c:v>32.715000000000003</c:v>
                </c:pt>
                <c:pt idx="138">
                  <c:v>32.909999999999997</c:v>
                </c:pt>
                <c:pt idx="139">
                  <c:v>33.104999999999997</c:v>
                </c:pt>
                <c:pt idx="140">
                  <c:v>33.299999999999997</c:v>
                </c:pt>
                <c:pt idx="141">
                  <c:v>33.494999999999997</c:v>
                </c:pt>
                <c:pt idx="142">
                  <c:v>33.69</c:v>
                </c:pt>
                <c:pt idx="143">
                  <c:v>33.884999999999998</c:v>
                </c:pt>
                <c:pt idx="144">
                  <c:v>34.08</c:v>
                </c:pt>
                <c:pt idx="145">
                  <c:v>34.274999999999999</c:v>
                </c:pt>
                <c:pt idx="146">
                  <c:v>34.47</c:v>
                </c:pt>
                <c:pt idx="147">
                  <c:v>34.664999999999999</c:v>
                </c:pt>
                <c:pt idx="148">
                  <c:v>34.86</c:v>
                </c:pt>
                <c:pt idx="149">
                  <c:v>35.055</c:v>
                </c:pt>
                <c:pt idx="150">
                  <c:v>35.25</c:v>
                </c:pt>
                <c:pt idx="151">
                  <c:v>35.445</c:v>
                </c:pt>
                <c:pt idx="152">
                  <c:v>35.64</c:v>
                </c:pt>
                <c:pt idx="153">
                  <c:v>35.835000000000001</c:v>
                </c:pt>
                <c:pt idx="154">
                  <c:v>36.03</c:v>
                </c:pt>
                <c:pt idx="155">
                  <c:v>36.225000000000001</c:v>
                </c:pt>
                <c:pt idx="156">
                  <c:v>36.42</c:v>
                </c:pt>
                <c:pt idx="157">
                  <c:v>36.615000000000002</c:v>
                </c:pt>
                <c:pt idx="158">
                  <c:v>36.81</c:v>
                </c:pt>
                <c:pt idx="159">
                  <c:v>37.005000000000003</c:v>
                </c:pt>
                <c:pt idx="160">
                  <c:v>37.200000000000003</c:v>
                </c:pt>
                <c:pt idx="161">
                  <c:v>37.395000000000003</c:v>
                </c:pt>
                <c:pt idx="162">
                  <c:v>37.590000000000003</c:v>
                </c:pt>
                <c:pt idx="163">
                  <c:v>37.784999999999997</c:v>
                </c:pt>
                <c:pt idx="164">
                  <c:v>37.979999999999997</c:v>
                </c:pt>
                <c:pt idx="165">
                  <c:v>38.174999999999997</c:v>
                </c:pt>
                <c:pt idx="166">
                  <c:v>38.369999999999997</c:v>
                </c:pt>
                <c:pt idx="167">
                  <c:v>38.564999999999998</c:v>
                </c:pt>
                <c:pt idx="168">
                  <c:v>38.76</c:v>
                </c:pt>
                <c:pt idx="169">
                  <c:v>38.954999999999998</c:v>
                </c:pt>
                <c:pt idx="170">
                  <c:v>39.15</c:v>
                </c:pt>
                <c:pt idx="171">
                  <c:v>39.344999999999999</c:v>
                </c:pt>
                <c:pt idx="172">
                  <c:v>39.54</c:v>
                </c:pt>
                <c:pt idx="173">
                  <c:v>39.734999999999999</c:v>
                </c:pt>
                <c:pt idx="174">
                  <c:v>39.93</c:v>
                </c:pt>
                <c:pt idx="175">
                  <c:v>40.125</c:v>
                </c:pt>
                <c:pt idx="176">
                  <c:v>40.32</c:v>
                </c:pt>
                <c:pt idx="177">
                  <c:v>40.515000000000001</c:v>
                </c:pt>
                <c:pt idx="178">
                  <c:v>40.71</c:v>
                </c:pt>
                <c:pt idx="179">
                  <c:v>40.905000000000001</c:v>
                </c:pt>
                <c:pt idx="180">
                  <c:v>41.1</c:v>
                </c:pt>
                <c:pt idx="181">
                  <c:v>41.295000000000002</c:v>
                </c:pt>
                <c:pt idx="182">
                  <c:v>41.49</c:v>
                </c:pt>
                <c:pt idx="183">
                  <c:v>41.685000000000002</c:v>
                </c:pt>
                <c:pt idx="184">
                  <c:v>41.88</c:v>
                </c:pt>
                <c:pt idx="185">
                  <c:v>42.075000000000003</c:v>
                </c:pt>
                <c:pt idx="186">
                  <c:v>42.27</c:v>
                </c:pt>
                <c:pt idx="187">
                  <c:v>42.465000000000003</c:v>
                </c:pt>
                <c:pt idx="188">
                  <c:v>42.66</c:v>
                </c:pt>
                <c:pt idx="189">
                  <c:v>42.854999999999997</c:v>
                </c:pt>
                <c:pt idx="190">
                  <c:v>43.05</c:v>
                </c:pt>
                <c:pt idx="191">
                  <c:v>43.244999999999997</c:v>
                </c:pt>
                <c:pt idx="192">
                  <c:v>43.44</c:v>
                </c:pt>
                <c:pt idx="193">
                  <c:v>43.634999999999998</c:v>
                </c:pt>
                <c:pt idx="194">
                  <c:v>43.83</c:v>
                </c:pt>
                <c:pt idx="195">
                  <c:v>44.024999999999999</c:v>
                </c:pt>
                <c:pt idx="196">
                  <c:v>44.22</c:v>
                </c:pt>
                <c:pt idx="197">
                  <c:v>44.414999999999999</c:v>
                </c:pt>
                <c:pt idx="198">
                  <c:v>44.61</c:v>
                </c:pt>
                <c:pt idx="199">
                  <c:v>44.805</c:v>
                </c:pt>
                <c:pt idx="200">
                  <c:v>45</c:v>
                </c:pt>
              </c:numCache>
            </c:numRef>
          </c:xVal>
          <c:yVal>
            <c:numRef>
              <c:f>Isolations!$R$5:$R$205</c:f>
              <c:numCache>
                <c:formatCode>General</c:formatCode>
                <c:ptCount val="201"/>
                <c:pt idx="0">
                  <c:v>-40.896461000000002</c:v>
                </c:pt>
                <c:pt idx="1">
                  <c:v>-40.670924999999997</c:v>
                </c:pt>
                <c:pt idx="2">
                  <c:v>-40.379970999999998</c:v>
                </c:pt>
                <c:pt idx="3">
                  <c:v>-40.068210999999998</c:v>
                </c:pt>
                <c:pt idx="4">
                  <c:v>-39.784481</c:v>
                </c:pt>
                <c:pt idx="5">
                  <c:v>-39.424048999999997</c:v>
                </c:pt>
                <c:pt idx="6">
                  <c:v>-39.091652000000003</c:v>
                </c:pt>
                <c:pt idx="7">
                  <c:v>-38.732792000000003</c:v>
                </c:pt>
                <c:pt idx="8">
                  <c:v>-38.378180999999998</c:v>
                </c:pt>
                <c:pt idx="9">
                  <c:v>-38.111832</c:v>
                </c:pt>
                <c:pt idx="10">
                  <c:v>-37.911037</c:v>
                </c:pt>
                <c:pt idx="11">
                  <c:v>-37.789195999999997</c:v>
                </c:pt>
                <c:pt idx="12">
                  <c:v>-37.753815000000003</c:v>
                </c:pt>
                <c:pt idx="13">
                  <c:v>-37.777126000000003</c:v>
                </c:pt>
                <c:pt idx="14">
                  <c:v>-37.862620999999997</c:v>
                </c:pt>
                <c:pt idx="15">
                  <c:v>-38.056910999999999</c:v>
                </c:pt>
                <c:pt idx="16">
                  <c:v>-38.217033000000001</c:v>
                </c:pt>
                <c:pt idx="17">
                  <c:v>-38.351723</c:v>
                </c:pt>
                <c:pt idx="18">
                  <c:v>-38.720073999999997</c:v>
                </c:pt>
                <c:pt idx="19">
                  <c:v>-39.040398000000003</c:v>
                </c:pt>
                <c:pt idx="20">
                  <c:v>-39.534168000000001</c:v>
                </c:pt>
                <c:pt idx="21">
                  <c:v>-40.116019999999999</c:v>
                </c:pt>
                <c:pt idx="22">
                  <c:v>-40.624268000000001</c:v>
                </c:pt>
                <c:pt idx="23">
                  <c:v>-41.281975000000003</c:v>
                </c:pt>
                <c:pt idx="24">
                  <c:v>-42.167476999999998</c:v>
                </c:pt>
                <c:pt idx="25">
                  <c:v>-42.692413000000002</c:v>
                </c:pt>
                <c:pt idx="26">
                  <c:v>-43.088486000000003</c:v>
                </c:pt>
                <c:pt idx="27">
                  <c:v>-43.740783999999998</c:v>
                </c:pt>
                <c:pt idx="28">
                  <c:v>-43.931525999999998</c:v>
                </c:pt>
                <c:pt idx="29">
                  <c:v>-43.796047000000002</c:v>
                </c:pt>
                <c:pt idx="30">
                  <c:v>-43.585545000000003</c:v>
                </c:pt>
                <c:pt idx="31">
                  <c:v>-43.425345999999998</c:v>
                </c:pt>
                <c:pt idx="32">
                  <c:v>-43.036118000000002</c:v>
                </c:pt>
                <c:pt idx="33">
                  <c:v>-42.760863999999998</c:v>
                </c:pt>
                <c:pt idx="34">
                  <c:v>-42.425685999999999</c:v>
                </c:pt>
                <c:pt idx="35">
                  <c:v>-42.426459999999999</c:v>
                </c:pt>
                <c:pt idx="36">
                  <c:v>-42.436646000000003</c:v>
                </c:pt>
                <c:pt idx="37">
                  <c:v>-43.486896999999999</c:v>
                </c:pt>
                <c:pt idx="38">
                  <c:v>-44.960545000000003</c:v>
                </c:pt>
                <c:pt idx="39">
                  <c:v>-46.977871</c:v>
                </c:pt>
                <c:pt idx="40">
                  <c:v>-48.805140999999999</c:v>
                </c:pt>
                <c:pt idx="41">
                  <c:v>-51.002643999999997</c:v>
                </c:pt>
                <c:pt idx="42">
                  <c:v>-52.285060999999999</c:v>
                </c:pt>
                <c:pt idx="43">
                  <c:v>-53.042682999999997</c:v>
                </c:pt>
                <c:pt idx="44">
                  <c:v>-53.422885999999998</c:v>
                </c:pt>
                <c:pt idx="45">
                  <c:v>-53.998458999999997</c:v>
                </c:pt>
                <c:pt idx="46">
                  <c:v>-54.362445999999998</c:v>
                </c:pt>
                <c:pt idx="47">
                  <c:v>-54.459285999999999</c:v>
                </c:pt>
                <c:pt idx="48">
                  <c:v>-54.608395000000002</c:v>
                </c:pt>
                <c:pt idx="49">
                  <c:v>-54.991855999999999</c:v>
                </c:pt>
                <c:pt idx="50">
                  <c:v>-55.067233999999999</c:v>
                </c:pt>
                <c:pt idx="51">
                  <c:v>-54.724884000000003</c:v>
                </c:pt>
                <c:pt idx="52">
                  <c:v>-54.415053999999998</c:v>
                </c:pt>
                <c:pt idx="53">
                  <c:v>-53.571503</c:v>
                </c:pt>
                <c:pt idx="54">
                  <c:v>-52.493614000000001</c:v>
                </c:pt>
                <c:pt idx="55">
                  <c:v>-51.568885999999999</c:v>
                </c:pt>
                <c:pt idx="56">
                  <c:v>-50.757888999999999</c:v>
                </c:pt>
                <c:pt idx="57">
                  <c:v>-50.101559000000002</c:v>
                </c:pt>
                <c:pt idx="58">
                  <c:v>-50.007660000000001</c:v>
                </c:pt>
                <c:pt idx="59">
                  <c:v>-49.787475999999998</c:v>
                </c:pt>
                <c:pt idx="60">
                  <c:v>-49.380370999999997</c:v>
                </c:pt>
                <c:pt idx="61">
                  <c:v>-48.982807000000001</c:v>
                </c:pt>
                <c:pt idx="62">
                  <c:v>-48.552836999999997</c:v>
                </c:pt>
                <c:pt idx="63">
                  <c:v>-47.934699999999999</c:v>
                </c:pt>
                <c:pt idx="64">
                  <c:v>-47.258774000000003</c:v>
                </c:pt>
                <c:pt idx="65">
                  <c:v>-46.754455999999998</c:v>
                </c:pt>
                <c:pt idx="66">
                  <c:v>-46.264194000000003</c:v>
                </c:pt>
                <c:pt idx="67">
                  <c:v>-45.755726000000003</c:v>
                </c:pt>
                <c:pt idx="68">
                  <c:v>-45.308849000000002</c:v>
                </c:pt>
                <c:pt idx="69">
                  <c:v>-44.993518999999999</c:v>
                </c:pt>
                <c:pt idx="70">
                  <c:v>-44.497928999999999</c:v>
                </c:pt>
                <c:pt idx="71">
                  <c:v>-44.023144000000002</c:v>
                </c:pt>
                <c:pt idx="72">
                  <c:v>-43.476948</c:v>
                </c:pt>
                <c:pt idx="73">
                  <c:v>-42.739100999999998</c:v>
                </c:pt>
                <c:pt idx="74">
                  <c:v>-41.642634999999999</c:v>
                </c:pt>
                <c:pt idx="75">
                  <c:v>-39.733272999999997</c:v>
                </c:pt>
                <c:pt idx="76">
                  <c:v>-37.494517999999999</c:v>
                </c:pt>
                <c:pt idx="77">
                  <c:v>-36.763114999999999</c:v>
                </c:pt>
                <c:pt idx="78">
                  <c:v>-36.684204000000001</c:v>
                </c:pt>
                <c:pt idx="79">
                  <c:v>-37.206069999999997</c:v>
                </c:pt>
                <c:pt idx="80">
                  <c:v>-38.698661999999999</c:v>
                </c:pt>
                <c:pt idx="81">
                  <c:v>-40.569572000000001</c:v>
                </c:pt>
                <c:pt idx="82">
                  <c:v>-41.050812000000001</c:v>
                </c:pt>
                <c:pt idx="83">
                  <c:v>-41.070582999999999</c:v>
                </c:pt>
                <c:pt idx="84">
                  <c:v>-40.935966000000001</c:v>
                </c:pt>
                <c:pt idx="85">
                  <c:v>-40.754809999999999</c:v>
                </c:pt>
                <c:pt idx="86">
                  <c:v>-40.536797</c:v>
                </c:pt>
                <c:pt idx="87">
                  <c:v>-40.331566000000002</c:v>
                </c:pt>
                <c:pt idx="88">
                  <c:v>-40.155579000000003</c:v>
                </c:pt>
                <c:pt idx="89">
                  <c:v>-39.904826999999997</c:v>
                </c:pt>
                <c:pt idx="90">
                  <c:v>-39.598236</c:v>
                </c:pt>
                <c:pt idx="91">
                  <c:v>-39.311118999999998</c:v>
                </c:pt>
                <c:pt idx="92">
                  <c:v>-38.983814000000002</c:v>
                </c:pt>
                <c:pt idx="93">
                  <c:v>-38.61956</c:v>
                </c:pt>
                <c:pt idx="94">
                  <c:v>-38.259250999999999</c:v>
                </c:pt>
                <c:pt idx="95">
                  <c:v>-37.926158999999998</c:v>
                </c:pt>
                <c:pt idx="96">
                  <c:v>-37.584839000000002</c:v>
                </c:pt>
                <c:pt idx="97">
                  <c:v>-37.252682</c:v>
                </c:pt>
                <c:pt idx="98">
                  <c:v>-36.929276000000002</c:v>
                </c:pt>
                <c:pt idx="99">
                  <c:v>-36.625988</c:v>
                </c:pt>
                <c:pt idx="100">
                  <c:v>-36.326942000000003</c:v>
                </c:pt>
                <c:pt idx="101">
                  <c:v>-36.025039999999997</c:v>
                </c:pt>
                <c:pt idx="102">
                  <c:v>-35.726031999999996</c:v>
                </c:pt>
                <c:pt idx="103">
                  <c:v>-35.465916</c:v>
                </c:pt>
                <c:pt idx="104">
                  <c:v>-35.246498000000003</c:v>
                </c:pt>
                <c:pt idx="105">
                  <c:v>-35.08952</c:v>
                </c:pt>
                <c:pt idx="106">
                  <c:v>-35.004565999999997</c:v>
                </c:pt>
                <c:pt idx="107">
                  <c:v>-35.000537999999999</c:v>
                </c:pt>
                <c:pt idx="108">
                  <c:v>-35.073334000000003</c:v>
                </c:pt>
                <c:pt idx="109">
                  <c:v>-35.175865000000002</c:v>
                </c:pt>
                <c:pt idx="110">
                  <c:v>-35.299843000000003</c:v>
                </c:pt>
                <c:pt idx="111">
                  <c:v>-35.405487000000001</c:v>
                </c:pt>
                <c:pt idx="112">
                  <c:v>-35.436371000000001</c:v>
                </c:pt>
                <c:pt idx="113">
                  <c:v>-35.404567999999998</c:v>
                </c:pt>
                <c:pt idx="114">
                  <c:v>-35.334693999999999</c:v>
                </c:pt>
                <c:pt idx="115">
                  <c:v>-35.201301999999998</c:v>
                </c:pt>
                <c:pt idx="116">
                  <c:v>-35.118186999999999</c:v>
                </c:pt>
                <c:pt idx="117">
                  <c:v>-35.024734000000002</c:v>
                </c:pt>
                <c:pt idx="118">
                  <c:v>-34.919249999999998</c:v>
                </c:pt>
                <c:pt idx="119">
                  <c:v>-34.882156000000002</c:v>
                </c:pt>
                <c:pt idx="120">
                  <c:v>-34.901381999999998</c:v>
                </c:pt>
                <c:pt idx="121">
                  <c:v>-34.947422000000003</c:v>
                </c:pt>
                <c:pt idx="122">
                  <c:v>-35.026989</c:v>
                </c:pt>
                <c:pt idx="123">
                  <c:v>-35.17371</c:v>
                </c:pt>
                <c:pt idx="124">
                  <c:v>-35.270457999999998</c:v>
                </c:pt>
                <c:pt idx="125">
                  <c:v>-35.332973000000003</c:v>
                </c:pt>
                <c:pt idx="126">
                  <c:v>-35.398792</c:v>
                </c:pt>
                <c:pt idx="127">
                  <c:v>-35.484932000000001</c:v>
                </c:pt>
                <c:pt idx="128">
                  <c:v>-35.570686000000002</c:v>
                </c:pt>
                <c:pt idx="129">
                  <c:v>-35.682845999999998</c:v>
                </c:pt>
                <c:pt idx="130">
                  <c:v>-35.771236000000002</c:v>
                </c:pt>
                <c:pt idx="131">
                  <c:v>-35.729858</c:v>
                </c:pt>
                <c:pt idx="132">
                  <c:v>-35.578045000000003</c:v>
                </c:pt>
                <c:pt idx="133">
                  <c:v>-35.268363999999998</c:v>
                </c:pt>
                <c:pt idx="134">
                  <c:v>-34.96463</c:v>
                </c:pt>
                <c:pt idx="135">
                  <c:v>-34.573436999999998</c:v>
                </c:pt>
                <c:pt idx="136">
                  <c:v>-34.049908000000002</c:v>
                </c:pt>
                <c:pt idx="137">
                  <c:v>-33.562412000000002</c:v>
                </c:pt>
                <c:pt idx="138">
                  <c:v>-33.157882999999998</c:v>
                </c:pt>
                <c:pt idx="139">
                  <c:v>-32.741050999999999</c:v>
                </c:pt>
                <c:pt idx="140">
                  <c:v>-32.298186999999999</c:v>
                </c:pt>
                <c:pt idx="141">
                  <c:v>-31.979341999999999</c:v>
                </c:pt>
                <c:pt idx="142">
                  <c:v>-31.64237</c:v>
                </c:pt>
                <c:pt idx="143">
                  <c:v>-31.289639999999999</c:v>
                </c:pt>
                <c:pt idx="144">
                  <c:v>-30.88842</c:v>
                </c:pt>
                <c:pt idx="145">
                  <c:v>-30.618735999999998</c:v>
                </c:pt>
                <c:pt idx="146">
                  <c:v>-30.421576000000002</c:v>
                </c:pt>
                <c:pt idx="147">
                  <c:v>-30.420029</c:v>
                </c:pt>
                <c:pt idx="148">
                  <c:v>-30.449905000000001</c:v>
                </c:pt>
                <c:pt idx="149">
                  <c:v>-30.404592999999998</c:v>
                </c:pt>
                <c:pt idx="150">
                  <c:v>-30.459713000000001</c:v>
                </c:pt>
                <c:pt idx="151">
                  <c:v>-30.447744</c:v>
                </c:pt>
                <c:pt idx="152">
                  <c:v>-30.304869</c:v>
                </c:pt>
                <c:pt idx="153">
                  <c:v>-30.148577</c:v>
                </c:pt>
                <c:pt idx="154">
                  <c:v>-29.982208</c:v>
                </c:pt>
                <c:pt idx="155">
                  <c:v>-29.677136999999998</c:v>
                </c:pt>
                <c:pt idx="156">
                  <c:v>-29.348513000000001</c:v>
                </c:pt>
                <c:pt idx="157">
                  <c:v>-28.987172999999999</c:v>
                </c:pt>
                <c:pt idx="158">
                  <c:v>-28.503530999999999</c:v>
                </c:pt>
                <c:pt idx="159">
                  <c:v>-28.078484</c:v>
                </c:pt>
                <c:pt idx="160">
                  <c:v>-27.591539000000001</c:v>
                </c:pt>
                <c:pt idx="161">
                  <c:v>-27.063974000000002</c:v>
                </c:pt>
                <c:pt idx="162">
                  <c:v>-26.383821000000001</c:v>
                </c:pt>
                <c:pt idx="163">
                  <c:v>-25.773050000000001</c:v>
                </c:pt>
                <c:pt idx="164">
                  <c:v>-25.135849</c:v>
                </c:pt>
                <c:pt idx="165">
                  <c:v>-24.502192999999998</c:v>
                </c:pt>
                <c:pt idx="166">
                  <c:v>-23.856784999999999</c:v>
                </c:pt>
                <c:pt idx="167">
                  <c:v>-23.336859</c:v>
                </c:pt>
                <c:pt idx="168">
                  <c:v>-22.803470999999998</c:v>
                </c:pt>
                <c:pt idx="169">
                  <c:v>-22.255763999999999</c:v>
                </c:pt>
                <c:pt idx="170">
                  <c:v>-21.780411000000001</c:v>
                </c:pt>
                <c:pt idx="171">
                  <c:v>-21.390429000000001</c:v>
                </c:pt>
                <c:pt idx="172">
                  <c:v>-21.077739999999999</c:v>
                </c:pt>
                <c:pt idx="173">
                  <c:v>-20.909034999999999</c:v>
                </c:pt>
                <c:pt idx="174">
                  <c:v>-20.825323000000001</c:v>
                </c:pt>
                <c:pt idx="175">
                  <c:v>-20.770710000000001</c:v>
                </c:pt>
                <c:pt idx="176">
                  <c:v>-20.75386</c:v>
                </c:pt>
                <c:pt idx="177">
                  <c:v>-20.768357999999999</c:v>
                </c:pt>
                <c:pt idx="178">
                  <c:v>-20.682359999999999</c:v>
                </c:pt>
                <c:pt idx="179">
                  <c:v>-20.566875</c:v>
                </c:pt>
                <c:pt idx="180">
                  <c:v>-20.456551000000001</c:v>
                </c:pt>
                <c:pt idx="181">
                  <c:v>-20.425138</c:v>
                </c:pt>
                <c:pt idx="182">
                  <c:v>-20.506067000000002</c:v>
                </c:pt>
                <c:pt idx="183">
                  <c:v>-20.688842999999999</c:v>
                </c:pt>
                <c:pt idx="184">
                  <c:v>-20.848478</c:v>
                </c:pt>
                <c:pt idx="185">
                  <c:v>-20.952878999999999</c:v>
                </c:pt>
                <c:pt idx="186">
                  <c:v>-20.955015</c:v>
                </c:pt>
                <c:pt idx="187">
                  <c:v>-20.824166999999999</c:v>
                </c:pt>
                <c:pt idx="188">
                  <c:v>-20.634789000000001</c:v>
                </c:pt>
                <c:pt idx="189">
                  <c:v>-20.475615999999999</c:v>
                </c:pt>
                <c:pt idx="190">
                  <c:v>-20.329643000000001</c:v>
                </c:pt>
                <c:pt idx="191">
                  <c:v>-20.198442</c:v>
                </c:pt>
                <c:pt idx="192">
                  <c:v>-20.034511999999999</c:v>
                </c:pt>
                <c:pt idx="193">
                  <c:v>-19.853376000000001</c:v>
                </c:pt>
                <c:pt idx="194">
                  <c:v>-19.706555999999999</c:v>
                </c:pt>
                <c:pt idx="195">
                  <c:v>-19.605875000000001</c:v>
                </c:pt>
                <c:pt idx="196">
                  <c:v>-19.481408999999999</c:v>
                </c:pt>
                <c:pt idx="197">
                  <c:v>-19.436529</c:v>
                </c:pt>
                <c:pt idx="198">
                  <c:v>-19.365047000000001</c:v>
                </c:pt>
                <c:pt idx="199">
                  <c:v>-19.30151</c:v>
                </c:pt>
                <c:pt idx="200">
                  <c:v>-19.248573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26-407A-A578-F0807B1A2F67}"/>
            </c:ext>
          </c:extLst>
        </c:ser>
        <c:ser>
          <c:idx val="1"/>
          <c:order val="1"/>
          <c:tx>
            <c:v>Configuration B</c:v>
          </c:tx>
          <c:spPr>
            <a:ln>
              <a:solidFill>
                <a:prstClr val="black"/>
              </a:solidFill>
              <a:prstDash val="sysDash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6</c:v>
                </c:pt>
                <c:pt idx="1">
                  <c:v>6.1950000000000003</c:v>
                </c:pt>
                <c:pt idx="2">
                  <c:v>6.39</c:v>
                </c:pt>
                <c:pt idx="3">
                  <c:v>6.585</c:v>
                </c:pt>
                <c:pt idx="4">
                  <c:v>6.78</c:v>
                </c:pt>
                <c:pt idx="5">
                  <c:v>6.9749999999999996</c:v>
                </c:pt>
                <c:pt idx="6">
                  <c:v>7.17</c:v>
                </c:pt>
                <c:pt idx="7">
                  <c:v>7.3650000000000002</c:v>
                </c:pt>
                <c:pt idx="8">
                  <c:v>7.56</c:v>
                </c:pt>
                <c:pt idx="9">
                  <c:v>7.7549999999999999</c:v>
                </c:pt>
                <c:pt idx="10">
                  <c:v>7.95</c:v>
                </c:pt>
                <c:pt idx="11">
                  <c:v>8.1449999999999996</c:v>
                </c:pt>
                <c:pt idx="12">
                  <c:v>8.34</c:v>
                </c:pt>
                <c:pt idx="13">
                  <c:v>8.5350000000000001</c:v>
                </c:pt>
                <c:pt idx="14">
                  <c:v>8.73</c:v>
                </c:pt>
                <c:pt idx="15">
                  <c:v>8.9250000000000007</c:v>
                </c:pt>
                <c:pt idx="16">
                  <c:v>9.1199999999999992</c:v>
                </c:pt>
                <c:pt idx="17">
                  <c:v>9.3149999999999995</c:v>
                </c:pt>
                <c:pt idx="18">
                  <c:v>9.51</c:v>
                </c:pt>
                <c:pt idx="19">
                  <c:v>9.7050000000000001</c:v>
                </c:pt>
                <c:pt idx="20">
                  <c:v>9.9</c:v>
                </c:pt>
                <c:pt idx="21">
                  <c:v>10.095000000000001</c:v>
                </c:pt>
                <c:pt idx="22">
                  <c:v>10.29</c:v>
                </c:pt>
                <c:pt idx="23">
                  <c:v>10.484999999999999</c:v>
                </c:pt>
                <c:pt idx="24">
                  <c:v>10.68</c:v>
                </c:pt>
                <c:pt idx="25">
                  <c:v>10.875</c:v>
                </c:pt>
                <c:pt idx="26">
                  <c:v>11.07</c:v>
                </c:pt>
                <c:pt idx="27">
                  <c:v>11.265000000000001</c:v>
                </c:pt>
                <c:pt idx="28">
                  <c:v>11.46</c:v>
                </c:pt>
                <c:pt idx="29">
                  <c:v>11.654999999999999</c:v>
                </c:pt>
                <c:pt idx="30">
                  <c:v>11.85</c:v>
                </c:pt>
                <c:pt idx="31">
                  <c:v>12.045</c:v>
                </c:pt>
                <c:pt idx="32">
                  <c:v>12.24</c:v>
                </c:pt>
                <c:pt idx="33">
                  <c:v>12.435</c:v>
                </c:pt>
                <c:pt idx="34">
                  <c:v>12.63</c:v>
                </c:pt>
                <c:pt idx="35">
                  <c:v>12.824999999999999</c:v>
                </c:pt>
                <c:pt idx="36">
                  <c:v>13.02</c:v>
                </c:pt>
                <c:pt idx="37">
                  <c:v>13.215</c:v>
                </c:pt>
                <c:pt idx="38">
                  <c:v>13.41</c:v>
                </c:pt>
                <c:pt idx="39">
                  <c:v>13.605</c:v>
                </c:pt>
                <c:pt idx="40">
                  <c:v>13.8</c:v>
                </c:pt>
                <c:pt idx="41">
                  <c:v>13.994999999999999</c:v>
                </c:pt>
                <c:pt idx="42">
                  <c:v>14.19</c:v>
                </c:pt>
                <c:pt idx="43">
                  <c:v>14.385</c:v>
                </c:pt>
                <c:pt idx="44">
                  <c:v>14.58</c:v>
                </c:pt>
                <c:pt idx="45">
                  <c:v>14.775</c:v>
                </c:pt>
                <c:pt idx="46">
                  <c:v>14.97</c:v>
                </c:pt>
                <c:pt idx="47">
                  <c:v>15.164999999999999</c:v>
                </c:pt>
                <c:pt idx="48">
                  <c:v>15.36</c:v>
                </c:pt>
                <c:pt idx="49">
                  <c:v>15.555</c:v>
                </c:pt>
                <c:pt idx="50">
                  <c:v>15.75</c:v>
                </c:pt>
                <c:pt idx="51">
                  <c:v>15.945</c:v>
                </c:pt>
                <c:pt idx="52">
                  <c:v>16.14</c:v>
                </c:pt>
                <c:pt idx="53">
                  <c:v>16.335000000000001</c:v>
                </c:pt>
                <c:pt idx="54">
                  <c:v>16.53</c:v>
                </c:pt>
                <c:pt idx="55">
                  <c:v>16.725000000000001</c:v>
                </c:pt>
                <c:pt idx="56">
                  <c:v>16.920000000000002</c:v>
                </c:pt>
                <c:pt idx="57">
                  <c:v>17.114999999999998</c:v>
                </c:pt>
                <c:pt idx="58">
                  <c:v>17.309999999999999</c:v>
                </c:pt>
                <c:pt idx="59">
                  <c:v>17.504999999999999</c:v>
                </c:pt>
                <c:pt idx="60">
                  <c:v>17.7</c:v>
                </c:pt>
                <c:pt idx="61">
                  <c:v>17.895</c:v>
                </c:pt>
                <c:pt idx="62">
                  <c:v>18.09</c:v>
                </c:pt>
                <c:pt idx="63">
                  <c:v>18.285</c:v>
                </c:pt>
                <c:pt idx="64">
                  <c:v>18.48</c:v>
                </c:pt>
                <c:pt idx="65">
                  <c:v>18.675000000000001</c:v>
                </c:pt>
                <c:pt idx="66">
                  <c:v>18.87</c:v>
                </c:pt>
                <c:pt idx="67">
                  <c:v>19.065000000000001</c:v>
                </c:pt>
                <c:pt idx="68">
                  <c:v>19.260000000000002</c:v>
                </c:pt>
                <c:pt idx="69">
                  <c:v>19.454999999999998</c:v>
                </c:pt>
                <c:pt idx="70">
                  <c:v>19.649999999999999</c:v>
                </c:pt>
                <c:pt idx="71">
                  <c:v>19.844999999999999</c:v>
                </c:pt>
                <c:pt idx="72">
                  <c:v>20.04</c:v>
                </c:pt>
                <c:pt idx="73">
                  <c:v>20.234999999999999</c:v>
                </c:pt>
                <c:pt idx="74">
                  <c:v>20.43</c:v>
                </c:pt>
                <c:pt idx="75">
                  <c:v>20.625</c:v>
                </c:pt>
                <c:pt idx="76">
                  <c:v>20.82</c:v>
                </c:pt>
                <c:pt idx="77">
                  <c:v>21.015000000000001</c:v>
                </c:pt>
                <c:pt idx="78">
                  <c:v>21.21</c:v>
                </c:pt>
                <c:pt idx="79">
                  <c:v>21.405000000000001</c:v>
                </c:pt>
                <c:pt idx="80">
                  <c:v>21.6</c:v>
                </c:pt>
                <c:pt idx="81">
                  <c:v>21.795000000000002</c:v>
                </c:pt>
                <c:pt idx="82">
                  <c:v>21.99</c:v>
                </c:pt>
                <c:pt idx="83">
                  <c:v>22.184999999999999</c:v>
                </c:pt>
                <c:pt idx="84">
                  <c:v>22.38</c:v>
                </c:pt>
                <c:pt idx="85">
                  <c:v>22.574999999999999</c:v>
                </c:pt>
                <c:pt idx="86">
                  <c:v>22.77</c:v>
                </c:pt>
                <c:pt idx="87">
                  <c:v>22.965</c:v>
                </c:pt>
                <c:pt idx="88">
                  <c:v>23.16</c:v>
                </c:pt>
                <c:pt idx="89">
                  <c:v>23.355</c:v>
                </c:pt>
                <c:pt idx="90">
                  <c:v>23.55</c:v>
                </c:pt>
                <c:pt idx="91">
                  <c:v>23.745000000000001</c:v>
                </c:pt>
                <c:pt idx="92">
                  <c:v>23.94</c:v>
                </c:pt>
                <c:pt idx="93">
                  <c:v>24.135000000000002</c:v>
                </c:pt>
                <c:pt idx="94">
                  <c:v>24.33</c:v>
                </c:pt>
                <c:pt idx="95">
                  <c:v>24.524999999999999</c:v>
                </c:pt>
                <c:pt idx="96">
                  <c:v>24.72</c:v>
                </c:pt>
                <c:pt idx="97">
                  <c:v>24.914999999999999</c:v>
                </c:pt>
                <c:pt idx="98">
                  <c:v>25.11</c:v>
                </c:pt>
                <c:pt idx="99">
                  <c:v>25.305</c:v>
                </c:pt>
                <c:pt idx="100">
                  <c:v>25.5</c:v>
                </c:pt>
                <c:pt idx="101">
                  <c:v>25.695</c:v>
                </c:pt>
                <c:pt idx="102">
                  <c:v>25.89</c:v>
                </c:pt>
                <c:pt idx="103">
                  <c:v>26.085000000000001</c:v>
                </c:pt>
                <c:pt idx="104">
                  <c:v>26.28</c:v>
                </c:pt>
                <c:pt idx="105">
                  <c:v>26.475000000000001</c:v>
                </c:pt>
                <c:pt idx="106">
                  <c:v>26.67</c:v>
                </c:pt>
                <c:pt idx="107">
                  <c:v>26.864999999999998</c:v>
                </c:pt>
                <c:pt idx="108">
                  <c:v>27.06</c:v>
                </c:pt>
                <c:pt idx="109">
                  <c:v>27.254999999999999</c:v>
                </c:pt>
                <c:pt idx="110">
                  <c:v>27.45</c:v>
                </c:pt>
                <c:pt idx="111">
                  <c:v>27.645</c:v>
                </c:pt>
                <c:pt idx="112">
                  <c:v>27.84</c:v>
                </c:pt>
                <c:pt idx="113">
                  <c:v>28.035</c:v>
                </c:pt>
                <c:pt idx="114">
                  <c:v>28.23</c:v>
                </c:pt>
                <c:pt idx="115">
                  <c:v>28.425000000000001</c:v>
                </c:pt>
                <c:pt idx="116">
                  <c:v>28.62</c:v>
                </c:pt>
                <c:pt idx="117">
                  <c:v>28.815000000000001</c:v>
                </c:pt>
                <c:pt idx="118">
                  <c:v>29.01</c:v>
                </c:pt>
                <c:pt idx="119">
                  <c:v>29.204999999999998</c:v>
                </c:pt>
                <c:pt idx="120">
                  <c:v>29.4</c:v>
                </c:pt>
                <c:pt idx="121">
                  <c:v>29.594999999999999</c:v>
                </c:pt>
                <c:pt idx="122">
                  <c:v>29.79</c:v>
                </c:pt>
                <c:pt idx="123">
                  <c:v>29.984999999999999</c:v>
                </c:pt>
                <c:pt idx="124">
                  <c:v>30.18</c:v>
                </c:pt>
                <c:pt idx="125">
                  <c:v>30.375</c:v>
                </c:pt>
                <c:pt idx="126">
                  <c:v>30.57</c:v>
                </c:pt>
                <c:pt idx="127">
                  <c:v>30.765000000000001</c:v>
                </c:pt>
                <c:pt idx="128">
                  <c:v>30.96</c:v>
                </c:pt>
                <c:pt idx="129">
                  <c:v>31.155000000000001</c:v>
                </c:pt>
                <c:pt idx="130">
                  <c:v>31.35</c:v>
                </c:pt>
                <c:pt idx="131">
                  <c:v>31.545000000000002</c:v>
                </c:pt>
                <c:pt idx="132">
                  <c:v>31.74</c:v>
                </c:pt>
                <c:pt idx="133">
                  <c:v>31.934999999999999</c:v>
                </c:pt>
                <c:pt idx="134">
                  <c:v>32.130000000000003</c:v>
                </c:pt>
                <c:pt idx="135">
                  <c:v>32.325000000000003</c:v>
                </c:pt>
                <c:pt idx="136">
                  <c:v>32.520000000000003</c:v>
                </c:pt>
                <c:pt idx="137">
                  <c:v>32.715000000000003</c:v>
                </c:pt>
                <c:pt idx="138">
                  <c:v>32.909999999999997</c:v>
                </c:pt>
                <c:pt idx="139">
                  <c:v>33.104999999999997</c:v>
                </c:pt>
                <c:pt idx="140">
                  <c:v>33.299999999999997</c:v>
                </c:pt>
                <c:pt idx="141">
                  <c:v>33.494999999999997</c:v>
                </c:pt>
                <c:pt idx="142">
                  <c:v>33.69</c:v>
                </c:pt>
                <c:pt idx="143">
                  <c:v>33.884999999999998</c:v>
                </c:pt>
                <c:pt idx="144">
                  <c:v>34.08</c:v>
                </c:pt>
                <c:pt idx="145">
                  <c:v>34.274999999999999</c:v>
                </c:pt>
                <c:pt idx="146">
                  <c:v>34.47</c:v>
                </c:pt>
                <c:pt idx="147">
                  <c:v>34.664999999999999</c:v>
                </c:pt>
                <c:pt idx="148">
                  <c:v>34.86</c:v>
                </c:pt>
                <c:pt idx="149">
                  <c:v>35.055</c:v>
                </c:pt>
                <c:pt idx="150">
                  <c:v>35.25</c:v>
                </c:pt>
                <c:pt idx="151">
                  <c:v>35.445</c:v>
                </c:pt>
                <c:pt idx="152">
                  <c:v>35.64</c:v>
                </c:pt>
                <c:pt idx="153">
                  <c:v>35.835000000000001</c:v>
                </c:pt>
                <c:pt idx="154">
                  <c:v>36.03</c:v>
                </c:pt>
                <c:pt idx="155">
                  <c:v>36.225000000000001</c:v>
                </c:pt>
                <c:pt idx="156">
                  <c:v>36.42</c:v>
                </c:pt>
                <c:pt idx="157">
                  <c:v>36.615000000000002</c:v>
                </c:pt>
                <c:pt idx="158">
                  <c:v>36.81</c:v>
                </c:pt>
                <c:pt idx="159">
                  <c:v>37.005000000000003</c:v>
                </c:pt>
                <c:pt idx="160">
                  <c:v>37.200000000000003</c:v>
                </c:pt>
                <c:pt idx="161">
                  <c:v>37.395000000000003</c:v>
                </c:pt>
                <c:pt idx="162">
                  <c:v>37.590000000000003</c:v>
                </c:pt>
                <c:pt idx="163">
                  <c:v>37.784999999999997</c:v>
                </c:pt>
                <c:pt idx="164">
                  <c:v>37.979999999999997</c:v>
                </c:pt>
                <c:pt idx="165">
                  <c:v>38.174999999999997</c:v>
                </c:pt>
                <c:pt idx="166">
                  <c:v>38.369999999999997</c:v>
                </c:pt>
                <c:pt idx="167">
                  <c:v>38.564999999999998</c:v>
                </c:pt>
                <c:pt idx="168">
                  <c:v>38.76</c:v>
                </c:pt>
                <c:pt idx="169">
                  <c:v>38.954999999999998</c:v>
                </c:pt>
                <c:pt idx="170">
                  <c:v>39.15</c:v>
                </c:pt>
                <c:pt idx="171">
                  <c:v>39.344999999999999</c:v>
                </c:pt>
                <c:pt idx="172">
                  <c:v>39.54</c:v>
                </c:pt>
                <c:pt idx="173">
                  <c:v>39.734999999999999</c:v>
                </c:pt>
                <c:pt idx="174">
                  <c:v>39.93</c:v>
                </c:pt>
                <c:pt idx="175">
                  <c:v>40.125</c:v>
                </c:pt>
                <c:pt idx="176">
                  <c:v>40.32</c:v>
                </c:pt>
                <c:pt idx="177">
                  <c:v>40.515000000000001</c:v>
                </c:pt>
                <c:pt idx="178">
                  <c:v>40.71</c:v>
                </c:pt>
                <c:pt idx="179">
                  <c:v>40.905000000000001</c:v>
                </c:pt>
                <c:pt idx="180">
                  <c:v>41.1</c:v>
                </c:pt>
                <c:pt idx="181">
                  <c:v>41.295000000000002</c:v>
                </c:pt>
                <c:pt idx="182">
                  <c:v>41.49</c:v>
                </c:pt>
                <c:pt idx="183">
                  <c:v>41.685000000000002</c:v>
                </c:pt>
                <c:pt idx="184">
                  <c:v>41.88</c:v>
                </c:pt>
                <c:pt idx="185">
                  <c:v>42.075000000000003</c:v>
                </c:pt>
                <c:pt idx="186">
                  <c:v>42.27</c:v>
                </c:pt>
                <c:pt idx="187">
                  <c:v>42.465000000000003</c:v>
                </c:pt>
                <c:pt idx="188">
                  <c:v>42.66</c:v>
                </c:pt>
                <c:pt idx="189">
                  <c:v>42.854999999999997</c:v>
                </c:pt>
                <c:pt idx="190">
                  <c:v>43.05</c:v>
                </c:pt>
                <c:pt idx="191">
                  <c:v>43.244999999999997</c:v>
                </c:pt>
                <c:pt idx="192">
                  <c:v>43.44</c:v>
                </c:pt>
                <c:pt idx="193">
                  <c:v>43.634999999999998</c:v>
                </c:pt>
                <c:pt idx="194">
                  <c:v>43.83</c:v>
                </c:pt>
                <c:pt idx="195">
                  <c:v>44.024999999999999</c:v>
                </c:pt>
                <c:pt idx="196">
                  <c:v>44.22</c:v>
                </c:pt>
                <c:pt idx="197">
                  <c:v>44.414999999999999</c:v>
                </c:pt>
                <c:pt idx="198">
                  <c:v>44.61</c:v>
                </c:pt>
                <c:pt idx="199">
                  <c:v>44.805</c:v>
                </c:pt>
                <c:pt idx="200">
                  <c:v>45</c:v>
                </c:pt>
              </c:numCache>
            </c:numRef>
          </c:xVal>
          <c:yVal>
            <c:numRef>
              <c:f>Isolations!$H$5:$H$205</c:f>
              <c:numCache>
                <c:formatCode>General</c:formatCode>
                <c:ptCount val="201"/>
                <c:pt idx="0">
                  <c:v>-55.428714999999997</c:v>
                </c:pt>
                <c:pt idx="1">
                  <c:v>-55.275871000000002</c:v>
                </c:pt>
                <c:pt idx="2">
                  <c:v>-55.080795000000002</c:v>
                </c:pt>
                <c:pt idx="3">
                  <c:v>-54.833649000000001</c:v>
                </c:pt>
                <c:pt idx="4">
                  <c:v>-54.582394000000001</c:v>
                </c:pt>
                <c:pt idx="5">
                  <c:v>-54.352401999999998</c:v>
                </c:pt>
                <c:pt idx="6">
                  <c:v>-54.134647000000001</c:v>
                </c:pt>
                <c:pt idx="7">
                  <c:v>-53.888992000000002</c:v>
                </c:pt>
                <c:pt idx="8">
                  <c:v>-53.661406999999997</c:v>
                </c:pt>
                <c:pt idx="9">
                  <c:v>-53.424675000000001</c:v>
                </c:pt>
                <c:pt idx="10">
                  <c:v>-53.195362000000003</c:v>
                </c:pt>
                <c:pt idx="11">
                  <c:v>-52.992863</c:v>
                </c:pt>
                <c:pt idx="12">
                  <c:v>-52.856262000000001</c:v>
                </c:pt>
                <c:pt idx="13">
                  <c:v>-52.767952000000001</c:v>
                </c:pt>
                <c:pt idx="14">
                  <c:v>-52.735287</c:v>
                </c:pt>
                <c:pt idx="15">
                  <c:v>-52.640273999999998</c:v>
                </c:pt>
                <c:pt idx="16">
                  <c:v>-52.516983000000003</c:v>
                </c:pt>
                <c:pt idx="17">
                  <c:v>-52.404896000000001</c:v>
                </c:pt>
                <c:pt idx="18">
                  <c:v>-52.297286999999997</c:v>
                </c:pt>
                <c:pt idx="19">
                  <c:v>-52.246974999999999</c:v>
                </c:pt>
                <c:pt idx="20">
                  <c:v>-52.242538000000003</c:v>
                </c:pt>
                <c:pt idx="21">
                  <c:v>-52.235236999999998</c:v>
                </c:pt>
                <c:pt idx="22">
                  <c:v>-52.254477999999999</c:v>
                </c:pt>
                <c:pt idx="23">
                  <c:v>-52.280383999999998</c:v>
                </c:pt>
                <c:pt idx="24">
                  <c:v>-52.291370000000001</c:v>
                </c:pt>
                <c:pt idx="25">
                  <c:v>-52.466983999999997</c:v>
                </c:pt>
                <c:pt idx="26">
                  <c:v>-52.748916999999999</c:v>
                </c:pt>
                <c:pt idx="27">
                  <c:v>-53.125850999999997</c:v>
                </c:pt>
                <c:pt idx="28">
                  <c:v>-53.654494999999997</c:v>
                </c:pt>
                <c:pt idx="29">
                  <c:v>-54.181640999999999</c:v>
                </c:pt>
                <c:pt idx="30">
                  <c:v>-54.707211000000001</c:v>
                </c:pt>
                <c:pt idx="31">
                  <c:v>-55.251801</c:v>
                </c:pt>
                <c:pt idx="32">
                  <c:v>-55.997714999999999</c:v>
                </c:pt>
                <c:pt idx="33">
                  <c:v>-56.612461000000003</c:v>
                </c:pt>
                <c:pt idx="34">
                  <c:v>-56.744079999999997</c:v>
                </c:pt>
                <c:pt idx="35">
                  <c:v>-56.694865999999998</c:v>
                </c:pt>
                <c:pt idx="36">
                  <c:v>-56.658332999999999</c:v>
                </c:pt>
                <c:pt idx="37">
                  <c:v>-56.846930999999998</c:v>
                </c:pt>
                <c:pt idx="38">
                  <c:v>-56.613540999999998</c:v>
                </c:pt>
                <c:pt idx="39">
                  <c:v>-56.610550000000003</c:v>
                </c:pt>
                <c:pt idx="40">
                  <c:v>-56.531875999999997</c:v>
                </c:pt>
                <c:pt idx="41">
                  <c:v>-56.105159999999998</c:v>
                </c:pt>
                <c:pt idx="42">
                  <c:v>-54.838200000000001</c:v>
                </c:pt>
                <c:pt idx="43">
                  <c:v>-53.714409000000003</c:v>
                </c:pt>
                <c:pt idx="44">
                  <c:v>-53.009739000000003</c:v>
                </c:pt>
                <c:pt idx="45">
                  <c:v>-52.178009000000003</c:v>
                </c:pt>
                <c:pt idx="46">
                  <c:v>-51.353805999999999</c:v>
                </c:pt>
                <c:pt idx="47">
                  <c:v>-50.608466999999997</c:v>
                </c:pt>
                <c:pt idx="48">
                  <c:v>-49.830596999999997</c:v>
                </c:pt>
                <c:pt idx="49">
                  <c:v>-48.747486000000002</c:v>
                </c:pt>
                <c:pt idx="50">
                  <c:v>-47.694991999999999</c:v>
                </c:pt>
                <c:pt idx="51">
                  <c:v>-46.904986999999998</c:v>
                </c:pt>
                <c:pt idx="52">
                  <c:v>-46.304183999999999</c:v>
                </c:pt>
                <c:pt idx="53">
                  <c:v>-45.924770000000002</c:v>
                </c:pt>
                <c:pt idx="54">
                  <c:v>-45.788704000000003</c:v>
                </c:pt>
                <c:pt idx="55">
                  <c:v>-45.847926999999999</c:v>
                </c:pt>
                <c:pt idx="56">
                  <c:v>-45.721603000000002</c:v>
                </c:pt>
                <c:pt idx="57">
                  <c:v>-45.596355000000003</c:v>
                </c:pt>
                <c:pt idx="58">
                  <c:v>-45.538704000000003</c:v>
                </c:pt>
                <c:pt idx="59">
                  <c:v>-45.465710000000001</c:v>
                </c:pt>
                <c:pt idx="60">
                  <c:v>-45.296852000000001</c:v>
                </c:pt>
                <c:pt idx="61">
                  <c:v>-45.356372999999998</c:v>
                </c:pt>
                <c:pt idx="62">
                  <c:v>-45.350208000000002</c:v>
                </c:pt>
                <c:pt idx="63">
                  <c:v>-45.104503999999999</c:v>
                </c:pt>
                <c:pt idx="64">
                  <c:v>-44.659846999999999</c:v>
                </c:pt>
                <c:pt idx="65">
                  <c:v>-44.169376</c:v>
                </c:pt>
                <c:pt idx="66">
                  <c:v>-43.647922999999999</c:v>
                </c:pt>
                <c:pt idx="67">
                  <c:v>-43.204258000000003</c:v>
                </c:pt>
                <c:pt idx="68">
                  <c:v>-42.901470000000003</c:v>
                </c:pt>
                <c:pt idx="69">
                  <c:v>-42.591048999999998</c:v>
                </c:pt>
                <c:pt idx="70">
                  <c:v>-42.451450000000001</c:v>
                </c:pt>
                <c:pt idx="71">
                  <c:v>-42.309711</c:v>
                </c:pt>
                <c:pt idx="72">
                  <c:v>-42.216583</c:v>
                </c:pt>
                <c:pt idx="73">
                  <c:v>-42.30706</c:v>
                </c:pt>
                <c:pt idx="74">
                  <c:v>-42.546860000000002</c:v>
                </c:pt>
                <c:pt idx="75">
                  <c:v>-42.889178999999999</c:v>
                </c:pt>
                <c:pt idx="76">
                  <c:v>-43.606887999999998</c:v>
                </c:pt>
                <c:pt idx="77">
                  <c:v>-43.422260000000001</c:v>
                </c:pt>
                <c:pt idx="78">
                  <c:v>-43.082667999999998</c:v>
                </c:pt>
                <c:pt idx="79">
                  <c:v>-42.715575999999999</c:v>
                </c:pt>
                <c:pt idx="80">
                  <c:v>-42.326949999999997</c:v>
                </c:pt>
                <c:pt idx="81">
                  <c:v>-41.546452000000002</c:v>
                </c:pt>
                <c:pt idx="82">
                  <c:v>-41.609668999999997</c:v>
                </c:pt>
                <c:pt idx="83">
                  <c:v>-41.663527999999999</c:v>
                </c:pt>
                <c:pt idx="84">
                  <c:v>-41.595996999999997</c:v>
                </c:pt>
                <c:pt idx="85">
                  <c:v>-41.443398000000002</c:v>
                </c:pt>
                <c:pt idx="86">
                  <c:v>-41.205818000000001</c:v>
                </c:pt>
                <c:pt idx="87">
                  <c:v>-41.226933000000002</c:v>
                </c:pt>
                <c:pt idx="88">
                  <c:v>-41.436858999999998</c:v>
                </c:pt>
                <c:pt idx="89">
                  <c:v>-41.744331000000003</c:v>
                </c:pt>
                <c:pt idx="90">
                  <c:v>-42.138221999999999</c:v>
                </c:pt>
                <c:pt idx="91">
                  <c:v>-42.641117000000001</c:v>
                </c:pt>
                <c:pt idx="92">
                  <c:v>-42.990036000000003</c:v>
                </c:pt>
                <c:pt idx="93">
                  <c:v>-43.276691</c:v>
                </c:pt>
                <c:pt idx="94">
                  <c:v>-43.650326</c:v>
                </c:pt>
                <c:pt idx="95">
                  <c:v>-43.968409999999999</c:v>
                </c:pt>
                <c:pt idx="96">
                  <c:v>-44.252831</c:v>
                </c:pt>
                <c:pt idx="97">
                  <c:v>-44.406559000000001</c:v>
                </c:pt>
                <c:pt idx="98">
                  <c:v>-44.433098000000001</c:v>
                </c:pt>
                <c:pt idx="99">
                  <c:v>-44.322865</c:v>
                </c:pt>
                <c:pt idx="100">
                  <c:v>-44.136023999999999</c:v>
                </c:pt>
                <c:pt idx="101">
                  <c:v>-43.846648999999999</c:v>
                </c:pt>
                <c:pt idx="102">
                  <c:v>-43.698932999999997</c:v>
                </c:pt>
                <c:pt idx="103">
                  <c:v>-43.597191000000002</c:v>
                </c:pt>
                <c:pt idx="104">
                  <c:v>-43.636561999999998</c:v>
                </c:pt>
                <c:pt idx="105">
                  <c:v>-43.749831999999998</c:v>
                </c:pt>
                <c:pt idx="106">
                  <c:v>-43.951583999999997</c:v>
                </c:pt>
                <c:pt idx="107">
                  <c:v>-44.011451999999998</c:v>
                </c:pt>
                <c:pt idx="108">
                  <c:v>-44.109805999999999</c:v>
                </c:pt>
                <c:pt idx="109">
                  <c:v>-44.092891999999999</c:v>
                </c:pt>
                <c:pt idx="110">
                  <c:v>-44.018191999999999</c:v>
                </c:pt>
                <c:pt idx="111">
                  <c:v>-44.325096000000002</c:v>
                </c:pt>
                <c:pt idx="112">
                  <c:v>-45.028435000000002</c:v>
                </c:pt>
                <c:pt idx="113">
                  <c:v>-46.105319999999999</c:v>
                </c:pt>
                <c:pt idx="114">
                  <c:v>-47.201045999999998</c:v>
                </c:pt>
                <c:pt idx="115">
                  <c:v>-47.876033999999997</c:v>
                </c:pt>
                <c:pt idx="116">
                  <c:v>-47.434241999999998</c:v>
                </c:pt>
                <c:pt idx="117">
                  <c:v>-46.477718000000003</c:v>
                </c:pt>
                <c:pt idx="118">
                  <c:v>-45.082107999999998</c:v>
                </c:pt>
                <c:pt idx="119">
                  <c:v>-43.527267000000002</c:v>
                </c:pt>
                <c:pt idx="120">
                  <c:v>-42.321114000000001</c:v>
                </c:pt>
                <c:pt idx="121">
                  <c:v>-41.809052000000001</c:v>
                </c:pt>
                <c:pt idx="122">
                  <c:v>-41.491444000000001</c:v>
                </c:pt>
                <c:pt idx="123">
                  <c:v>-41.279083</c:v>
                </c:pt>
                <c:pt idx="124">
                  <c:v>-41.282905999999997</c:v>
                </c:pt>
                <c:pt idx="125">
                  <c:v>-41.335365000000003</c:v>
                </c:pt>
                <c:pt idx="126">
                  <c:v>-41.392223000000001</c:v>
                </c:pt>
                <c:pt idx="127">
                  <c:v>-41.392380000000003</c:v>
                </c:pt>
                <c:pt idx="128">
                  <c:v>-41.361778000000001</c:v>
                </c:pt>
                <c:pt idx="129">
                  <c:v>-41.145622000000003</c:v>
                </c:pt>
                <c:pt idx="130">
                  <c:v>-40.936920000000001</c:v>
                </c:pt>
                <c:pt idx="131">
                  <c:v>-40.729388999999998</c:v>
                </c:pt>
                <c:pt idx="132">
                  <c:v>-40.510536000000002</c:v>
                </c:pt>
                <c:pt idx="133">
                  <c:v>-40.243358999999998</c:v>
                </c:pt>
                <c:pt idx="134">
                  <c:v>-39.909996</c:v>
                </c:pt>
                <c:pt idx="135">
                  <c:v>-39.602336999999999</c:v>
                </c:pt>
                <c:pt idx="136">
                  <c:v>-39.354717000000001</c:v>
                </c:pt>
                <c:pt idx="137">
                  <c:v>-39.018523999999999</c:v>
                </c:pt>
                <c:pt idx="138">
                  <c:v>-38.586525000000002</c:v>
                </c:pt>
                <c:pt idx="139">
                  <c:v>-38.223652000000001</c:v>
                </c:pt>
                <c:pt idx="140">
                  <c:v>-37.890296999999997</c:v>
                </c:pt>
                <c:pt idx="141">
                  <c:v>-37.474029999999999</c:v>
                </c:pt>
                <c:pt idx="142">
                  <c:v>-37.128642999999997</c:v>
                </c:pt>
                <c:pt idx="143">
                  <c:v>-36.791736999999998</c:v>
                </c:pt>
                <c:pt idx="144">
                  <c:v>-36.453265999999999</c:v>
                </c:pt>
                <c:pt idx="145">
                  <c:v>-36.072539999999996</c:v>
                </c:pt>
                <c:pt idx="146">
                  <c:v>-35.817551000000002</c:v>
                </c:pt>
                <c:pt idx="147">
                  <c:v>-35.635738000000003</c:v>
                </c:pt>
                <c:pt idx="148">
                  <c:v>-35.525955000000003</c:v>
                </c:pt>
                <c:pt idx="149">
                  <c:v>-35.572291999999997</c:v>
                </c:pt>
                <c:pt idx="150">
                  <c:v>-35.660896000000001</c:v>
                </c:pt>
                <c:pt idx="151">
                  <c:v>-35.704037</c:v>
                </c:pt>
                <c:pt idx="152">
                  <c:v>-35.675460999999999</c:v>
                </c:pt>
                <c:pt idx="153">
                  <c:v>-35.627353999999997</c:v>
                </c:pt>
                <c:pt idx="154">
                  <c:v>-35.490603999999998</c:v>
                </c:pt>
                <c:pt idx="155">
                  <c:v>-35.347248</c:v>
                </c:pt>
                <c:pt idx="156">
                  <c:v>-35.123669</c:v>
                </c:pt>
                <c:pt idx="157">
                  <c:v>-34.866013000000002</c:v>
                </c:pt>
                <c:pt idx="158">
                  <c:v>-34.611941999999999</c:v>
                </c:pt>
                <c:pt idx="159">
                  <c:v>-34.370849999999997</c:v>
                </c:pt>
                <c:pt idx="160">
                  <c:v>-34.123016</c:v>
                </c:pt>
                <c:pt idx="161">
                  <c:v>-33.986164000000002</c:v>
                </c:pt>
                <c:pt idx="162">
                  <c:v>-34.04372</c:v>
                </c:pt>
                <c:pt idx="163">
                  <c:v>-34.121707999999998</c:v>
                </c:pt>
                <c:pt idx="164">
                  <c:v>-34.183940999999997</c:v>
                </c:pt>
                <c:pt idx="165">
                  <c:v>-34.288531999999996</c:v>
                </c:pt>
                <c:pt idx="166">
                  <c:v>-34.398121000000003</c:v>
                </c:pt>
                <c:pt idx="167">
                  <c:v>-34.384608999999998</c:v>
                </c:pt>
                <c:pt idx="168">
                  <c:v>-34.378928999999999</c:v>
                </c:pt>
                <c:pt idx="169">
                  <c:v>-34.534568999999998</c:v>
                </c:pt>
                <c:pt idx="170">
                  <c:v>-34.630577000000002</c:v>
                </c:pt>
                <c:pt idx="171">
                  <c:v>-34.804768000000003</c:v>
                </c:pt>
                <c:pt idx="172">
                  <c:v>-35.244926</c:v>
                </c:pt>
                <c:pt idx="173">
                  <c:v>-36.090373999999997</c:v>
                </c:pt>
                <c:pt idx="174">
                  <c:v>-36.725203999999998</c:v>
                </c:pt>
                <c:pt idx="175">
                  <c:v>-37.532806000000001</c:v>
                </c:pt>
                <c:pt idx="176">
                  <c:v>-38.376125000000002</c:v>
                </c:pt>
                <c:pt idx="177">
                  <c:v>-39.088085</c:v>
                </c:pt>
                <c:pt idx="178">
                  <c:v>-39.412520999999998</c:v>
                </c:pt>
                <c:pt idx="179">
                  <c:v>-39.803561999999999</c:v>
                </c:pt>
                <c:pt idx="180">
                  <c:v>-40.106273999999999</c:v>
                </c:pt>
                <c:pt idx="181">
                  <c:v>-40.623638</c:v>
                </c:pt>
                <c:pt idx="182">
                  <c:v>-43.895786000000001</c:v>
                </c:pt>
                <c:pt idx="183">
                  <c:v>-44.520077000000001</c:v>
                </c:pt>
                <c:pt idx="184">
                  <c:v>-44.507542000000001</c:v>
                </c:pt>
                <c:pt idx="185">
                  <c:v>-44.522658999999997</c:v>
                </c:pt>
                <c:pt idx="186">
                  <c:v>-44.246760999999999</c:v>
                </c:pt>
                <c:pt idx="187">
                  <c:v>-41.109141999999999</c:v>
                </c:pt>
                <c:pt idx="188">
                  <c:v>-40.804625999999999</c:v>
                </c:pt>
                <c:pt idx="189">
                  <c:v>-41.112746999999999</c:v>
                </c:pt>
                <c:pt idx="190">
                  <c:v>-41.115284000000003</c:v>
                </c:pt>
                <c:pt idx="191">
                  <c:v>-41.143481999999999</c:v>
                </c:pt>
                <c:pt idx="192">
                  <c:v>-41.078322999999997</c:v>
                </c:pt>
                <c:pt idx="193">
                  <c:v>-40.879013</c:v>
                </c:pt>
                <c:pt idx="194">
                  <c:v>-40.556873000000003</c:v>
                </c:pt>
                <c:pt idx="195">
                  <c:v>-40.595756999999999</c:v>
                </c:pt>
                <c:pt idx="196">
                  <c:v>-40.590549000000003</c:v>
                </c:pt>
                <c:pt idx="197">
                  <c:v>-40.639060999999998</c:v>
                </c:pt>
                <c:pt idx="198">
                  <c:v>-40.697422000000003</c:v>
                </c:pt>
                <c:pt idx="199">
                  <c:v>-40.931987999999997</c:v>
                </c:pt>
                <c:pt idx="200">
                  <c:v>-41.020729000000003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26-407A-A578-F0807B1A2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06144"/>
        <c:axId val="116412416"/>
      </c:scatterChart>
      <c:valAx>
        <c:axId val="116406144"/>
        <c:scaling>
          <c:orientation val="minMax"/>
          <c:max val="4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427125259124618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412416"/>
        <c:crosses val="autoZero"/>
        <c:crossBetween val="midCat"/>
        <c:majorUnit val="5"/>
      </c:valAx>
      <c:valAx>
        <c:axId val="116412416"/>
        <c:scaling>
          <c:orientation val="minMax"/>
          <c:max val="0"/>
          <c:min val="-7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406144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4020438066126662"/>
          <c:y val="0.69520231846019254"/>
          <c:w val="0.28184035736801683"/>
          <c:h val="0.1026180867917941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3xLO Harmonic to RF Isolation (dB)</a:t>
            </a:r>
          </a:p>
        </c:rich>
      </c:tx>
      <c:layout>
        <c:manualLayout>
          <c:xMode val="edge"/>
          <c:yMode val="edge"/>
          <c:x val="0.31037292771183889"/>
          <c:y val="1.849394962669452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35"/>
          <c:w val="0.76542713682528862"/>
          <c:h val="0.70701370662000584"/>
        </c:manualLayout>
      </c:layout>
      <c:scatterChart>
        <c:scatterStyle val="smoothMarker"/>
        <c:varyColors val="0"/>
        <c:ser>
          <c:idx val="2"/>
          <c:order val="0"/>
          <c:tx>
            <c:v>Configuration A</c:v>
          </c:tx>
          <c:spPr>
            <a:ln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11.1</c:v>
              </c:pt>
              <c:pt idx="1">
                <c:v>11.327083333333</c:v>
              </c:pt>
              <c:pt idx="2">
                <c:v>11.554166666666999</c:v>
              </c:pt>
              <c:pt idx="3">
                <c:v>11.78125</c:v>
              </c:pt>
              <c:pt idx="4">
                <c:v>12.008333333333001</c:v>
              </c:pt>
              <c:pt idx="5">
                <c:v>12.235416666667</c:v>
              </c:pt>
              <c:pt idx="6">
                <c:v>12.4625</c:v>
              </c:pt>
              <c:pt idx="7">
                <c:v>12.689583333333001</c:v>
              </c:pt>
              <c:pt idx="8">
                <c:v>12.916666666667</c:v>
              </c:pt>
              <c:pt idx="9">
                <c:v>13.143750000000001</c:v>
              </c:pt>
              <c:pt idx="10">
                <c:v>13.370833333333</c:v>
              </c:pt>
              <c:pt idx="11">
                <c:v>13.597916666667</c:v>
              </c:pt>
              <c:pt idx="12">
                <c:v>13.824999999999999</c:v>
              </c:pt>
              <c:pt idx="13">
                <c:v>14.052083333333</c:v>
              </c:pt>
              <c:pt idx="14">
                <c:v>14.279166666666999</c:v>
              </c:pt>
              <c:pt idx="15">
                <c:v>14.50625</c:v>
              </c:pt>
              <c:pt idx="16">
                <c:v>14.733333333333</c:v>
              </c:pt>
              <c:pt idx="17">
                <c:v>14.960416666666999</c:v>
              </c:pt>
              <c:pt idx="18">
                <c:v>15.1875</c:v>
              </c:pt>
              <c:pt idx="19">
                <c:v>15.414583333333001</c:v>
              </c:pt>
              <c:pt idx="20">
                <c:v>15.641666666667</c:v>
              </c:pt>
              <c:pt idx="21">
                <c:v>15.86875</c:v>
              </c:pt>
              <c:pt idx="22">
                <c:v>16.095833333333001</c:v>
              </c:pt>
              <c:pt idx="23">
                <c:v>16.322916666666998</c:v>
              </c:pt>
              <c:pt idx="24">
                <c:v>16.55</c:v>
              </c:pt>
              <c:pt idx="25">
                <c:v>16.777083333333</c:v>
              </c:pt>
              <c:pt idx="26">
                <c:v>17.004166666667</c:v>
              </c:pt>
              <c:pt idx="27">
                <c:v>17.231249999999999</c:v>
              </c:pt>
              <c:pt idx="28">
                <c:v>17.458333333333002</c:v>
              </c:pt>
              <c:pt idx="29">
                <c:v>17.685416666666999</c:v>
              </c:pt>
              <c:pt idx="30">
                <c:v>17.912500000000001</c:v>
              </c:pt>
              <c:pt idx="31">
                <c:v>18.139583333333</c:v>
              </c:pt>
              <c:pt idx="32">
                <c:v>18.366666666667001</c:v>
              </c:pt>
              <c:pt idx="33">
                <c:v>18.59375</c:v>
              </c:pt>
              <c:pt idx="34">
                <c:v>18.820833333332999</c:v>
              </c:pt>
              <c:pt idx="35">
                <c:v>19.047916666667</c:v>
              </c:pt>
              <c:pt idx="36">
                <c:v>19.274999999999999</c:v>
              </c:pt>
              <c:pt idx="37">
                <c:v>19.502083333333001</c:v>
              </c:pt>
              <c:pt idx="38">
                <c:v>19.729166666666998</c:v>
              </c:pt>
              <c:pt idx="39">
                <c:v>19.956250000000001</c:v>
              </c:pt>
              <c:pt idx="40">
                <c:v>20.183333333333</c:v>
              </c:pt>
              <c:pt idx="41">
                <c:v>20.410416666667</c:v>
              </c:pt>
              <c:pt idx="42">
                <c:v>20.637499999999999</c:v>
              </c:pt>
              <c:pt idx="43">
                <c:v>20.864583333333002</c:v>
              </c:pt>
              <c:pt idx="44">
                <c:v>21.091666666666999</c:v>
              </c:pt>
              <c:pt idx="45">
                <c:v>21.318750000000001</c:v>
              </c:pt>
              <c:pt idx="46">
                <c:v>21.545833333333</c:v>
              </c:pt>
              <c:pt idx="47">
                <c:v>21.772916666667001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-67.565376000000001</c:v>
              </c:pt>
              <c:pt idx="1">
                <c:v>-66.835875999999999</c:v>
              </c:pt>
              <c:pt idx="2">
                <c:v>-65.854118</c:v>
              </c:pt>
              <c:pt idx="3">
                <c:v>-64.304878000000002</c:v>
              </c:pt>
              <c:pt idx="4">
                <c:v>-63.861046000000002</c:v>
              </c:pt>
              <c:pt idx="5">
                <c:v>-63.461441000000001</c:v>
              </c:pt>
              <c:pt idx="6">
                <c:v>-64.443222000000006</c:v>
              </c:pt>
              <c:pt idx="7">
                <c:v>-65.252212999999998</c:v>
              </c:pt>
              <c:pt idx="8">
                <c:v>-67.598213000000001</c:v>
              </c:pt>
              <c:pt idx="9">
                <c:v>-68.810531999999995</c:v>
              </c:pt>
              <c:pt idx="10">
                <c:v>-70.007407999999998</c:v>
              </c:pt>
              <c:pt idx="11">
                <c:v>-67.411118000000002</c:v>
              </c:pt>
              <c:pt idx="12">
                <c:v>-64.543960999999996</c:v>
              </c:pt>
              <c:pt idx="13">
                <c:v>-61.006962000000001</c:v>
              </c:pt>
              <c:pt idx="14">
                <c:v>-59.436607000000002</c:v>
              </c:pt>
              <c:pt idx="15">
                <c:v>-57.813282000000001</c:v>
              </c:pt>
              <c:pt idx="16">
                <c:v>-56.329605000000001</c:v>
              </c:pt>
              <c:pt idx="17">
                <c:v>-54.865524000000001</c:v>
              </c:pt>
              <c:pt idx="18">
                <c:v>-53.897033999999998</c:v>
              </c:pt>
              <c:pt idx="19">
                <c:v>-53.034973000000001</c:v>
              </c:pt>
              <c:pt idx="20">
                <c:v>-52.398701000000003</c:v>
              </c:pt>
              <c:pt idx="21">
                <c:v>-51.629795000000001</c:v>
              </c:pt>
              <c:pt idx="22">
                <c:v>-50.960299999999997</c:v>
              </c:pt>
              <c:pt idx="23">
                <c:v>-50.461101999999997</c:v>
              </c:pt>
              <c:pt idx="24">
                <c:v>-50.341911000000003</c:v>
              </c:pt>
              <c:pt idx="25">
                <c:v>-50.085144</c:v>
              </c:pt>
              <c:pt idx="26">
                <c:v>-50.140887999999997</c:v>
              </c:pt>
              <c:pt idx="27">
                <c:v>-50.055999999999997</c:v>
              </c:pt>
              <c:pt idx="28">
                <c:v>-50.375762999999999</c:v>
              </c:pt>
              <c:pt idx="29">
                <c:v>-50.250293999999997</c:v>
              </c:pt>
              <c:pt idx="30">
                <c:v>-50.282642000000003</c:v>
              </c:pt>
              <c:pt idx="31">
                <c:v>-50.302914000000001</c:v>
              </c:pt>
              <c:pt idx="32">
                <c:v>-50.519371</c:v>
              </c:pt>
              <c:pt idx="33">
                <c:v>-50.919846</c:v>
              </c:pt>
              <c:pt idx="34">
                <c:v>-51.332980999999997</c:v>
              </c:pt>
              <c:pt idx="35">
                <c:v>-51.995978999999998</c:v>
              </c:pt>
              <c:pt idx="36">
                <c:v>-52.403441999999998</c:v>
              </c:pt>
              <c:pt idx="37">
                <c:v>-52.872841000000001</c:v>
              </c:pt>
              <c:pt idx="38">
                <c:v>-53.076110999999997</c:v>
              </c:pt>
              <c:pt idx="39">
                <c:v>-53.314613000000001</c:v>
              </c:pt>
              <c:pt idx="40">
                <c:v>-53.312130000000003</c:v>
              </c:pt>
              <c:pt idx="41">
                <c:v>-53.213745000000003</c:v>
              </c:pt>
              <c:pt idx="42">
                <c:v>-52.846245000000003</c:v>
              </c:pt>
              <c:pt idx="43">
                <c:v>-52.326447000000002</c:v>
              </c:pt>
              <c:pt idx="44">
                <c:v>-51.974570999999997</c:v>
              </c:pt>
              <c:pt idx="45">
                <c:v>-51.613422</c:v>
              </c:pt>
              <c:pt idx="46">
                <c:v>-51.656543999999997</c:v>
              </c:pt>
              <c:pt idx="47">
                <c:v>-51.217784999999999</c:v>
              </c:pt>
              <c:pt idx="48">
                <c:v>-50.952655999999998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1B6A-4465-97EA-53C6AB8E1EB6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11.1</c:v>
              </c:pt>
              <c:pt idx="1">
                <c:v>11.327083333333</c:v>
              </c:pt>
              <c:pt idx="2">
                <c:v>11.554166666666999</c:v>
              </c:pt>
              <c:pt idx="3">
                <c:v>11.78125</c:v>
              </c:pt>
              <c:pt idx="4">
                <c:v>12.008333333333001</c:v>
              </c:pt>
              <c:pt idx="5">
                <c:v>12.235416666667</c:v>
              </c:pt>
              <c:pt idx="6">
                <c:v>12.4625</c:v>
              </c:pt>
              <c:pt idx="7">
                <c:v>12.689583333333001</c:v>
              </c:pt>
              <c:pt idx="8">
                <c:v>12.916666666667</c:v>
              </c:pt>
              <c:pt idx="9">
                <c:v>13.143750000000001</c:v>
              </c:pt>
              <c:pt idx="10">
                <c:v>13.370833333333</c:v>
              </c:pt>
              <c:pt idx="11">
                <c:v>13.597916666667</c:v>
              </c:pt>
              <c:pt idx="12">
                <c:v>13.824999999999999</c:v>
              </c:pt>
              <c:pt idx="13">
                <c:v>14.052083333333</c:v>
              </c:pt>
              <c:pt idx="14">
                <c:v>14.279166666666999</c:v>
              </c:pt>
              <c:pt idx="15">
                <c:v>14.50625</c:v>
              </c:pt>
              <c:pt idx="16">
                <c:v>14.733333333333</c:v>
              </c:pt>
              <c:pt idx="17">
                <c:v>14.960416666666999</c:v>
              </c:pt>
              <c:pt idx="18">
                <c:v>15.1875</c:v>
              </c:pt>
              <c:pt idx="19">
                <c:v>15.414583333333001</c:v>
              </c:pt>
              <c:pt idx="20">
                <c:v>15.641666666667</c:v>
              </c:pt>
              <c:pt idx="21">
                <c:v>15.86875</c:v>
              </c:pt>
              <c:pt idx="22">
                <c:v>16.095833333333001</c:v>
              </c:pt>
              <c:pt idx="23">
                <c:v>16.322916666666998</c:v>
              </c:pt>
              <c:pt idx="24">
                <c:v>16.55</c:v>
              </c:pt>
              <c:pt idx="25">
                <c:v>16.777083333333</c:v>
              </c:pt>
              <c:pt idx="26">
                <c:v>17.004166666667</c:v>
              </c:pt>
              <c:pt idx="27">
                <c:v>17.231249999999999</c:v>
              </c:pt>
              <c:pt idx="28">
                <c:v>17.458333333333002</c:v>
              </c:pt>
              <c:pt idx="29">
                <c:v>17.685416666666999</c:v>
              </c:pt>
              <c:pt idx="30">
                <c:v>17.912500000000001</c:v>
              </c:pt>
              <c:pt idx="31">
                <c:v>18.139583333333</c:v>
              </c:pt>
              <c:pt idx="32">
                <c:v>18.366666666667001</c:v>
              </c:pt>
              <c:pt idx="33">
                <c:v>18.59375</c:v>
              </c:pt>
              <c:pt idx="34">
                <c:v>18.820833333332999</c:v>
              </c:pt>
              <c:pt idx="35">
                <c:v>19.047916666667</c:v>
              </c:pt>
              <c:pt idx="36">
                <c:v>19.274999999999999</c:v>
              </c:pt>
              <c:pt idx="37">
                <c:v>19.502083333333001</c:v>
              </c:pt>
              <c:pt idx="38">
                <c:v>19.729166666666998</c:v>
              </c:pt>
              <c:pt idx="39">
                <c:v>19.956250000000001</c:v>
              </c:pt>
              <c:pt idx="40">
                <c:v>20.183333333333</c:v>
              </c:pt>
              <c:pt idx="41">
                <c:v>20.410416666667</c:v>
              </c:pt>
              <c:pt idx="42">
                <c:v>20.637499999999999</c:v>
              </c:pt>
              <c:pt idx="43">
                <c:v>20.864583333333002</c:v>
              </c:pt>
              <c:pt idx="44">
                <c:v>21.091666666666999</c:v>
              </c:pt>
              <c:pt idx="45">
                <c:v>21.318750000000001</c:v>
              </c:pt>
              <c:pt idx="46">
                <c:v>21.545833333333</c:v>
              </c:pt>
              <c:pt idx="47">
                <c:v>21.772916666667001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-66.813957000000002</c:v>
              </c:pt>
              <c:pt idx="1">
                <c:v>-63.347282</c:v>
              </c:pt>
              <c:pt idx="2">
                <c:v>-59.395511999999997</c:v>
              </c:pt>
              <c:pt idx="3">
                <c:v>-57.795009999999998</c:v>
              </c:pt>
              <c:pt idx="4">
                <c:v>-57.370220000000003</c:v>
              </c:pt>
              <c:pt idx="5">
                <c:v>-57.492393</c:v>
              </c:pt>
              <c:pt idx="6">
                <c:v>-56.387596000000002</c:v>
              </c:pt>
              <c:pt idx="7">
                <c:v>-55.618732000000001</c:v>
              </c:pt>
              <c:pt idx="8">
                <c:v>-54.655124999999998</c:v>
              </c:pt>
              <c:pt idx="9">
                <c:v>-53.898299999999999</c:v>
              </c:pt>
              <c:pt idx="10">
                <c:v>-53.512844000000001</c:v>
              </c:pt>
              <c:pt idx="11">
                <c:v>-52.891818999999998</c:v>
              </c:pt>
              <c:pt idx="12">
                <c:v>-52.212173</c:v>
              </c:pt>
              <c:pt idx="13">
                <c:v>-51.432555999999998</c:v>
              </c:pt>
              <c:pt idx="14">
                <c:v>-50.845207000000002</c:v>
              </c:pt>
              <c:pt idx="15">
                <c:v>-50.404162999999997</c:v>
              </c:pt>
              <c:pt idx="16">
                <c:v>-50.108806999999999</c:v>
              </c:pt>
              <c:pt idx="17">
                <c:v>-49.848605999999997</c:v>
              </c:pt>
              <c:pt idx="18">
                <c:v>-49.831726000000003</c:v>
              </c:pt>
              <c:pt idx="19">
                <c:v>-49.702357999999997</c:v>
              </c:pt>
              <c:pt idx="20">
                <c:v>-49.517158999999999</c:v>
              </c:pt>
              <c:pt idx="21">
                <c:v>-49.124415999999997</c:v>
              </c:pt>
              <c:pt idx="22">
                <c:v>-48.600731000000003</c:v>
              </c:pt>
              <c:pt idx="23">
                <c:v>-48.289433000000002</c:v>
              </c:pt>
              <c:pt idx="24">
                <c:v>-48.394202999999997</c:v>
              </c:pt>
              <c:pt idx="25">
                <c:v>-48.383259000000002</c:v>
              </c:pt>
              <c:pt idx="26">
                <c:v>-47.958064999999998</c:v>
              </c:pt>
              <c:pt idx="27">
                <c:v>-47.038955999999999</c:v>
              </c:pt>
              <c:pt idx="28">
                <c:v>-46.432507000000001</c:v>
              </c:pt>
              <c:pt idx="29">
                <c:v>-46.157646</c:v>
              </c:pt>
              <c:pt idx="30">
                <c:v>-45.907058999999997</c:v>
              </c:pt>
              <c:pt idx="31">
                <c:v>-45.495975000000001</c:v>
              </c:pt>
              <c:pt idx="32">
                <c:v>-45.293467999999997</c:v>
              </c:pt>
              <c:pt idx="33">
                <c:v>-45.454163000000001</c:v>
              </c:pt>
              <c:pt idx="34">
                <c:v>-46.200226000000001</c:v>
              </c:pt>
              <c:pt idx="35">
                <c:v>-47.012816999999998</c:v>
              </c:pt>
              <c:pt idx="36">
                <c:v>-47.785496000000002</c:v>
              </c:pt>
              <c:pt idx="37">
                <c:v>-47.976871000000003</c:v>
              </c:pt>
              <c:pt idx="38">
                <c:v>-48.264561</c:v>
              </c:pt>
              <c:pt idx="39">
                <c:v>-48.831454999999998</c:v>
              </c:pt>
              <c:pt idx="40">
                <c:v>-49.801743000000002</c:v>
              </c:pt>
              <c:pt idx="41">
                <c:v>-50.058757999999997</c:v>
              </c:pt>
              <c:pt idx="42">
                <c:v>-50.175217000000004</c:v>
              </c:pt>
              <c:pt idx="43">
                <c:v>-50.252029</c:v>
              </c:pt>
              <c:pt idx="44">
                <c:v>-50.968510000000002</c:v>
              </c:pt>
              <c:pt idx="45">
                <c:v>-51.267155000000002</c:v>
              </c:pt>
              <c:pt idx="46">
                <c:v>-51.15213</c:v>
              </c:pt>
              <c:pt idx="47">
                <c:v>-50.384574999999998</c:v>
              </c:pt>
              <c:pt idx="48">
                <c:v>-49.749564999999997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1B6A-4465-97EA-53C6AB8E1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12480"/>
        <c:axId val="116622848"/>
      </c:scatterChart>
      <c:valAx>
        <c:axId val="116612480"/>
        <c:scaling>
          <c:orientation val="minMax"/>
          <c:max val="22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5543054542387981"/>
              <c:y val="0.91571741032371123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622848"/>
        <c:crosses val="autoZero"/>
        <c:crossBetween val="midCat"/>
        <c:majorUnit val="2"/>
      </c:valAx>
      <c:valAx>
        <c:axId val="116622848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612480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557672977907241"/>
          <c:y val="0.66444262175561386"/>
          <c:w val="0.29035663797577083"/>
          <c:h val="0.13037122154034647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3xLO Harmonic to IF Isolation (dB)</a:t>
            </a:r>
          </a:p>
        </c:rich>
      </c:tx>
      <c:layout>
        <c:manualLayout>
          <c:xMode val="edge"/>
          <c:yMode val="edge"/>
          <c:x val="0.3103763743334006"/>
          <c:y val="1.851860580892401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2"/>
          <c:order val="0"/>
          <c:tx>
            <c:v>Configuration A</c:v>
          </c:tx>
          <c:spPr>
            <a:ln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11.1</c:v>
              </c:pt>
              <c:pt idx="1">
                <c:v>11.327083333333</c:v>
              </c:pt>
              <c:pt idx="2">
                <c:v>11.554166666666999</c:v>
              </c:pt>
              <c:pt idx="3">
                <c:v>11.78125</c:v>
              </c:pt>
              <c:pt idx="4">
                <c:v>12.008333333333001</c:v>
              </c:pt>
              <c:pt idx="5">
                <c:v>12.235416666667</c:v>
              </c:pt>
              <c:pt idx="6">
                <c:v>12.4625</c:v>
              </c:pt>
              <c:pt idx="7">
                <c:v>12.689583333333001</c:v>
              </c:pt>
              <c:pt idx="8">
                <c:v>12.916666666667</c:v>
              </c:pt>
              <c:pt idx="9">
                <c:v>13.143750000000001</c:v>
              </c:pt>
              <c:pt idx="10">
                <c:v>13.370833333333</c:v>
              </c:pt>
              <c:pt idx="11">
                <c:v>13.597916666667</c:v>
              </c:pt>
              <c:pt idx="12">
                <c:v>13.824999999999999</c:v>
              </c:pt>
              <c:pt idx="13">
                <c:v>14.052083333333</c:v>
              </c:pt>
              <c:pt idx="14">
                <c:v>14.279166666666999</c:v>
              </c:pt>
              <c:pt idx="15">
                <c:v>14.50625</c:v>
              </c:pt>
              <c:pt idx="16">
                <c:v>14.733333333333</c:v>
              </c:pt>
              <c:pt idx="17">
                <c:v>14.960416666666999</c:v>
              </c:pt>
              <c:pt idx="18">
                <c:v>15.1875</c:v>
              </c:pt>
              <c:pt idx="19">
                <c:v>15.414583333333001</c:v>
              </c:pt>
              <c:pt idx="20">
                <c:v>15.641666666667</c:v>
              </c:pt>
              <c:pt idx="21">
                <c:v>15.86875</c:v>
              </c:pt>
              <c:pt idx="22">
                <c:v>16.095833333333001</c:v>
              </c:pt>
              <c:pt idx="23">
                <c:v>16.322916666666998</c:v>
              </c:pt>
              <c:pt idx="24">
                <c:v>16.55</c:v>
              </c:pt>
              <c:pt idx="25">
                <c:v>16.777083333333</c:v>
              </c:pt>
              <c:pt idx="26">
                <c:v>17.004166666667</c:v>
              </c:pt>
              <c:pt idx="27">
                <c:v>17.231249999999999</c:v>
              </c:pt>
              <c:pt idx="28">
                <c:v>17.458333333333002</c:v>
              </c:pt>
              <c:pt idx="29">
                <c:v>17.685416666666999</c:v>
              </c:pt>
              <c:pt idx="30">
                <c:v>17.912500000000001</c:v>
              </c:pt>
              <c:pt idx="31">
                <c:v>18.139583333333</c:v>
              </c:pt>
              <c:pt idx="32">
                <c:v>18.366666666667001</c:v>
              </c:pt>
              <c:pt idx="33">
                <c:v>18.59375</c:v>
              </c:pt>
              <c:pt idx="34">
                <c:v>18.820833333332999</c:v>
              </c:pt>
              <c:pt idx="35">
                <c:v>19.047916666667</c:v>
              </c:pt>
              <c:pt idx="36">
                <c:v>19.274999999999999</c:v>
              </c:pt>
              <c:pt idx="37">
                <c:v>19.502083333333001</c:v>
              </c:pt>
              <c:pt idx="38">
                <c:v>19.729166666666998</c:v>
              </c:pt>
              <c:pt idx="39">
                <c:v>19.956250000000001</c:v>
              </c:pt>
              <c:pt idx="40">
                <c:v>20.183333333333</c:v>
              </c:pt>
              <c:pt idx="41">
                <c:v>20.410416666667</c:v>
              </c:pt>
              <c:pt idx="42">
                <c:v>20.637499999999999</c:v>
              </c:pt>
              <c:pt idx="43">
                <c:v>20.864583333333002</c:v>
              </c:pt>
              <c:pt idx="44">
                <c:v>21.091666666666999</c:v>
              </c:pt>
              <c:pt idx="45">
                <c:v>21.318750000000001</c:v>
              </c:pt>
              <c:pt idx="46">
                <c:v>21.545833333333</c:v>
              </c:pt>
              <c:pt idx="47">
                <c:v>21.772916666667001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-52.766643999999999</c:v>
              </c:pt>
              <c:pt idx="1">
                <c:v>-55.183086000000003</c:v>
              </c:pt>
              <c:pt idx="2">
                <c:v>-60.747703999999999</c:v>
              </c:pt>
              <c:pt idx="3">
                <c:v>-64.043907000000004</c:v>
              </c:pt>
              <c:pt idx="4">
                <c:v>-62.983787999999997</c:v>
              </c:pt>
              <c:pt idx="5">
                <c:v>-57.442534999999999</c:v>
              </c:pt>
              <c:pt idx="6">
                <c:v>-52.698523999999999</c:v>
              </c:pt>
              <c:pt idx="7">
                <c:v>-49.751469</c:v>
              </c:pt>
              <c:pt idx="8">
                <c:v>-47.750351000000002</c:v>
              </c:pt>
              <c:pt idx="9">
                <c:v>-46.055732999999996</c:v>
              </c:pt>
              <c:pt idx="10">
                <c:v>-44.899757000000001</c:v>
              </c:pt>
              <c:pt idx="11">
                <c:v>-43.937179999999998</c:v>
              </c:pt>
              <c:pt idx="12">
                <c:v>-43.455227000000001</c:v>
              </c:pt>
              <c:pt idx="13">
                <c:v>-42.961533000000003</c:v>
              </c:pt>
              <c:pt idx="14">
                <c:v>-42.813910999999997</c:v>
              </c:pt>
              <c:pt idx="15">
                <c:v>-43.058993999999998</c:v>
              </c:pt>
              <c:pt idx="16">
                <c:v>-43.486469</c:v>
              </c:pt>
              <c:pt idx="17">
                <c:v>-44.186039000000001</c:v>
              </c:pt>
              <c:pt idx="18">
                <c:v>-44.705711000000001</c:v>
              </c:pt>
              <c:pt idx="19">
                <c:v>-45.753796000000001</c:v>
              </c:pt>
              <c:pt idx="20">
                <c:v>-46.936461999999999</c:v>
              </c:pt>
              <c:pt idx="21">
                <c:v>-47.813923000000003</c:v>
              </c:pt>
              <c:pt idx="22">
                <c:v>-47.370261999999997</c:v>
              </c:pt>
              <c:pt idx="23">
                <c:v>-45.650393999999999</c:v>
              </c:pt>
              <c:pt idx="24">
                <c:v>-43.275672999999998</c:v>
              </c:pt>
              <c:pt idx="25">
                <c:v>-41.038165999999997</c:v>
              </c:pt>
              <c:pt idx="26">
                <c:v>-39.933444999999999</c:v>
              </c:pt>
              <c:pt idx="27">
                <c:v>-39.291859000000002</c:v>
              </c:pt>
              <c:pt idx="28">
                <c:v>-39.515957</c:v>
              </c:pt>
              <c:pt idx="29">
                <c:v>-38.867142000000001</c:v>
              </c:pt>
              <c:pt idx="30">
                <c:v>-38.861125999999999</c:v>
              </c:pt>
              <c:pt idx="31">
                <c:v>-39.202713000000003</c:v>
              </c:pt>
              <c:pt idx="32">
                <c:v>-39.902439000000001</c:v>
              </c:pt>
              <c:pt idx="33">
                <c:v>-40.604267</c:v>
              </c:pt>
              <c:pt idx="34">
                <c:v>-41.296306999999999</c:v>
              </c:pt>
              <c:pt idx="35">
                <c:v>-42.424824000000001</c:v>
              </c:pt>
              <c:pt idx="36">
                <c:v>-43.506236999999999</c:v>
              </c:pt>
              <c:pt idx="37">
                <c:v>-44.381591999999998</c:v>
              </c:pt>
              <c:pt idx="38">
                <c:v>-45.424103000000002</c:v>
              </c:pt>
              <c:pt idx="39">
                <c:v>-46.432330999999998</c:v>
              </c:pt>
              <c:pt idx="40">
                <c:v>-47.583266999999999</c:v>
              </c:pt>
              <c:pt idx="41">
                <c:v>-48.693278999999997</c:v>
              </c:pt>
              <c:pt idx="42">
                <c:v>-49.487366000000002</c:v>
              </c:pt>
              <c:pt idx="43">
                <c:v>-49.864753999999998</c:v>
              </c:pt>
              <c:pt idx="44">
                <c:v>-49.864303999999997</c:v>
              </c:pt>
              <c:pt idx="45">
                <c:v>-49.950806</c:v>
              </c:pt>
              <c:pt idx="46">
                <c:v>-52.951748000000002</c:v>
              </c:pt>
              <c:pt idx="47">
                <c:v>-54.389544999999998</c:v>
              </c:pt>
              <c:pt idx="48">
                <c:v>-55.772320000000001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EFE7-4505-9A74-95B92529372F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11.1</c:v>
              </c:pt>
              <c:pt idx="1">
                <c:v>11.327083333333</c:v>
              </c:pt>
              <c:pt idx="2">
                <c:v>11.554166666666999</c:v>
              </c:pt>
              <c:pt idx="3">
                <c:v>11.78125</c:v>
              </c:pt>
              <c:pt idx="4">
                <c:v>12.008333333333001</c:v>
              </c:pt>
              <c:pt idx="5">
                <c:v>12.235416666667</c:v>
              </c:pt>
              <c:pt idx="6">
                <c:v>12.4625</c:v>
              </c:pt>
              <c:pt idx="7">
                <c:v>12.689583333333001</c:v>
              </c:pt>
              <c:pt idx="8">
                <c:v>12.916666666667</c:v>
              </c:pt>
              <c:pt idx="9">
                <c:v>13.143750000000001</c:v>
              </c:pt>
              <c:pt idx="10">
                <c:v>13.370833333333</c:v>
              </c:pt>
              <c:pt idx="11">
                <c:v>13.597916666667</c:v>
              </c:pt>
              <c:pt idx="12">
                <c:v>13.824999999999999</c:v>
              </c:pt>
              <c:pt idx="13">
                <c:v>14.052083333333</c:v>
              </c:pt>
              <c:pt idx="14">
                <c:v>14.279166666666999</c:v>
              </c:pt>
              <c:pt idx="15">
                <c:v>14.50625</c:v>
              </c:pt>
              <c:pt idx="16">
                <c:v>14.733333333333</c:v>
              </c:pt>
              <c:pt idx="17">
                <c:v>14.960416666666999</c:v>
              </c:pt>
              <c:pt idx="18">
                <c:v>15.1875</c:v>
              </c:pt>
              <c:pt idx="19">
                <c:v>15.414583333333001</c:v>
              </c:pt>
              <c:pt idx="20">
                <c:v>15.641666666667</c:v>
              </c:pt>
              <c:pt idx="21">
                <c:v>15.86875</c:v>
              </c:pt>
              <c:pt idx="22">
                <c:v>16.095833333333001</c:v>
              </c:pt>
              <c:pt idx="23">
                <c:v>16.322916666666998</c:v>
              </c:pt>
              <c:pt idx="24">
                <c:v>16.55</c:v>
              </c:pt>
              <c:pt idx="25">
                <c:v>16.777083333333</c:v>
              </c:pt>
              <c:pt idx="26">
                <c:v>17.004166666667</c:v>
              </c:pt>
              <c:pt idx="27">
                <c:v>17.231249999999999</c:v>
              </c:pt>
              <c:pt idx="28">
                <c:v>17.458333333333002</c:v>
              </c:pt>
              <c:pt idx="29">
                <c:v>17.685416666666999</c:v>
              </c:pt>
              <c:pt idx="30">
                <c:v>17.912500000000001</c:v>
              </c:pt>
              <c:pt idx="31">
                <c:v>18.139583333333</c:v>
              </c:pt>
              <c:pt idx="32">
                <c:v>18.366666666667001</c:v>
              </c:pt>
              <c:pt idx="33">
                <c:v>18.59375</c:v>
              </c:pt>
              <c:pt idx="34">
                <c:v>18.820833333332999</c:v>
              </c:pt>
              <c:pt idx="35">
                <c:v>19.047916666667</c:v>
              </c:pt>
              <c:pt idx="36">
                <c:v>19.274999999999999</c:v>
              </c:pt>
              <c:pt idx="37">
                <c:v>19.502083333333001</c:v>
              </c:pt>
              <c:pt idx="38">
                <c:v>19.729166666666998</c:v>
              </c:pt>
              <c:pt idx="39">
                <c:v>19.956250000000001</c:v>
              </c:pt>
              <c:pt idx="40">
                <c:v>20.183333333333</c:v>
              </c:pt>
              <c:pt idx="41">
                <c:v>20.410416666667</c:v>
              </c:pt>
              <c:pt idx="42">
                <c:v>20.637499999999999</c:v>
              </c:pt>
              <c:pt idx="43">
                <c:v>20.864583333333002</c:v>
              </c:pt>
              <c:pt idx="44">
                <c:v>21.091666666666999</c:v>
              </c:pt>
              <c:pt idx="45">
                <c:v>21.318750000000001</c:v>
              </c:pt>
              <c:pt idx="46">
                <c:v>21.545833333333</c:v>
              </c:pt>
              <c:pt idx="47">
                <c:v>21.772916666667001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-58.380310000000001</c:v>
              </c:pt>
              <c:pt idx="1">
                <c:v>-58.233153999999999</c:v>
              </c:pt>
              <c:pt idx="2">
                <c:v>-58.088763999999998</c:v>
              </c:pt>
              <c:pt idx="3">
                <c:v>-57.903202</c:v>
              </c:pt>
              <c:pt idx="4">
                <c:v>-58.052661999999998</c:v>
              </c:pt>
              <c:pt idx="5">
                <c:v>-57.93985</c:v>
              </c:pt>
              <c:pt idx="6">
                <c:v>-57.835014000000001</c:v>
              </c:pt>
              <c:pt idx="7">
                <c:v>-57.591361999999997</c:v>
              </c:pt>
              <c:pt idx="8">
                <c:v>-56.722900000000003</c:v>
              </c:pt>
              <c:pt idx="9">
                <c:v>-56.570469000000003</c:v>
              </c:pt>
              <c:pt idx="10">
                <c:v>-55.524841000000002</c:v>
              </c:pt>
              <c:pt idx="11">
                <c:v>-54.840538000000002</c:v>
              </c:pt>
              <c:pt idx="12">
                <c:v>-52.617519000000001</c:v>
              </c:pt>
              <c:pt idx="13">
                <c:v>-50.540694999999999</c:v>
              </c:pt>
              <c:pt idx="14">
                <c:v>-48.422328999999998</c:v>
              </c:pt>
              <c:pt idx="15">
                <c:v>-47.551696999999997</c:v>
              </c:pt>
              <c:pt idx="16">
                <c:v>-45.958159999999999</c:v>
              </c:pt>
              <c:pt idx="17">
                <c:v>-44.900706999999997</c:v>
              </c:pt>
              <c:pt idx="18">
                <c:v>-42.792254999999997</c:v>
              </c:pt>
              <c:pt idx="19">
                <c:v>-41.729621999999999</c:v>
              </c:pt>
              <c:pt idx="20">
                <c:v>-40.550052999999998</c:v>
              </c:pt>
              <c:pt idx="21">
                <c:v>-39.784306000000001</c:v>
              </c:pt>
              <c:pt idx="22">
                <c:v>-39.102218999999998</c:v>
              </c:pt>
              <c:pt idx="23">
                <c:v>-38.480946000000003</c:v>
              </c:pt>
              <c:pt idx="24">
                <c:v>-37.810310000000001</c:v>
              </c:pt>
              <c:pt idx="25">
                <c:v>-37.359673000000001</c:v>
              </c:pt>
              <c:pt idx="26">
                <c:v>-36.697696999999998</c:v>
              </c:pt>
              <c:pt idx="27">
                <c:v>-36.477969999999999</c:v>
              </c:pt>
              <c:pt idx="28">
                <c:v>-36.209625000000003</c:v>
              </c:pt>
              <c:pt idx="29">
                <c:v>-36.670085999999998</c:v>
              </c:pt>
              <c:pt idx="30">
                <c:v>-36.932034000000002</c:v>
              </c:pt>
              <c:pt idx="31">
                <c:v>-37.095950999999999</c:v>
              </c:pt>
              <c:pt idx="32">
                <c:v>-37.029654999999998</c:v>
              </c:pt>
              <c:pt idx="33">
                <c:v>-37.379398000000002</c:v>
              </c:pt>
              <c:pt idx="34">
                <c:v>-37.705368</c:v>
              </c:pt>
              <c:pt idx="35">
                <c:v>-37.989975000000001</c:v>
              </c:pt>
              <c:pt idx="36">
                <c:v>-38.154738999999999</c:v>
              </c:pt>
              <c:pt idx="37">
                <c:v>-38.920245999999999</c:v>
              </c:pt>
              <c:pt idx="38">
                <c:v>-39.488948999999998</c:v>
              </c:pt>
              <c:pt idx="39">
                <c:v>-40.205387000000002</c:v>
              </c:pt>
              <c:pt idx="40">
                <c:v>-40.498730000000002</c:v>
              </c:pt>
              <c:pt idx="41">
                <c:v>-40.873927999999999</c:v>
              </c:pt>
              <c:pt idx="42">
                <c:v>-41.263412000000002</c:v>
              </c:pt>
              <c:pt idx="43">
                <c:v>-42.056094999999999</c:v>
              </c:pt>
              <c:pt idx="44">
                <c:v>-42.119624999999999</c:v>
              </c:pt>
              <c:pt idx="45">
                <c:v>-41.891646999999999</c:v>
              </c:pt>
              <c:pt idx="46">
                <c:v>-41.052405999999998</c:v>
              </c:pt>
              <c:pt idx="47">
                <c:v>-40.766525000000001</c:v>
              </c:pt>
              <c:pt idx="48">
                <c:v>-40.489910000000002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EFE7-4505-9A74-95B925293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72768"/>
        <c:axId val="116679040"/>
      </c:scatterChart>
      <c:valAx>
        <c:axId val="116672768"/>
        <c:scaling>
          <c:orientation val="minMax"/>
          <c:max val="22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4433212758199339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679040"/>
        <c:crosses val="autoZero"/>
        <c:crossBetween val="midCat"/>
        <c:majorUnit val="2"/>
      </c:valAx>
      <c:valAx>
        <c:axId val="116679040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672768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834860293856186"/>
          <c:y val="0.6644948943898098"/>
          <c:w val="0.28757600170857273"/>
          <c:h val="0.13031902360868949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2xLO Harmonic to RF Isolation (dB)</a:t>
            </a:r>
          </a:p>
        </c:rich>
      </c:tx>
      <c:layout>
        <c:manualLayout>
          <c:xMode val="edge"/>
          <c:yMode val="edge"/>
          <c:x val="0.31037729951250048"/>
          <c:y val="1.851860580892401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7.4</c:v>
              </c:pt>
              <c:pt idx="1">
                <c:v>7.7041666666667004</c:v>
              </c:pt>
              <c:pt idx="2">
                <c:v>8.0083333333332991</c:v>
              </c:pt>
              <c:pt idx="3">
                <c:v>8.3125</c:v>
              </c:pt>
              <c:pt idx="4">
                <c:v>8.6166666666667009</c:v>
              </c:pt>
              <c:pt idx="5">
                <c:v>8.9208333333332988</c:v>
              </c:pt>
              <c:pt idx="6">
                <c:v>9.2249999999999996</c:v>
              </c:pt>
              <c:pt idx="7">
                <c:v>9.5291666666667005</c:v>
              </c:pt>
              <c:pt idx="8">
                <c:v>9.8333333333333002</c:v>
              </c:pt>
              <c:pt idx="9">
                <c:v>10.137499999999999</c:v>
              </c:pt>
              <c:pt idx="10">
                <c:v>10.441666666667</c:v>
              </c:pt>
              <c:pt idx="11">
                <c:v>10.745833333333</c:v>
              </c:pt>
              <c:pt idx="12">
                <c:v>11.05</c:v>
              </c:pt>
              <c:pt idx="13">
                <c:v>11.354166666667</c:v>
              </c:pt>
              <c:pt idx="14">
                <c:v>11.658333333333001</c:v>
              </c:pt>
              <c:pt idx="15">
                <c:v>11.9625</c:v>
              </c:pt>
              <c:pt idx="16">
                <c:v>12.266666666667</c:v>
              </c:pt>
              <c:pt idx="17">
                <c:v>12.570833333333001</c:v>
              </c:pt>
              <c:pt idx="18">
                <c:v>12.875</c:v>
              </c:pt>
              <c:pt idx="19">
                <c:v>13.179166666666999</c:v>
              </c:pt>
              <c:pt idx="20">
                <c:v>13.483333333333</c:v>
              </c:pt>
              <c:pt idx="21">
                <c:v>13.7875</c:v>
              </c:pt>
              <c:pt idx="22">
                <c:v>14.091666666666999</c:v>
              </c:pt>
              <c:pt idx="23">
                <c:v>14.395833333333</c:v>
              </c:pt>
              <c:pt idx="24">
                <c:v>14.7</c:v>
              </c:pt>
              <c:pt idx="25">
                <c:v>15.004166666667</c:v>
              </c:pt>
              <c:pt idx="26">
                <c:v>15.308333333333</c:v>
              </c:pt>
              <c:pt idx="27">
                <c:v>15.612500000000001</c:v>
              </c:pt>
              <c:pt idx="28">
                <c:v>15.916666666667</c:v>
              </c:pt>
              <c:pt idx="29">
                <c:v>16.220833333333001</c:v>
              </c:pt>
              <c:pt idx="30">
                <c:v>16.524999999999999</c:v>
              </c:pt>
              <c:pt idx="31">
                <c:v>16.829166666667</c:v>
              </c:pt>
              <c:pt idx="32">
                <c:v>17.133333333332999</c:v>
              </c:pt>
              <c:pt idx="33">
                <c:v>17.4375</c:v>
              </c:pt>
              <c:pt idx="34">
                <c:v>17.741666666667001</c:v>
              </c:pt>
              <c:pt idx="35">
                <c:v>18.045833333333</c:v>
              </c:pt>
              <c:pt idx="36">
                <c:v>18.350000000000001</c:v>
              </c:pt>
              <c:pt idx="37">
                <c:v>18.654166666666999</c:v>
              </c:pt>
              <c:pt idx="38">
                <c:v>18.958333333333002</c:v>
              </c:pt>
              <c:pt idx="39">
                <c:v>19.262499999999999</c:v>
              </c:pt>
              <c:pt idx="40">
                <c:v>19.566666666667</c:v>
              </c:pt>
              <c:pt idx="41">
                <c:v>19.870833333333</c:v>
              </c:pt>
              <c:pt idx="42">
                <c:v>20.175000000000001</c:v>
              </c:pt>
              <c:pt idx="43">
                <c:v>20.479166666666998</c:v>
              </c:pt>
              <c:pt idx="44">
                <c:v>20.783333333333001</c:v>
              </c:pt>
              <c:pt idx="45">
                <c:v>21.087499999999999</c:v>
              </c:pt>
              <c:pt idx="46">
                <c:v>21.391666666667</c:v>
              </c:pt>
              <c:pt idx="47">
                <c:v>21.695833333332999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-51.443511999999998</c:v>
              </c:pt>
              <c:pt idx="1">
                <c:v>-53.622073999999998</c:v>
              </c:pt>
              <c:pt idx="2">
                <c:v>-62.60125</c:v>
              </c:pt>
              <c:pt idx="3">
                <c:v>-65.048843000000005</c:v>
              </c:pt>
              <c:pt idx="4">
                <c:v>-64.192672999999999</c:v>
              </c:pt>
              <c:pt idx="5">
                <c:v>-55.380248999999999</c:v>
              </c:pt>
              <c:pt idx="6">
                <c:v>-51.977378999999999</c:v>
              </c:pt>
              <c:pt idx="7">
                <c:v>-50.206164999999999</c:v>
              </c:pt>
              <c:pt idx="8">
                <c:v>-49.965893000000001</c:v>
              </c:pt>
              <c:pt idx="9">
                <c:v>-49.592449000000002</c:v>
              </c:pt>
              <c:pt idx="10">
                <c:v>-49.601714999999999</c:v>
              </c:pt>
              <c:pt idx="11">
                <c:v>-48.155106000000004</c:v>
              </c:pt>
              <c:pt idx="12">
                <c:v>-45.875529999999998</c:v>
              </c:pt>
              <c:pt idx="13">
                <c:v>-43.809685000000002</c:v>
              </c:pt>
              <c:pt idx="14">
                <c:v>-42.873427999999997</c:v>
              </c:pt>
              <c:pt idx="15">
                <c:v>-42.902531000000003</c:v>
              </c:pt>
              <c:pt idx="16">
                <c:v>-43.475417999999998</c:v>
              </c:pt>
              <c:pt idx="17">
                <c:v>-44.139816000000003</c:v>
              </c:pt>
              <c:pt idx="18">
                <c:v>-45.081263999999997</c:v>
              </c:pt>
              <c:pt idx="19">
                <c:v>-45.571114000000001</c:v>
              </c:pt>
              <c:pt idx="20">
                <c:v>-46.048774999999999</c:v>
              </c:pt>
              <c:pt idx="21">
                <c:v>-46.451706000000001</c:v>
              </c:pt>
              <c:pt idx="22">
                <c:v>-46.858974000000003</c:v>
              </c:pt>
              <c:pt idx="23">
                <c:v>-47.348396000000001</c:v>
              </c:pt>
              <c:pt idx="24">
                <c:v>-47.907665000000001</c:v>
              </c:pt>
              <c:pt idx="25">
                <c:v>-48.845466999999999</c:v>
              </c:pt>
              <c:pt idx="26">
                <c:v>-49.766902999999999</c:v>
              </c:pt>
              <c:pt idx="27">
                <c:v>-51.121243</c:v>
              </c:pt>
              <c:pt idx="28">
                <c:v>-52.662556000000002</c:v>
              </c:pt>
              <c:pt idx="29">
                <c:v>-54.577091000000003</c:v>
              </c:pt>
              <c:pt idx="30">
                <c:v>-56.2836</c:v>
              </c:pt>
              <c:pt idx="31">
                <c:v>-58.095683999999999</c:v>
              </c:pt>
              <c:pt idx="32">
                <c:v>-61.096828000000002</c:v>
              </c:pt>
              <c:pt idx="33">
                <c:v>-66.314544999999995</c:v>
              </c:pt>
              <c:pt idx="34">
                <c:v>-67.438927000000007</c:v>
              </c:pt>
              <c:pt idx="35">
                <c:v>-65.296477999999993</c:v>
              </c:pt>
              <c:pt idx="36">
                <c:v>-59.477882000000001</c:v>
              </c:pt>
              <c:pt idx="37">
                <c:v>-56.382286000000001</c:v>
              </c:pt>
              <c:pt idx="38">
                <c:v>-54.598720999999998</c:v>
              </c:pt>
              <c:pt idx="39">
                <c:v>-53.459342999999997</c:v>
              </c:pt>
              <c:pt idx="40">
                <c:v>-52.546405999999998</c:v>
              </c:pt>
              <c:pt idx="41">
                <c:v>-51.484344</c:v>
              </c:pt>
              <c:pt idx="42">
                <c:v>-50.269011999999996</c:v>
              </c:pt>
              <c:pt idx="43">
                <c:v>-49.086292</c:v>
              </c:pt>
              <c:pt idx="44">
                <c:v>-47.904083</c:v>
              </c:pt>
              <c:pt idx="45">
                <c:v>-46.994053000000001</c:v>
              </c:pt>
              <c:pt idx="46">
                <c:v>-46.772162999999999</c:v>
              </c:pt>
              <c:pt idx="47">
                <c:v>-46.862456999999999</c:v>
              </c:pt>
              <c:pt idx="48">
                <c:v>-47.083812999999999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A30F-4F9B-8787-5390F1C4EBBE}"/>
            </c:ext>
          </c:extLst>
        </c:ser>
        <c:ser>
          <c:idx val="1"/>
          <c:order val="1"/>
          <c:tx>
            <c:v>Configuration B</c:v>
          </c:tx>
          <c:spPr>
            <a:ln cap="sq">
              <a:solidFill>
                <a:prstClr val="black"/>
              </a:solidFill>
              <a:prstDash val="sysDash"/>
              <a:round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7.4</c:v>
              </c:pt>
              <c:pt idx="1">
                <c:v>7.7041666666667004</c:v>
              </c:pt>
              <c:pt idx="2">
                <c:v>8.0083333333332991</c:v>
              </c:pt>
              <c:pt idx="3">
                <c:v>8.3125</c:v>
              </c:pt>
              <c:pt idx="4">
                <c:v>8.6166666666667009</c:v>
              </c:pt>
              <c:pt idx="5">
                <c:v>8.9208333333332988</c:v>
              </c:pt>
              <c:pt idx="6">
                <c:v>9.2249999999999996</c:v>
              </c:pt>
              <c:pt idx="7">
                <c:v>9.5291666666667005</c:v>
              </c:pt>
              <c:pt idx="8">
                <c:v>9.8333333333333002</c:v>
              </c:pt>
              <c:pt idx="9">
                <c:v>10.137499999999999</c:v>
              </c:pt>
              <c:pt idx="10">
                <c:v>10.441666666667</c:v>
              </c:pt>
              <c:pt idx="11">
                <c:v>10.745833333333</c:v>
              </c:pt>
              <c:pt idx="12">
                <c:v>11.05</c:v>
              </c:pt>
              <c:pt idx="13">
                <c:v>11.354166666667</c:v>
              </c:pt>
              <c:pt idx="14">
                <c:v>11.658333333333001</c:v>
              </c:pt>
              <c:pt idx="15">
                <c:v>11.9625</c:v>
              </c:pt>
              <c:pt idx="16">
                <c:v>12.266666666667</c:v>
              </c:pt>
              <c:pt idx="17">
                <c:v>12.570833333333001</c:v>
              </c:pt>
              <c:pt idx="18">
                <c:v>12.875</c:v>
              </c:pt>
              <c:pt idx="19">
                <c:v>13.179166666666999</c:v>
              </c:pt>
              <c:pt idx="20">
                <c:v>13.483333333333</c:v>
              </c:pt>
              <c:pt idx="21">
                <c:v>13.7875</c:v>
              </c:pt>
              <c:pt idx="22">
                <c:v>14.091666666666999</c:v>
              </c:pt>
              <c:pt idx="23">
                <c:v>14.395833333333</c:v>
              </c:pt>
              <c:pt idx="24">
                <c:v>14.7</c:v>
              </c:pt>
              <c:pt idx="25">
                <c:v>15.004166666667</c:v>
              </c:pt>
              <c:pt idx="26">
                <c:v>15.308333333333</c:v>
              </c:pt>
              <c:pt idx="27">
                <c:v>15.612500000000001</c:v>
              </c:pt>
              <c:pt idx="28">
                <c:v>15.916666666667</c:v>
              </c:pt>
              <c:pt idx="29">
                <c:v>16.220833333333001</c:v>
              </c:pt>
              <c:pt idx="30">
                <c:v>16.524999999999999</c:v>
              </c:pt>
              <c:pt idx="31">
                <c:v>16.829166666667</c:v>
              </c:pt>
              <c:pt idx="32">
                <c:v>17.133333333332999</c:v>
              </c:pt>
              <c:pt idx="33">
                <c:v>17.4375</c:v>
              </c:pt>
              <c:pt idx="34">
                <c:v>17.741666666667001</c:v>
              </c:pt>
              <c:pt idx="35">
                <c:v>18.045833333333</c:v>
              </c:pt>
              <c:pt idx="36">
                <c:v>18.350000000000001</c:v>
              </c:pt>
              <c:pt idx="37">
                <c:v>18.654166666666999</c:v>
              </c:pt>
              <c:pt idx="38">
                <c:v>18.958333333333002</c:v>
              </c:pt>
              <c:pt idx="39">
                <c:v>19.262499999999999</c:v>
              </c:pt>
              <c:pt idx="40">
                <c:v>19.566666666667</c:v>
              </c:pt>
              <c:pt idx="41">
                <c:v>19.870833333333</c:v>
              </c:pt>
              <c:pt idx="42">
                <c:v>20.175000000000001</c:v>
              </c:pt>
              <c:pt idx="43">
                <c:v>20.479166666666998</c:v>
              </c:pt>
              <c:pt idx="44">
                <c:v>20.783333333333001</c:v>
              </c:pt>
              <c:pt idx="45">
                <c:v>21.087499999999999</c:v>
              </c:pt>
              <c:pt idx="46">
                <c:v>21.391666666667</c:v>
              </c:pt>
              <c:pt idx="47">
                <c:v>21.695833333332999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-31.269020000000001</c:v>
              </c:pt>
              <c:pt idx="1">
                <c:v>-30.796168999999999</c:v>
              </c:pt>
              <c:pt idx="2">
                <c:v>-30.098427000000001</c:v>
              </c:pt>
              <c:pt idx="3">
                <c:v>-29.451439000000001</c:v>
              </c:pt>
              <c:pt idx="4">
                <c:v>-28.989142999999999</c:v>
              </c:pt>
              <c:pt idx="5">
                <c:v>-28.586936999999999</c:v>
              </c:pt>
              <c:pt idx="6">
                <c:v>-28.011762999999998</c:v>
              </c:pt>
              <c:pt idx="7">
                <c:v>-27.634577</c:v>
              </c:pt>
              <c:pt idx="8">
                <c:v>-27.114236999999999</c:v>
              </c:pt>
              <c:pt idx="9">
                <c:v>-26.837433000000001</c:v>
              </c:pt>
              <c:pt idx="10">
                <c:v>-26.381202999999999</c:v>
              </c:pt>
              <c:pt idx="11">
                <c:v>-26.262791</c:v>
              </c:pt>
              <c:pt idx="12">
                <c:v>-26.086075000000001</c:v>
              </c:pt>
              <c:pt idx="13">
                <c:v>-26.071622999999999</c:v>
              </c:pt>
              <c:pt idx="14">
                <c:v>-25.989778999999999</c:v>
              </c:pt>
              <c:pt idx="15">
                <c:v>-26.121199000000001</c:v>
              </c:pt>
              <c:pt idx="16">
                <c:v>-26.113385999999998</c:v>
              </c:pt>
              <c:pt idx="17">
                <c:v>-26.147587000000001</c:v>
              </c:pt>
              <c:pt idx="18">
                <c:v>-26.210455</c:v>
              </c:pt>
              <c:pt idx="19">
                <c:v>-26.414943999999998</c:v>
              </c:pt>
              <c:pt idx="20">
                <c:v>-26.631015999999999</c:v>
              </c:pt>
              <c:pt idx="21">
                <c:v>-26.809666</c:v>
              </c:pt>
              <c:pt idx="22">
                <c:v>-26.968592000000001</c:v>
              </c:pt>
              <c:pt idx="23">
                <c:v>-27.214285</c:v>
              </c:pt>
              <c:pt idx="24">
                <c:v>-27.403822000000002</c:v>
              </c:pt>
              <c:pt idx="25">
                <c:v>-27.634186</c:v>
              </c:pt>
              <c:pt idx="26">
                <c:v>-27.662158999999999</c:v>
              </c:pt>
              <c:pt idx="27">
                <c:v>-27.624707999999998</c:v>
              </c:pt>
              <c:pt idx="28">
                <c:v>-27.454875999999999</c:v>
              </c:pt>
              <c:pt idx="29">
                <c:v>-27.312052000000001</c:v>
              </c:pt>
              <c:pt idx="30">
                <c:v>-27.365486000000001</c:v>
              </c:pt>
              <c:pt idx="31">
                <c:v>-27.468836</c:v>
              </c:pt>
              <c:pt idx="32">
                <c:v>-27.882850999999999</c:v>
              </c:pt>
              <c:pt idx="33">
                <c:v>-28.029833</c:v>
              </c:pt>
              <c:pt idx="34">
                <c:v>-28.302923</c:v>
              </c:pt>
              <c:pt idx="35">
                <c:v>-28.236878999999998</c:v>
              </c:pt>
              <c:pt idx="36">
                <c:v>-28.161476</c:v>
              </c:pt>
              <c:pt idx="37">
                <c:v>-28.110043999999998</c:v>
              </c:pt>
              <c:pt idx="38">
                <c:v>-28.278172000000001</c:v>
              </c:pt>
              <c:pt idx="39">
                <c:v>-28.642365000000002</c:v>
              </c:pt>
              <c:pt idx="40">
                <c:v>-28.897124999999999</c:v>
              </c:pt>
              <c:pt idx="41">
                <c:v>-29.182234000000001</c:v>
              </c:pt>
              <c:pt idx="42">
                <c:v>-29.469056999999999</c:v>
              </c:pt>
              <c:pt idx="43">
                <c:v>-29.796514999999999</c:v>
              </c:pt>
              <c:pt idx="44">
                <c:v>-29.918413000000001</c:v>
              </c:pt>
              <c:pt idx="45">
                <c:v>-30.002507999999999</c:v>
              </c:pt>
              <c:pt idx="46">
                <c:v>-30.347345000000001</c:v>
              </c:pt>
              <c:pt idx="47">
                <c:v>-30.983898</c:v>
              </c:pt>
              <c:pt idx="48">
                <c:v>-31.513898999999999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A30F-4F9B-8787-5390F1C4E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019776"/>
        <c:axId val="117021696"/>
      </c:scatterChart>
      <c:valAx>
        <c:axId val="117019776"/>
        <c:scaling>
          <c:orientation val="minMax"/>
          <c:max val="22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5543054542387981"/>
              <c:y val="0.9157174103237114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7021696"/>
        <c:crosses val="autoZero"/>
        <c:crossBetween val="midCat"/>
        <c:majorUnit val="2"/>
      </c:valAx>
      <c:valAx>
        <c:axId val="117021696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7019776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834033284088591"/>
          <c:y val="0.66907225138524351"/>
          <c:w val="0.28205468044122006"/>
          <c:h val="0.12113808690580344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2xLO Harmonic to IF Isolation (dB)</a:t>
            </a:r>
          </a:p>
        </c:rich>
      </c:tx>
      <c:layout>
        <c:manualLayout>
          <c:xMode val="edge"/>
          <c:yMode val="edge"/>
          <c:x val="0.31583117939195771"/>
          <c:y val="1.849394962669452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9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 cap="sq"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7.4</c:v>
              </c:pt>
              <c:pt idx="1">
                <c:v>7.7041666666667004</c:v>
              </c:pt>
              <c:pt idx="2">
                <c:v>8.0083333333332991</c:v>
              </c:pt>
              <c:pt idx="3">
                <c:v>8.3125</c:v>
              </c:pt>
              <c:pt idx="4">
                <c:v>8.6166666666667009</c:v>
              </c:pt>
              <c:pt idx="5">
                <c:v>8.9208333333332988</c:v>
              </c:pt>
              <c:pt idx="6">
                <c:v>9.2249999999999996</c:v>
              </c:pt>
              <c:pt idx="7">
                <c:v>9.5291666666667005</c:v>
              </c:pt>
              <c:pt idx="8">
                <c:v>9.8333333333333002</c:v>
              </c:pt>
              <c:pt idx="9">
                <c:v>10.137499999999999</c:v>
              </c:pt>
              <c:pt idx="10">
                <c:v>10.441666666667</c:v>
              </c:pt>
              <c:pt idx="11">
                <c:v>10.745833333333</c:v>
              </c:pt>
              <c:pt idx="12">
                <c:v>11.05</c:v>
              </c:pt>
              <c:pt idx="13">
                <c:v>11.354166666667</c:v>
              </c:pt>
              <c:pt idx="14">
                <c:v>11.658333333333001</c:v>
              </c:pt>
              <c:pt idx="15">
                <c:v>11.9625</c:v>
              </c:pt>
              <c:pt idx="16">
                <c:v>12.266666666667</c:v>
              </c:pt>
              <c:pt idx="17">
                <c:v>12.570833333333001</c:v>
              </c:pt>
              <c:pt idx="18">
                <c:v>12.875</c:v>
              </c:pt>
              <c:pt idx="19">
                <c:v>13.179166666666999</c:v>
              </c:pt>
              <c:pt idx="20">
                <c:v>13.483333333333</c:v>
              </c:pt>
              <c:pt idx="21">
                <c:v>13.7875</c:v>
              </c:pt>
              <c:pt idx="22">
                <c:v>14.091666666666999</c:v>
              </c:pt>
              <c:pt idx="23">
                <c:v>14.395833333333</c:v>
              </c:pt>
              <c:pt idx="24">
                <c:v>14.7</c:v>
              </c:pt>
              <c:pt idx="25">
                <c:v>15.004166666667</c:v>
              </c:pt>
              <c:pt idx="26">
                <c:v>15.308333333333</c:v>
              </c:pt>
              <c:pt idx="27">
                <c:v>15.612500000000001</c:v>
              </c:pt>
              <c:pt idx="28">
                <c:v>15.916666666667</c:v>
              </c:pt>
              <c:pt idx="29">
                <c:v>16.220833333333001</c:v>
              </c:pt>
              <c:pt idx="30">
                <c:v>16.524999999999999</c:v>
              </c:pt>
              <c:pt idx="31">
                <c:v>16.829166666667</c:v>
              </c:pt>
              <c:pt idx="32">
                <c:v>17.133333333332999</c:v>
              </c:pt>
              <c:pt idx="33">
                <c:v>17.4375</c:v>
              </c:pt>
              <c:pt idx="34">
                <c:v>17.741666666667001</c:v>
              </c:pt>
              <c:pt idx="35">
                <c:v>18.045833333333</c:v>
              </c:pt>
              <c:pt idx="36">
                <c:v>18.350000000000001</c:v>
              </c:pt>
              <c:pt idx="37">
                <c:v>18.654166666666999</c:v>
              </c:pt>
              <c:pt idx="38">
                <c:v>18.958333333333002</c:v>
              </c:pt>
              <c:pt idx="39">
                <c:v>19.262499999999999</c:v>
              </c:pt>
              <c:pt idx="40">
                <c:v>19.566666666667</c:v>
              </c:pt>
              <c:pt idx="41">
                <c:v>19.870833333333</c:v>
              </c:pt>
              <c:pt idx="42">
                <c:v>20.175000000000001</c:v>
              </c:pt>
              <c:pt idx="43">
                <c:v>20.479166666666998</c:v>
              </c:pt>
              <c:pt idx="44">
                <c:v>20.783333333333001</c:v>
              </c:pt>
              <c:pt idx="45">
                <c:v>21.087499999999999</c:v>
              </c:pt>
              <c:pt idx="46">
                <c:v>21.391666666667</c:v>
              </c:pt>
              <c:pt idx="47">
                <c:v>21.695833333332999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-56.831592999999998</c:v>
              </c:pt>
              <c:pt idx="1">
                <c:v>-55.494114000000003</c:v>
              </c:pt>
              <c:pt idx="2">
                <c:v>-53.996699999999997</c:v>
              </c:pt>
              <c:pt idx="3">
                <c:v>-52.782001000000001</c:v>
              </c:pt>
              <c:pt idx="4">
                <c:v>-52.782944000000001</c:v>
              </c:pt>
              <c:pt idx="5">
                <c:v>-52.611927000000001</c:v>
              </c:pt>
              <c:pt idx="6">
                <c:v>-53.040599999999998</c:v>
              </c:pt>
              <c:pt idx="7">
                <c:v>-53.147587000000001</c:v>
              </c:pt>
              <c:pt idx="8">
                <c:v>-53.715747999999998</c:v>
              </c:pt>
              <c:pt idx="9">
                <c:v>-55.201430999999999</c:v>
              </c:pt>
              <c:pt idx="10">
                <c:v>-56.393520000000002</c:v>
              </c:pt>
              <c:pt idx="11">
                <c:v>-57.861590999999997</c:v>
              </c:pt>
              <c:pt idx="12">
                <c:v>-60.214882000000003</c:v>
              </c:pt>
              <c:pt idx="13">
                <c:v>-64.684509000000006</c:v>
              </c:pt>
              <c:pt idx="14">
                <c:v>-68.448211999999998</c:v>
              </c:pt>
              <c:pt idx="15">
                <c:v>-67.445250999999999</c:v>
              </c:pt>
              <c:pt idx="16">
                <c:v>-62.621166000000002</c:v>
              </c:pt>
              <c:pt idx="17">
                <c:v>-57.381622</c:v>
              </c:pt>
              <c:pt idx="18">
                <c:v>-54.436478000000001</c:v>
              </c:pt>
              <c:pt idx="19">
                <c:v>-52.396610000000003</c:v>
              </c:pt>
              <c:pt idx="20">
                <c:v>-50.817203999999997</c:v>
              </c:pt>
              <c:pt idx="21">
                <c:v>-49.653500000000001</c:v>
              </c:pt>
              <c:pt idx="22">
                <c:v>-49.312958000000002</c:v>
              </c:pt>
              <c:pt idx="23">
                <c:v>-49.058501999999997</c:v>
              </c:pt>
              <c:pt idx="24">
                <c:v>-48.838946999999997</c:v>
              </c:pt>
              <c:pt idx="25">
                <c:v>-48.423378</c:v>
              </c:pt>
              <c:pt idx="26">
                <c:v>-48.303356000000001</c:v>
              </c:pt>
              <c:pt idx="27">
                <c:v>-47.753914000000002</c:v>
              </c:pt>
              <c:pt idx="28">
                <c:v>-47.614345999999998</c:v>
              </c:pt>
              <c:pt idx="29">
                <c:v>-47.188648000000001</c:v>
              </c:pt>
              <c:pt idx="30">
                <c:v>-47.327697999999998</c:v>
              </c:pt>
              <c:pt idx="31">
                <c:v>-47.517273000000003</c:v>
              </c:pt>
              <c:pt idx="32">
                <c:v>-47.724136000000001</c:v>
              </c:pt>
              <c:pt idx="33">
                <c:v>-49.171120000000002</c:v>
              </c:pt>
              <c:pt idx="34">
                <c:v>-50.353698999999999</c:v>
              </c:pt>
              <c:pt idx="35">
                <c:v>-51.202002999999998</c:v>
              </c:pt>
              <c:pt idx="36">
                <c:v>-50.971989000000001</c:v>
              </c:pt>
              <c:pt idx="37">
                <c:v>-50.512439999999998</c:v>
              </c:pt>
              <c:pt idx="38">
                <c:v>-50.397095</c:v>
              </c:pt>
              <c:pt idx="39">
                <c:v>-50.316738000000001</c:v>
              </c:pt>
              <c:pt idx="40">
                <c:v>-50.249172000000002</c:v>
              </c:pt>
              <c:pt idx="41">
                <c:v>-50.288505999999998</c:v>
              </c:pt>
              <c:pt idx="42">
                <c:v>-50.379463000000001</c:v>
              </c:pt>
              <c:pt idx="43">
                <c:v>-50.597782000000002</c:v>
              </c:pt>
              <c:pt idx="44">
                <c:v>-51.172131</c:v>
              </c:pt>
              <c:pt idx="45">
                <c:v>-51.079574999999998</c:v>
              </c:pt>
              <c:pt idx="46">
                <c:v>-51.031979</c:v>
              </c:pt>
              <c:pt idx="47">
                <c:v>-50.386738000000001</c:v>
              </c:pt>
              <c:pt idx="48">
                <c:v>-50.306975999999999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4033-435D-8A8D-AA57406360E9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7.4</c:v>
              </c:pt>
              <c:pt idx="1">
                <c:v>7.7041666666667004</c:v>
              </c:pt>
              <c:pt idx="2">
                <c:v>8.0083333333332991</c:v>
              </c:pt>
              <c:pt idx="3">
                <c:v>8.3125</c:v>
              </c:pt>
              <c:pt idx="4">
                <c:v>8.6166666666667009</c:v>
              </c:pt>
              <c:pt idx="5">
                <c:v>8.9208333333332988</c:v>
              </c:pt>
              <c:pt idx="6">
                <c:v>9.2249999999999996</c:v>
              </c:pt>
              <c:pt idx="7">
                <c:v>9.5291666666667005</c:v>
              </c:pt>
              <c:pt idx="8">
                <c:v>9.8333333333333002</c:v>
              </c:pt>
              <c:pt idx="9">
                <c:v>10.137499999999999</c:v>
              </c:pt>
              <c:pt idx="10">
                <c:v>10.441666666667</c:v>
              </c:pt>
              <c:pt idx="11">
                <c:v>10.745833333333</c:v>
              </c:pt>
              <c:pt idx="12">
                <c:v>11.05</c:v>
              </c:pt>
              <c:pt idx="13">
                <c:v>11.354166666667</c:v>
              </c:pt>
              <c:pt idx="14">
                <c:v>11.658333333333001</c:v>
              </c:pt>
              <c:pt idx="15">
                <c:v>11.9625</c:v>
              </c:pt>
              <c:pt idx="16">
                <c:v>12.266666666667</c:v>
              </c:pt>
              <c:pt idx="17">
                <c:v>12.570833333333001</c:v>
              </c:pt>
              <c:pt idx="18">
                <c:v>12.875</c:v>
              </c:pt>
              <c:pt idx="19">
                <c:v>13.179166666666999</c:v>
              </c:pt>
              <c:pt idx="20">
                <c:v>13.483333333333</c:v>
              </c:pt>
              <c:pt idx="21">
                <c:v>13.7875</c:v>
              </c:pt>
              <c:pt idx="22">
                <c:v>14.091666666666999</c:v>
              </c:pt>
              <c:pt idx="23">
                <c:v>14.395833333333</c:v>
              </c:pt>
              <c:pt idx="24">
                <c:v>14.7</c:v>
              </c:pt>
              <c:pt idx="25">
                <c:v>15.004166666667</c:v>
              </c:pt>
              <c:pt idx="26">
                <c:v>15.308333333333</c:v>
              </c:pt>
              <c:pt idx="27">
                <c:v>15.612500000000001</c:v>
              </c:pt>
              <c:pt idx="28">
                <c:v>15.916666666667</c:v>
              </c:pt>
              <c:pt idx="29">
                <c:v>16.220833333333001</c:v>
              </c:pt>
              <c:pt idx="30">
                <c:v>16.524999999999999</c:v>
              </c:pt>
              <c:pt idx="31">
                <c:v>16.829166666667</c:v>
              </c:pt>
              <c:pt idx="32">
                <c:v>17.133333333332999</c:v>
              </c:pt>
              <c:pt idx="33">
                <c:v>17.4375</c:v>
              </c:pt>
              <c:pt idx="34">
                <c:v>17.741666666667001</c:v>
              </c:pt>
              <c:pt idx="35">
                <c:v>18.045833333333</c:v>
              </c:pt>
              <c:pt idx="36">
                <c:v>18.350000000000001</c:v>
              </c:pt>
              <c:pt idx="37">
                <c:v>18.654166666666999</c:v>
              </c:pt>
              <c:pt idx="38">
                <c:v>18.958333333333002</c:v>
              </c:pt>
              <c:pt idx="39">
                <c:v>19.262499999999999</c:v>
              </c:pt>
              <c:pt idx="40">
                <c:v>19.566666666667</c:v>
              </c:pt>
              <c:pt idx="41">
                <c:v>19.870833333333</c:v>
              </c:pt>
              <c:pt idx="42">
                <c:v>20.175000000000001</c:v>
              </c:pt>
              <c:pt idx="43">
                <c:v>20.479166666666998</c:v>
              </c:pt>
              <c:pt idx="44">
                <c:v>20.783333333333001</c:v>
              </c:pt>
              <c:pt idx="45">
                <c:v>21.087499999999999</c:v>
              </c:pt>
              <c:pt idx="46">
                <c:v>21.391666666667</c:v>
              </c:pt>
              <c:pt idx="47">
                <c:v>21.695833333332999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-49.571506999999997</c:v>
              </c:pt>
              <c:pt idx="1">
                <c:v>-49.096901000000003</c:v>
              </c:pt>
              <c:pt idx="2">
                <c:v>-48.470058000000002</c:v>
              </c:pt>
              <c:pt idx="3">
                <c:v>-48.132347000000003</c:v>
              </c:pt>
              <c:pt idx="4">
                <c:v>-47.690055999999998</c:v>
              </c:pt>
              <c:pt idx="5">
                <c:v>-47.510058999999998</c:v>
              </c:pt>
              <c:pt idx="6">
                <c:v>-47.446064</c:v>
              </c:pt>
              <c:pt idx="7">
                <c:v>-48.085625</c:v>
              </c:pt>
              <c:pt idx="8">
                <c:v>-48.812508000000001</c:v>
              </c:pt>
              <c:pt idx="9">
                <c:v>-49.975791999999998</c:v>
              </c:pt>
              <c:pt idx="10">
                <c:v>-51.343941000000001</c:v>
              </c:pt>
              <c:pt idx="11">
                <c:v>-53.338073999999999</c:v>
              </c:pt>
              <c:pt idx="12">
                <c:v>-56.165725999999999</c:v>
              </c:pt>
              <c:pt idx="13">
                <c:v>-59.331257000000001</c:v>
              </c:pt>
              <c:pt idx="14">
                <c:v>-61.074986000000003</c:v>
              </c:pt>
              <c:pt idx="15">
                <c:v>-60.498641999999997</c:v>
              </c:pt>
              <c:pt idx="16">
                <c:v>-57.801853000000001</c:v>
              </c:pt>
              <c:pt idx="17">
                <c:v>-55.131926999999997</c:v>
              </c:pt>
              <c:pt idx="18">
                <c:v>-53.097220999999998</c:v>
              </c:pt>
              <c:pt idx="19">
                <c:v>-51.666794000000003</c:v>
              </c:pt>
              <c:pt idx="20">
                <c:v>-50.73518</c:v>
              </c:pt>
              <c:pt idx="21">
                <c:v>-50.225624000000003</c:v>
              </c:pt>
              <c:pt idx="22">
                <c:v>-50.142220000000002</c:v>
              </c:pt>
              <c:pt idx="23">
                <c:v>-50.317554000000001</c:v>
              </c:pt>
              <c:pt idx="24">
                <c:v>-50.573078000000002</c:v>
              </c:pt>
              <c:pt idx="25">
                <c:v>-51.109192</c:v>
              </c:pt>
              <c:pt idx="26">
                <c:v>-52.016894999999998</c:v>
              </c:pt>
              <c:pt idx="27">
                <c:v>-53.272758000000003</c:v>
              </c:pt>
              <c:pt idx="28">
                <c:v>-57.386291999999997</c:v>
              </c:pt>
              <c:pt idx="29">
                <c:v>-60.017769000000001</c:v>
              </c:pt>
              <c:pt idx="30">
                <c:v>-59.436878</c:v>
              </c:pt>
              <c:pt idx="31">
                <c:v>-54.613151999999999</c:v>
              </c:pt>
              <c:pt idx="32">
                <c:v>-50.938003999999999</c:v>
              </c:pt>
              <c:pt idx="33">
                <c:v>-48.484870999999998</c:v>
              </c:pt>
              <c:pt idx="34">
                <c:v>-46.057502999999997</c:v>
              </c:pt>
              <c:pt idx="35">
                <c:v>-43.187294000000001</c:v>
              </c:pt>
              <c:pt idx="36">
                <c:v>-41.920001999999997</c:v>
              </c:pt>
              <c:pt idx="37">
                <c:v>-41.785125999999998</c:v>
              </c:pt>
              <c:pt idx="38">
                <c:v>-42.049007000000003</c:v>
              </c:pt>
              <c:pt idx="39">
                <c:v>-42.461803000000003</c:v>
              </c:pt>
              <c:pt idx="40">
                <c:v>-42.954085999999997</c:v>
              </c:pt>
              <c:pt idx="41">
                <c:v>-43.530743000000001</c:v>
              </c:pt>
              <c:pt idx="42">
                <c:v>-44.063637</c:v>
              </c:pt>
              <c:pt idx="43">
                <c:v>-44.501888000000001</c:v>
              </c:pt>
              <c:pt idx="44">
                <c:v>-45.245398999999999</c:v>
              </c:pt>
              <c:pt idx="45">
                <c:v>-46.130997000000001</c:v>
              </c:pt>
              <c:pt idx="46">
                <c:v>-47.443824999999997</c:v>
              </c:pt>
              <c:pt idx="47">
                <c:v>-48.061442999999997</c:v>
              </c:pt>
              <c:pt idx="48">
                <c:v>-48.413196999999997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4033-435D-8A8D-AA5740636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30208"/>
        <c:axId val="116832128"/>
      </c:scatterChart>
      <c:valAx>
        <c:axId val="116830208"/>
        <c:scaling>
          <c:orientation val="minMax"/>
          <c:max val="22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4433212758199339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832128"/>
        <c:crosses val="autoZero"/>
        <c:crossBetween val="midCat"/>
        <c:majorUnit val="2"/>
      </c:valAx>
      <c:valAx>
        <c:axId val="116832128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830208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835274784175986"/>
          <c:y val="0.67370188101487316"/>
          <c:w val="0.28480546114993138"/>
          <c:h val="0.1118788276465441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Odd LO Harmonic to RF Isolation (dB)</a:t>
            </a:r>
          </a:p>
        </c:rich>
      </c:tx>
      <c:layout>
        <c:manualLayout>
          <c:xMode val="edge"/>
          <c:yMode val="edge"/>
          <c:x val="0.31037292771183889"/>
          <c:y val="1.849394962669452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35"/>
          <c:w val="0.76542713682528862"/>
          <c:h val="0.70701370662000584"/>
        </c:manualLayout>
      </c:layout>
      <c:scatterChart>
        <c:scatterStyle val="smoothMarker"/>
        <c:varyColors val="0"/>
        <c:ser>
          <c:idx val="2"/>
          <c:order val="0"/>
          <c:tx>
            <c:v>3xLO Configuration A</c:v>
          </c:tx>
          <c:spPr>
            <a:ln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Ref>
              <c:f>'LO Harm-A'!$L$3:$L$51</c:f>
              <c:numCache>
                <c:formatCode>0.00</c:formatCode>
                <c:ptCount val="49"/>
                <c:pt idx="0">
                  <c:v>27</c:v>
                </c:pt>
                <c:pt idx="1">
                  <c:v>27.354166666666998</c:v>
                </c:pt>
                <c:pt idx="2">
                  <c:v>27.708333333333002</c:v>
                </c:pt>
                <c:pt idx="3">
                  <c:v>28.0625</c:v>
                </c:pt>
                <c:pt idx="4">
                  <c:v>28.416666666666998</c:v>
                </c:pt>
                <c:pt idx="5">
                  <c:v>28.770833333333002</c:v>
                </c:pt>
                <c:pt idx="6">
                  <c:v>29.125</c:v>
                </c:pt>
                <c:pt idx="7">
                  <c:v>29.479166666666998</c:v>
                </c:pt>
                <c:pt idx="8">
                  <c:v>29.833333333333002</c:v>
                </c:pt>
                <c:pt idx="9">
                  <c:v>30.1875</c:v>
                </c:pt>
                <c:pt idx="10">
                  <c:v>30.541666666666998</c:v>
                </c:pt>
                <c:pt idx="11">
                  <c:v>30.895833333333002</c:v>
                </c:pt>
                <c:pt idx="12">
                  <c:v>31.25</c:v>
                </c:pt>
                <c:pt idx="13">
                  <c:v>31.604166666666998</c:v>
                </c:pt>
                <c:pt idx="14">
                  <c:v>31.958333333333002</c:v>
                </c:pt>
                <c:pt idx="15">
                  <c:v>32.3125</c:v>
                </c:pt>
                <c:pt idx="16">
                  <c:v>32.666666666666998</c:v>
                </c:pt>
                <c:pt idx="17">
                  <c:v>33.020833333333002</c:v>
                </c:pt>
                <c:pt idx="18">
                  <c:v>33.375</c:v>
                </c:pt>
                <c:pt idx="19">
                  <c:v>33.729166666666998</c:v>
                </c:pt>
                <c:pt idx="20">
                  <c:v>34.083333333333002</c:v>
                </c:pt>
                <c:pt idx="21">
                  <c:v>34.4375</c:v>
                </c:pt>
                <c:pt idx="22">
                  <c:v>34.791666666666998</c:v>
                </c:pt>
                <c:pt idx="23">
                  <c:v>35.145833333333002</c:v>
                </c:pt>
                <c:pt idx="24">
                  <c:v>35.5</c:v>
                </c:pt>
                <c:pt idx="25">
                  <c:v>35.854166666666998</c:v>
                </c:pt>
                <c:pt idx="26">
                  <c:v>36.208333333333002</c:v>
                </c:pt>
                <c:pt idx="27">
                  <c:v>36.5625</c:v>
                </c:pt>
                <c:pt idx="28">
                  <c:v>36.916666666666998</c:v>
                </c:pt>
                <c:pt idx="29">
                  <c:v>37.270833333333002</c:v>
                </c:pt>
                <c:pt idx="30">
                  <c:v>37.625</c:v>
                </c:pt>
                <c:pt idx="31">
                  <c:v>37.979166666666998</c:v>
                </c:pt>
                <c:pt idx="32">
                  <c:v>38.333333333333002</c:v>
                </c:pt>
                <c:pt idx="33">
                  <c:v>38.6875</c:v>
                </c:pt>
                <c:pt idx="34">
                  <c:v>39.041666666666998</c:v>
                </c:pt>
                <c:pt idx="35">
                  <c:v>39.395833333333002</c:v>
                </c:pt>
                <c:pt idx="36">
                  <c:v>39.75</c:v>
                </c:pt>
                <c:pt idx="37">
                  <c:v>40.104166666666998</c:v>
                </c:pt>
                <c:pt idx="38">
                  <c:v>40.458333333333002</c:v>
                </c:pt>
                <c:pt idx="39">
                  <c:v>40.8125</c:v>
                </c:pt>
                <c:pt idx="40">
                  <c:v>41.166666666666998</c:v>
                </c:pt>
                <c:pt idx="41">
                  <c:v>41.520833333333002</c:v>
                </c:pt>
                <c:pt idx="42">
                  <c:v>41.875</c:v>
                </c:pt>
                <c:pt idx="43">
                  <c:v>42.229166666666998</c:v>
                </c:pt>
                <c:pt idx="44">
                  <c:v>42.583333333333002</c:v>
                </c:pt>
                <c:pt idx="45">
                  <c:v>42.9375</c:v>
                </c:pt>
                <c:pt idx="46">
                  <c:v>43.291666666666998</c:v>
                </c:pt>
                <c:pt idx="47">
                  <c:v>43.645833333333002</c:v>
                </c:pt>
                <c:pt idx="48">
                  <c:v>44</c:v>
                </c:pt>
              </c:numCache>
            </c:numRef>
          </c:xVal>
          <c:yVal>
            <c:numRef>
              <c:f>'LO Harm-A'!$N$3:$N$51</c:f>
              <c:numCache>
                <c:formatCode>0.00</c:formatCode>
                <c:ptCount val="49"/>
                <c:pt idx="0">
                  <c:v>-58.797386000000003</c:v>
                </c:pt>
                <c:pt idx="1">
                  <c:v>-58.591372999999997</c:v>
                </c:pt>
                <c:pt idx="2">
                  <c:v>-58.467018000000003</c:v>
                </c:pt>
                <c:pt idx="3">
                  <c:v>-58.536785000000002</c:v>
                </c:pt>
                <c:pt idx="4">
                  <c:v>-58.862594999999999</c:v>
                </c:pt>
                <c:pt idx="5">
                  <c:v>-59.407310000000003</c:v>
                </c:pt>
                <c:pt idx="6">
                  <c:v>-60.147914999999998</c:v>
                </c:pt>
                <c:pt idx="7">
                  <c:v>-60.529860999999997</c:v>
                </c:pt>
                <c:pt idx="8">
                  <c:v>-60.549064999999999</c:v>
                </c:pt>
                <c:pt idx="9">
                  <c:v>-60.380135000000003</c:v>
                </c:pt>
                <c:pt idx="10">
                  <c:v>-60.606133</c:v>
                </c:pt>
                <c:pt idx="11">
                  <c:v>-61.114638999999997</c:v>
                </c:pt>
                <c:pt idx="12">
                  <c:v>-61.724800000000002</c:v>
                </c:pt>
                <c:pt idx="13">
                  <c:v>-62.091034000000001</c:v>
                </c:pt>
                <c:pt idx="14">
                  <c:v>-62.287551999999998</c:v>
                </c:pt>
                <c:pt idx="15">
                  <c:v>-62.58625</c:v>
                </c:pt>
                <c:pt idx="16">
                  <c:v>-62.987076000000002</c:v>
                </c:pt>
                <c:pt idx="17">
                  <c:v>-64.094680999999994</c:v>
                </c:pt>
                <c:pt idx="18">
                  <c:v>-64.355438000000007</c:v>
                </c:pt>
                <c:pt idx="19">
                  <c:v>-65.387764000000004</c:v>
                </c:pt>
                <c:pt idx="20">
                  <c:v>-64.709969000000001</c:v>
                </c:pt>
                <c:pt idx="21">
                  <c:v>-63.921622999999997</c:v>
                </c:pt>
                <c:pt idx="22">
                  <c:v>-62.300919</c:v>
                </c:pt>
                <c:pt idx="23">
                  <c:v>-61.674751000000001</c:v>
                </c:pt>
                <c:pt idx="24">
                  <c:v>-61.246386999999999</c:v>
                </c:pt>
                <c:pt idx="25">
                  <c:v>-60.533324999999998</c:v>
                </c:pt>
                <c:pt idx="26">
                  <c:v>-59.261634999999998</c:v>
                </c:pt>
                <c:pt idx="27">
                  <c:v>-58.236305000000002</c:v>
                </c:pt>
                <c:pt idx="28">
                  <c:v>-57.218516999999999</c:v>
                </c:pt>
                <c:pt idx="29">
                  <c:v>-56.528252000000002</c:v>
                </c:pt>
                <c:pt idx="30">
                  <c:v>-56.047676000000003</c:v>
                </c:pt>
                <c:pt idx="31">
                  <c:v>-55.777991999999998</c:v>
                </c:pt>
                <c:pt idx="32">
                  <c:v>-55.577148000000001</c:v>
                </c:pt>
                <c:pt idx="33">
                  <c:v>-55.383479999999999</c:v>
                </c:pt>
                <c:pt idx="34">
                  <c:v>-55.168681999999997</c:v>
                </c:pt>
                <c:pt idx="35">
                  <c:v>-54.849831000000002</c:v>
                </c:pt>
                <c:pt idx="36">
                  <c:v>-54.611674999999998</c:v>
                </c:pt>
                <c:pt idx="37">
                  <c:v>-54.372269000000003</c:v>
                </c:pt>
                <c:pt idx="38">
                  <c:v>-54.553265000000003</c:v>
                </c:pt>
                <c:pt idx="39">
                  <c:v>-54.599522</c:v>
                </c:pt>
                <c:pt idx="40">
                  <c:v>-54.842689999999997</c:v>
                </c:pt>
                <c:pt idx="41">
                  <c:v>-55.005661000000003</c:v>
                </c:pt>
                <c:pt idx="42">
                  <c:v>-55.339176000000002</c:v>
                </c:pt>
                <c:pt idx="43">
                  <c:v>-55.854743999999997</c:v>
                </c:pt>
                <c:pt idx="44">
                  <c:v>-56.069507999999999</c:v>
                </c:pt>
                <c:pt idx="45">
                  <c:v>-56.149653999999998</c:v>
                </c:pt>
                <c:pt idx="46">
                  <c:v>-56.290947000000003</c:v>
                </c:pt>
                <c:pt idx="47">
                  <c:v>-56.085430000000002</c:v>
                </c:pt>
                <c:pt idx="48">
                  <c:v>-55.897728000000001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51-4F67-B69D-B92F1ACDEE80}"/>
            </c:ext>
          </c:extLst>
        </c:ser>
        <c:ser>
          <c:idx val="0"/>
          <c:order val="1"/>
          <c:tx>
            <c:v>3xLO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Harm-B'!$L$3:$L$51</c:f>
              <c:numCache>
                <c:formatCode>0.00</c:formatCode>
                <c:ptCount val="49"/>
                <c:pt idx="0">
                  <c:v>27</c:v>
                </c:pt>
                <c:pt idx="1">
                  <c:v>27.354166666666998</c:v>
                </c:pt>
                <c:pt idx="2">
                  <c:v>27.708333333333002</c:v>
                </c:pt>
                <c:pt idx="3">
                  <c:v>28.0625</c:v>
                </c:pt>
                <c:pt idx="4">
                  <c:v>28.416666666666998</c:v>
                </c:pt>
                <c:pt idx="5">
                  <c:v>28.770833333333002</c:v>
                </c:pt>
                <c:pt idx="6">
                  <c:v>29.125</c:v>
                </c:pt>
                <c:pt idx="7">
                  <c:v>29.479166666666998</c:v>
                </c:pt>
                <c:pt idx="8">
                  <c:v>29.833333333333002</c:v>
                </c:pt>
                <c:pt idx="9">
                  <c:v>30.1875</c:v>
                </c:pt>
                <c:pt idx="10">
                  <c:v>30.541666666666998</c:v>
                </c:pt>
                <c:pt idx="11">
                  <c:v>30.895833333333002</c:v>
                </c:pt>
                <c:pt idx="12">
                  <c:v>31.25</c:v>
                </c:pt>
                <c:pt idx="13">
                  <c:v>31.604166666666998</c:v>
                </c:pt>
                <c:pt idx="14">
                  <c:v>31.958333333333002</c:v>
                </c:pt>
                <c:pt idx="15">
                  <c:v>32.3125</c:v>
                </c:pt>
                <c:pt idx="16">
                  <c:v>32.666666666666998</c:v>
                </c:pt>
                <c:pt idx="17">
                  <c:v>33.020833333333002</c:v>
                </c:pt>
                <c:pt idx="18">
                  <c:v>33.375</c:v>
                </c:pt>
                <c:pt idx="19">
                  <c:v>33.729166666666998</c:v>
                </c:pt>
                <c:pt idx="20">
                  <c:v>34.083333333333002</c:v>
                </c:pt>
                <c:pt idx="21">
                  <c:v>34.4375</c:v>
                </c:pt>
                <c:pt idx="22">
                  <c:v>34.791666666666998</c:v>
                </c:pt>
                <c:pt idx="23">
                  <c:v>35.145833333333002</c:v>
                </c:pt>
                <c:pt idx="24">
                  <c:v>35.5</c:v>
                </c:pt>
                <c:pt idx="25">
                  <c:v>35.854166666666998</c:v>
                </c:pt>
                <c:pt idx="26">
                  <c:v>36.208333333333002</c:v>
                </c:pt>
                <c:pt idx="27">
                  <c:v>36.5625</c:v>
                </c:pt>
                <c:pt idx="28">
                  <c:v>36.916666666666998</c:v>
                </c:pt>
                <c:pt idx="29">
                  <c:v>37.270833333333002</c:v>
                </c:pt>
                <c:pt idx="30">
                  <c:v>37.625</c:v>
                </c:pt>
                <c:pt idx="31">
                  <c:v>37.979166666666998</c:v>
                </c:pt>
                <c:pt idx="32">
                  <c:v>38.333333333333002</c:v>
                </c:pt>
                <c:pt idx="33">
                  <c:v>38.6875</c:v>
                </c:pt>
                <c:pt idx="34">
                  <c:v>39.041666666666998</c:v>
                </c:pt>
                <c:pt idx="35">
                  <c:v>39.395833333333002</c:v>
                </c:pt>
                <c:pt idx="36">
                  <c:v>39.75</c:v>
                </c:pt>
                <c:pt idx="37">
                  <c:v>40.104166666666998</c:v>
                </c:pt>
                <c:pt idx="38">
                  <c:v>40.458333333333002</c:v>
                </c:pt>
                <c:pt idx="39">
                  <c:v>40.8125</c:v>
                </c:pt>
                <c:pt idx="40">
                  <c:v>41.166666666666998</c:v>
                </c:pt>
                <c:pt idx="41">
                  <c:v>41.520833333333002</c:v>
                </c:pt>
                <c:pt idx="42">
                  <c:v>41.875</c:v>
                </c:pt>
                <c:pt idx="43">
                  <c:v>42.229166666666998</c:v>
                </c:pt>
                <c:pt idx="44">
                  <c:v>42.583333333333002</c:v>
                </c:pt>
                <c:pt idx="45">
                  <c:v>42.9375</c:v>
                </c:pt>
                <c:pt idx="46">
                  <c:v>43.291666666666998</c:v>
                </c:pt>
                <c:pt idx="47">
                  <c:v>43.645833333333002</c:v>
                </c:pt>
                <c:pt idx="48">
                  <c:v>44</c:v>
                </c:pt>
              </c:numCache>
            </c:numRef>
          </c:xVal>
          <c:yVal>
            <c:numRef>
              <c:f>'LO Harm-B'!$N$3:$N$51</c:f>
              <c:numCache>
                <c:formatCode>0.00</c:formatCode>
                <c:ptCount val="49"/>
                <c:pt idx="0">
                  <c:v>-55.973339000000003</c:v>
                </c:pt>
                <c:pt idx="1">
                  <c:v>-55.995345999999998</c:v>
                </c:pt>
                <c:pt idx="2">
                  <c:v>-55.934547000000002</c:v>
                </c:pt>
                <c:pt idx="3">
                  <c:v>-55.649506000000002</c:v>
                </c:pt>
                <c:pt idx="4">
                  <c:v>-55.601669000000001</c:v>
                </c:pt>
                <c:pt idx="5">
                  <c:v>-55.759903000000001</c:v>
                </c:pt>
                <c:pt idx="6">
                  <c:v>-56.041801</c:v>
                </c:pt>
                <c:pt idx="7">
                  <c:v>-56.378948000000001</c:v>
                </c:pt>
                <c:pt idx="8">
                  <c:v>-56.668174999999998</c:v>
                </c:pt>
                <c:pt idx="9">
                  <c:v>-56.906669999999998</c:v>
                </c:pt>
                <c:pt idx="10">
                  <c:v>-56.889899999999997</c:v>
                </c:pt>
                <c:pt idx="11">
                  <c:v>-57.013793999999997</c:v>
                </c:pt>
                <c:pt idx="12">
                  <c:v>-57.211441000000001</c:v>
                </c:pt>
                <c:pt idx="13">
                  <c:v>-57.493042000000003</c:v>
                </c:pt>
                <c:pt idx="14">
                  <c:v>-57.633633000000003</c:v>
                </c:pt>
                <c:pt idx="15">
                  <c:v>-57.991340999999998</c:v>
                </c:pt>
                <c:pt idx="16">
                  <c:v>-58.472355</c:v>
                </c:pt>
                <c:pt idx="17">
                  <c:v>-59.312145000000001</c:v>
                </c:pt>
                <c:pt idx="18">
                  <c:v>-60.076529999999998</c:v>
                </c:pt>
                <c:pt idx="19">
                  <c:v>-61.383392000000001</c:v>
                </c:pt>
                <c:pt idx="20">
                  <c:v>-62.417000000000002</c:v>
                </c:pt>
                <c:pt idx="21">
                  <c:v>-63.239082000000003</c:v>
                </c:pt>
                <c:pt idx="22">
                  <c:v>-64.778892999999997</c:v>
                </c:pt>
                <c:pt idx="23">
                  <c:v>-69.793578999999994</c:v>
                </c:pt>
                <c:pt idx="24">
                  <c:v>-71.864777000000004</c:v>
                </c:pt>
                <c:pt idx="25">
                  <c:v>-71.204605000000001</c:v>
                </c:pt>
                <c:pt idx="26">
                  <c:v>-65.824966000000003</c:v>
                </c:pt>
                <c:pt idx="27">
                  <c:v>-62.592007000000002</c:v>
                </c:pt>
                <c:pt idx="28">
                  <c:v>-60.380566000000002</c:v>
                </c:pt>
                <c:pt idx="29">
                  <c:v>-58.780422000000002</c:v>
                </c:pt>
                <c:pt idx="30">
                  <c:v>-57.670161999999998</c:v>
                </c:pt>
                <c:pt idx="31">
                  <c:v>-56.339668000000003</c:v>
                </c:pt>
                <c:pt idx="32">
                  <c:v>-55.412281</c:v>
                </c:pt>
                <c:pt idx="33">
                  <c:v>-54.645606999999998</c:v>
                </c:pt>
                <c:pt idx="34">
                  <c:v>-54.31559</c:v>
                </c:pt>
                <c:pt idx="35">
                  <c:v>-54.152656999999998</c:v>
                </c:pt>
                <c:pt idx="36">
                  <c:v>-54.440398999999999</c:v>
                </c:pt>
                <c:pt idx="37">
                  <c:v>-54.880302</c:v>
                </c:pt>
                <c:pt idx="38">
                  <c:v>-55.325713999999998</c:v>
                </c:pt>
                <c:pt idx="39">
                  <c:v>-55.866912999999997</c:v>
                </c:pt>
                <c:pt idx="40">
                  <c:v>-56.543906999999997</c:v>
                </c:pt>
                <c:pt idx="41">
                  <c:v>-57.470118999999997</c:v>
                </c:pt>
                <c:pt idx="42">
                  <c:v>-57.345264</c:v>
                </c:pt>
                <c:pt idx="43">
                  <c:v>-56.952399999999997</c:v>
                </c:pt>
                <c:pt idx="44">
                  <c:v>-56.505234000000002</c:v>
                </c:pt>
                <c:pt idx="45">
                  <c:v>-56.870888000000001</c:v>
                </c:pt>
                <c:pt idx="46">
                  <c:v>-57.030234999999998</c:v>
                </c:pt>
                <c:pt idx="47">
                  <c:v>-56.767643</c:v>
                </c:pt>
                <c:pt idx="48">
                  <c:v>-56.433757999999997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51-4F67-B69D-B92F1ACDE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00224"/>
        <c:axId val="11690214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2"/>
                <c:tx>
                  <c:v>5xLO Configuration A</c:v>
                </c:tx>
                <c:spPr>
                  <a:ln cmpd="dbl">
                    <a:solidFill>
                      <a:schemeClr val="tx1"/>
                    </a:solidFill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'LO Harm-A'!$T$3:$T$51</c15:sqref>
                        </c15:formulaRef>
                      </c:ext>
                    </c:extLst>
                    <c:numCache>
                      <c:formatCode>0.00</c:formatCode>
                      <c:ptCount val="49"/>
                      <c:pt idx="0">
                        <c:v>45</c:v>
                      </c:pt>
                      <c:pt idx="1">
                        <c:v>44.979166666666998</c:v>
                      </c:pt>
                      <c:pt idx="2">
                        <c:v>44.958333333333002</c:v>
                      </c:pt>
                      <c:pt idx="3">
                        <c:v>44.9375</c:v>
                      </c:pt>
                      <c:pt idx="4">
                        <c:v>44.916666666666998</c:v>
                      </c:pt>
                      <c:pt idx="5">
                        <c:v>44.895833333333002</c:v>
                      </c:pt>
                      <c:pt idx="6">
                        <c:v>44.875</c:v>
                      </c:pt>
                      <c:pt idx="7">
                        <c:v>44.854166666666998</c:v>
                      </c:pt>
                      <c:pt idx="8">
                        <c:v>44.833333333333002</c:v>
                      </c:pt>
                      <c:pt idx="9">
                        <c:v>44.8125</c:v>
                      </c:pt>
                      <c:pt idx="10">
                        <c:v>44.791666666666998</c:v>
                      </c:pt>
                      <c:pt idx="11">
                        <c:v>44.770833333333002</c:v>
                      </c:pt>
                      <c:pt idx="12">
                        <c:v>44.75</c:v>
                      </c:pt>
                      <c:pt idx="13">
                        <c:v>44.729166666666998</c:v>
                      </c:pt>
                      <c:pt idx="14">
                        <c:v>44.708333333333002</c:v>
                      </c:pt>
                      <c:pt idx="15">
                        <c:v>44.6875</c:v>
                      </c:pt>
                      <c:pt idx="16">
                        <c:v>44.666666666666998</c:v>
                      </c:pt>
                      <c:pt idx="17">
                        <c:v>44.645833333333002</c:v>
                      </c:pt>
                      <c:pt idx="18">
                        <c:v>44.625</c:v>
                      </c:pt>
                      <c:pt idx="19">
                        <c:v>44.604166666666998</c:v>
                      </c:pt>
                      <c:pt idx="20">
                        <c:v>44.583333333333002</c:v>
                      </c:pt>
                      <c:pt idx="21">
                        <c:v>44.5625</c:v>
                      </c:pt>
                      <c:pt idx="22">
                        <c:v>44.541666666666998</c:v>
                      </c:pt>
                      <c:pt idx="23">
                        <c:v>44.520833333333002</c:v>
                      </c:pt>
                      <c:pt idx="24">
                        <c:v>44.5</c:v>
                      </c:pt>
                      <c:pt idx="25">
                        <c:v>44.479166666666998</c:v>
                      </c:pt>
                      <c:pt idx="26">
                        <c:v>44.458333333333002</c:v>
                      </c:pt>
                      <c:pt idx="27">
                        <c:v>44.4375</c:v>
                      </c:pt>
                      <c:pt idx="28">
                        <c:v>44.416666666666998</c:v>
                      </c:pt>
                      <c:pt idx="29">
                        <c:v>44.395833333333002</c:v>
                      </c:pt>
                      <c:pt idx="30">
                        <c:v>44.375</c:v>
                      </c:pt>
                      <c:pt idx="31">
                        <c:v>44.354166666666998</c:v>
                      </c:pt>
                      <c:pt idx="32">
                        <c:v>44.333333333333002</c:v>
                      </c:pt>
                      <c:pt idx="33">
                        <c:v>44.3125</c:v>
                      </c:pt>
                      <c:pt idx="34">
                        <c:v>44.291666666666998</c:v>
                      </c:pt>
                      <c:pt idx="35">
                        <c:v>44.270833333333002</c:v>
                      </c:pt>
                      <c:pt idx="36">
                        <c:v>44.25</c:v>
                      </c:pt>
                      <c:pt idx="37">
                        <c:v>44.229166666666998</c:v>
                      </c:pt>
                      <c:pt idx="38">
                        <c:v>44.208333333333002</c:v>
                      </c:pt>
                      <c:pt idx="39">
                        <c:v>44.1875</c:v>
                      </c:pt>
                      <c:pt idx="40">
                        <c:v>44.166666666666998</c:v>
                      </c:pt>
                      <c:pt idx="41">
                        <c:v>44.145833333333002</c:v>
                      </c:pt>
                      <c:pt idx="42">
                        <c:v>44.125</c:v>
                      </c:pt>
                      <c:pt idx="43">
                        <c:v>44.104166666666998</c:v>
                      </c:pt>
                      <c:pt idx="44">
                        <c:v>44.083333333333002</c:v>
                      </c:pt>
                      <c:pt idx="45">
                        <c:v>44.0625</c:v>
                      </c:pt>
                      <c:pt idx="46">
                        <c:v>44.041666666666998</c:v>
                      </c:pt>
                      <c:pt idx="47">
                        <c:v>44.020833333333002</c:v>
                      </c:pt>
                      <c:pt idx="48">
                        <c:v>44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'LO Harm-A'!$V$3:$V$51</c15:sqref>
                        </c15:formulaRef>
                      </c:ext>
                    </c:extLst>
                    <c:numCache>
                      <c:formatCode>0.00</c:formatCode>
                      <c:ptCount val="49"/>
                      <c:pt idx="0">
                        <c:v>-200</c:v>
                      </c:pt>
                      <c:pt idx="1">
                        <c:v>-200</c:v>
                      </c:pt>
                      <c:pt idx="2">
                        <c:v>-200</c:v>
                      </c:pt>
                      <c:pt idx="3">
                        <c:v>-200</c:v>
                      </c:pt>
                      <c:pt idx="4">
                        <c:v>-200</c:v>
                      </c:pt>
                      <c:pt idx="5">
                        <c:v>-200</c:v>
                      </c:pt>
                      <c:pt idx="6">
                        <c:v>-200</c:v>
                      </c:pt>
                      <c:pt idx="7">
                        <c:v>-200</c:v>
                      </c:pt>
                      <c:pt idx="8">
                        <c:v>-200</c:v>
                      </c:pt>
                      <c:pt idx="9">
                        <c:v>-200</c:v>
                      </c:pt>
                      <c:pt idx="10">
                        <c:v>-200</c:v>
                      </c:pt>
                      <c:pt idx="11">
                        <c:v>-200</c:v>
                      </c:pt>
                      <c:pt idx="12">
                        <c:v>-200</c:v>
                      </c:pt>
                      <c:pt idx="13">
                        <c:v>-200</c:v>
                      </c:pt>
                      <c:pt idx="14">
                        <c:v>-200</c:v>
                      </c:pt>
                      <c:pt idx="15">
                        <c:v>-200</c:v>
                      </c:pt>
                      <c:pt idx="16">
                        <c:v>-200</c:v>
                      </c:pt>
                      <c:pt idx="17">
                        <c:v>-200</c:v>
                      </c:pt>
                      <c:pt idx="18">
                        <c:v>-200</c:v>
                      </c:pt>
                      <c:pt idx="19">
                        <c:v>-200</c:v>
                      </c:pt>
                      <c:pt idx="20">
                        <c:v>-200</c:v>
                      </c:pt>
                      <c:pt idx="21">
                        <c:v>-200</c:v>
                      </c:pt>
                      <c:pt idx="22">
                        <c:v>-200</c:v>
                      </c:pt>
                      <c:pt idx="23">
                        <c:v>-200</c:v>
                      </c:pt>
                      <c:pt idx="24">
                        <c:v>-200</c:v>
                      </c:pt>
                      <c:pt idx="25">
                        <c:v>-200</c:v>
                      </c:pt>
                      <c:pt idx="26">
                        <c:v>-200</c:v>
                      </c:pt>
                      <c:pt idx="27">
                        <c:v>-200</c:v>
                      </c:pt>
                      <c:pt idx="28">
                        <c:v>-200</c:v>
                      </c:pt>
                      <c:pt idx="29">
                        <c:v>-200</c:v>
                      </c:pt>
                      <c:pt idx="30">
                        <c:v>-200</c:v>
                      </c:pt>
                      <c:pt idx="31">
                        <c:v>-200</c:v>
                      </c:pt>
                      <c:pt idx="32">
                        <c:v>-200</c:v>
                      </c:pt>
                      <c:pt idx="33">
                        <c:v>-200</c:v>
                      </c:pt>
                      <c:pt idx="34">
                        <c:v>-200</c:v>
                      </c:pt>
                      <c:pt idx="35">
                        <c:v>-200</c:v>
                      </c:pt>
                      <c:pt idx="36">
                        <c:v>-200</c:v>
                      </c:pt>
                      <c:pt idx="37">
                        <c:v>-200</c:v>
                      </c:pt>
                      <c:pt idx="38">
                        <c:v>-200</c:v>
                      </c:pt>
                      <c:pt idx="39">
                        <c:v>-200</c:v>
                      </c:pt>
                      <c:pt idx="40">
                        <c:v>-200</c:v>
                      </c:pt>
                      <c:pt idx="41">
                        <c:v>-200</c:v>
                      </c:pt>
                      <c:pt idx="42">
                        <c:v>-200</c:v>
                      </c:pt>
                      <c:pt idx="43">
                        <c:v>-200</c:v>
                      </c:pt>
                      <c:pt idx="44">
                        <c:v>-200</c:v>
                      </c:pt>
                      <c:pt idx="45">
                        <c:v>-200</c:v>
                      </c:pt>
                      <c:pt idx="46">
                        <c:v>-200</c:v>
                      </c:pt>
                      <c:pt idx="47">
                        <c:v>-200</c:v>
                      </c:pt>
                      <c:pt idx="48">
                        <c:v>-200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F451-4F67-B69D-B92F1ACDEE8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5xLO Configuration B</c:v>
                </c:tx>
                <c:spPr>
                  <a:ln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 Harm-B'!$T$3:$T$51</c15:sqref>
                        </c15:formulaRef>
                      </c:ext>
                    </c:extLst>
                    <c:numCache>
                      <c:formatCode>0.00</c:formatCode>
                      <c:ptCount val="49"/>
                      <c:pt idx="0">
                        <c:v>45</c:v>
                      </c:pt>
                      <c:pt idx="1">
                        <c:v>44.979166666666998</c:v>
                      </c:pt>
                      <c:pt idx="2">
                        <c:v>44.958333333333002</c:v>
                      </c:pt>
                      <c:pt idx="3">
                        <c:v>44.9375</c:v>
                      </c:pt>
                      <c:pt idx="4">
                        <c:v>44.916666666666998</c:v>
                      </c:pt>
                      <c:pt idx="5">
                        <c:v>44.895833333333002</c:v>
                      </c:pt>
                      <c:pt idx="6">
                        <c:v>44.875</c:v>
                      </c:pt>
                      <c:pt idx="7">
                        <c:v>44.854166666666998</c:v>
                      </c:pt>
                      <c:pt idx="8">
                        <c:v>44.833333333333002</c:v>
                      </c:pt>
                      <c:pt idx="9">
                        <c:v>44.8125</c:v>
                      </c:pt>
                      <c:pt idx="10">
                        <c:v>44.791666666666998</c:v>
                      </c:pt>
                      <c:pt idx="11">
                        <c:v>44.770833333333002</c:v>
                      </c:pt>
                      <c:pt idx="12">
                        <c:v>44.75</c:v>
                      </c:pt>
                      <c:pt idx="13">
                        <c:v>44.729166666666998</c:v>
                      </c:pt>
                      <c:pt idx="14">
                        <c:v>44.708333333333002</c:v>
                      </c:pt>
                      <c:pt idx="15">
                        <c:v>44.6875</c:v>
                      </c:pt>
                      <c:pt idx="16">
                        <c:v>44.666666666666998</c:v>
                      </c:pt>
                      <c:pt idx="17">
                        <c:v>44.645833333333002</c:v>
                      </c:pt>
                      <c:pt idx="18">
                        <c:v>44.625</c:v>
                      </c:pt>
                      <c:pt idx="19">
                        <c:v>44.604166666666998</c:v>
                      </c:pt>
                      <c:pt idx="20">
                        <c:v>44.583333333333002</c:v>
                      </c:pt>
                      <c:pt idx="21">
                        <c:v>44.5625</c:v>
                      </c:pt>
                      <c:pt idx="22">
                        <c:v>44.541666666666998</c:v>
                      </c:pt>
                      <c:pt idx="23">
                        <c:v>44.520833333333002</c:v>
                      </c:pt>
                      <c:pt idx="24">
                        <c:v>44.5</c:v>
                      </c:pt>
                      <c:pt idx="25">
                        <c:v>44.479166666666998</c:v>
                      </c:pt>
                      <c:pt idx="26">
                        <c:v>44.458333333333002</c:v>
                      </c:pt>
                      <c:pt idx="27">
                        <c:v>44.4375</c:v>
                      </c:pt>
                      <c:pt idx="28">
                        <c:v>44.416666666666998</c:v>
                      </c:pt>
                      <c:pt idx="29">
                        <c:v>44.395833333333002</c:v>
                      </c:pt>
                      <c:pt idx="30">
                        <c:v>44.375</c:v>
                      </c:pt>
                      <c:pt idx="31">
                        <c:v>44.354166666666998</c:v>
                      </c:pt>
                      <c:pt idx="32">
                        <c:v>44.333333333333002</c:v>
                      </c:pt>
                      <c:pt idx="33">
                        <c:v>44.3125</c:v>
                      </c:pt>
                      <c:pt idx="34">
                        <c:v>44.291666666666998</c:v>
                      </c:pt>
                      <c:pt idx="35">
                        <c:v>44.270833333333002</c:v>
                      </c:pt>
                      <c:pt idx="36">
                        <c:v>44.25</c:v>
                      </c:pt>
                      <c:pt idx="37">
                        <c:v>44.229166666666998</c:v>
                      </c:pt>
                      <c:pt idx="38">
                        <c:v>44.208333333333002</c:v>
                      </c:pt>
                      <c:pt idx="39">
                        <c:v>44.1875</c:v>
                      </c:pt>
                      <c:pt idx="40">
                        <c:v>44.166666666666998</c:v>
                      </c:pt>
                      <c:pt idx="41">
                        <c:v>44.145833333333002</c:v>
                      </c:pt>
                      <c:pt idx="42">
                        <c:v>44.125</c:v>
                      </c:pt>
                      <c:pt idx="43">
                        <c:v>44.104166666666998</c:v>
                      </c:pt>
                      <c:pt idx="44">
                        <c:v>44.083333333333002</c:v>
                      </c:pt>
                      <c:pt idx="45">
                        <c:v>44.0625</c:v>
                      </c:pt>
                      <c:pt idx="46">
                        <c:v>44.041666666666998</c:v>
                      </c:pt>
                      <c:pt idx="47">
                        <c:v>44.020833333333002</c:v>
                      </c:pt>
                      <c:pt idx="48">
                        <c:v>44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 Harm-B'!$V$3:$V$51</c15:sqref>
                        </c15:formulaRef>
                      </c:ext>
                    </c:extLst>
                    <c:numCache>
                      <c:formatCode>0.00</c:formatCode>
                      <c:ptCount val="49"/>
                      <c:pt idx="0">
                        <c:v>-200</c:v>
                      </c:pt>
                      <c:pt idx="1">
                        <c:v>-200</c:v>
                      </c:pt>
                      <c:pt idx="2">
                        <c:v>-200</c:v>
                      </c:pt>
                      <c:pt idx="3">
                        <c:v>-200</c:v>
                      </c:pt>
                      <c:pt idx="4">
                        <c:v>-200</c:v>
                      </c:pt>
                      <c:pt idx="5">
                        <c:v>-200</c:v>
                      </c:pt>
                      <c:pt idx="6">
                        <c:v>-200</c:v>
                      </c:pt>
                      <c:pt idx="7">
                        <c:v>-200</c:v>
                      </c:pt>
                      <c:pt idx="8">
                        <c:v>-200</c:v>
                      </c:pt>
                      <c:pt idx="9">
                        <c:v>-200</c:v>
                      </c:pt>
                      <c:pt idx="10">
                        <c:v>-200</c:v>
                      </c:pt>
                      <c:pt idx="11">
                        <c:v>-200</c:v>
                      </c:pt>
                      <c:pt idx="12">
                        <c:v>-200</c:v>
                      </c:pt>
                      <c:pt idx="13">
                        <c:v>-200</c:v>
                      </c:pt>
                      <c:pt idx="14">
                        <c:v>-200</c:v>
                      </c:pt>
                      <c:pt idx="15">
                        <c:v>-200</c:v>
                      </c:pt>
                      <c:pt idx="16">
                        <c:v>-200</c:v>
                      </c:pt>
                      <c:pt idx="17">
                        <c:v>-200</c:v>
                      </c:pt>
                      <c:pt idx="18">
                        <c:v>-200</c:v>
                      </c:pt>
                      <c:pt idx="19">
                        <c:v>-200</c:v>
                      </c:pt>
                      <c:pt idx="20">
                        <c:v>-200</c:v>
                      </c:pt>
                      <c:pt idx="21">
                        <c:v>-200</c:v>
                      </c:pt>
                      <c:pt idx="22">
                        <c:v>-200</c:v>
                      </c:pt>
                      <c:pt idx="23">
                        <c:v>-200</c:v>
                      </c:pt>
                      <c:pt idx="24">
                        <c:v>-200</c:v>
                      </c:pt>
                      <c:pt idx="25">
                        <c:v>-200</c:v>
                      </c:pt>
                      <c:pt idx="26">
                        <c:v>-200</c:v>
                      </c:pt>
                      <c:pt idx="27">
                        <c:v>-200</c:v>
                      </c:pt>
                      <c:pt idx="28">
                        <c:v>-200</c:v>
                      </c:pt>
                      <c:pt idx="29">
                        <c:v>-200</c:v>
                      </c:pt>
                      <c:pt idx="30">
                        <c:v>-200</c:v>
                      </c:pt>
                      <c:pt idx="31">
                        <c:v>-200</c:v>
                      </c:pt>
                      <c:pt idx="32">
                        <c:v>-200</c:v>
                      </c:pt>
                      <c:pt idx="33">
                        <c:v>-200</c:v>
                      </c:pt>
                      <c:pt idx="34">
                        <c:v>-200</c:v>
                      </c:pt>
                      <c:pt idx="35">
                        <c:v>-200</c:v>
                      </c:pt>
                      <c:pt idx="36">
                        <c:v>-200</c:v>
                      </c:pt>
                      <c:pt idx="37">
                        <c:v>-200</c:v>
                      </c:pt>
                      <c:pt idx="38">
                        <c:v>-200</c:v>
                      </c:pt>
                      <c:pt idx="39">
                        <c:v>-200</c:v>
                      </c:pt>
                      <c:pt idx="40">
                        <c:v>-200</c:v>
                      </c:pt>
                      <c:pt idx="41">
                        <c:v>-200</c:v>
                      </c:pt>
                      <c:pt idx="42">
                        <c:v>-200</c:v>
                      </c:pt>
                      <c:pt idx="43">
                        <c:v>-200</c:v>
                      </c:pt>
                      <c:pt idx="44">
                        <c:v>-200</c:v>
                      </c:pt>
                      <c:pt idx="45">
                        <c:v>-200</c:v>
                      </c:pt>
                      <c:pt idx="46">
                        <c:v>-200</c:v>
                      </c:pt>
                      <c:pt idx="47">
                        <c:v>-200</c:v>
                      </c:pt>
                      <c:pt idx="48">
                        <c:v>-200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451-4F67-B69D-B92F1ACDEE80}"/>
                  </c:ext>
                </c:extLst>
              </c15:ser>
            </c15:filteredScatterSeries>
          </c:ext>
        </c:extLst>
      </c:scatterChart>
      <c:valAx>
        <c:axId val="116900224"/>
        <c:scaling>
          <c:orientation val="minMax"/>
          <c:max val="4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5543054542387981"/>
              <c:y val="0.91571741032371123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902144"/>
        <c:crosses val="autoZero"/>
        <c:crossBetween val="midCat"/>
        <c:majorUnit val="5"/>
      </c:valAx>
      <c:valAx>
        <c:axId val="116902144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900224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1348354373486696"/>
          <c:y val="0.1108132837561971"/>
          <c:w val="0.74697213657994499"/>
          <c:h val="0.1380949396295559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Odd LO Harmonic to IF Isolation (dB)</a:t>
            </a:r>
          </a:p>
        </c:rich>
      </c:tx>
      <c:layout>
        <c:manualLayout>
          <c:xMode val="edge"/>
          <c:yMode val="edge"/>
          <c:x val="0.3103763743334006"/>
          <c:y val="1.851860580892401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2"/>
          <c:order val="0"/>
          <c:tx>
            <c:v>3xLO Configuration A</c:v>
          </c:tx>
          <c:spPr>
            <a:ln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Ref>
              <c:f>'LO Harm-A'!$L$3:$L$51</c:f>
              <c:numCache>
                <c:formatCode>0.00</c:formatCode>
                <c:ptCount val="49"/>
                <c:pt idx="0">
                  <c:v>27</c:v>
                </c:pt>
                <c:pt idx="1">
                  <c:v>27.354166666666998</c:v>
                </c:pt>
                <c:pt idx="2">
                  <c:v>27.708333333333002</c:v>
                </c:pt>
                <c:pt idx="3">
                  <c:v>28.0625</c:v>
                </c:pt>
                <c:pt idx="4">
                  <c:v>28.416666666666998</c:v>
                </c:pt>
                <c:pt idx="5">
                  <c:v>28.770833333333002</c:v>
                </c:pt>
                <c:pt idx="6">
                  <c:v>29.125</c:v>
                </c:pt>
                <c:pt idx="7">
                  <c:v>29.479166666666998</c:v>
                </c:pt>
                <c:pt idx="8">
                  <c:v>29.833333333333002</c:v>
                </c:pt>
                <c:pt idx="9">
                  <c:v>30.1875</c:v>
                </c:pt>
                <c:pt idx="10">
                  <c:v>30.541666666666998</c:v>
                </c:pt>
                <c:pt idx="11">
                  <c:v>30.895833333333002</c:v>
                </c:pt>
                <c:pt idx="12">
                  <c:v>31.25</c:v>
                </c:pt>
                <c:pt idx="13">
                  <c:v>31.604166666666998</c:v>
                </c:pt>
                <c:pt idx="14">
                  <c:v>31.958333333333002</c:v>
                </c:pt>
                <c:pt idx="15">
                  <c:v>32.3125</c:v>
                </c:pt>
                <c:pt idx="16">
                  <c:v>32.666666666666998</c:v>
                </c:pt>
                <c:pt idx="17">
                  <c:v>33.020833333333002</c:v>
                </c:pt>
                <c:pt idx="18">
                  <c:v>33.375</c:v>
                </c:pt>
                <c:pt idx="19">
                  <c:v>33.729166666666998</c:v>
                </c:pt>
                <c:pt idx="20">
                  <c:v>34.083333333333002</c:v>
                </c:pt>
                <c:pt idx="21">
                  <c:v>34.4375</c:v>
                </c:pt>
                <c:pt idx="22">
                  <c:v>34.791666666666998</c:v>
                </c:pt>
                <c:pt idx="23">
                  <c:v>35.145833333333002</c:v>
                </c:pt>
                <c:pt idx="24">
                  <c:v>35.5</c:v>
                </c:pt>
                <c:pt idx="25">
                  <c:v>35.854166666666998</c:v>
                </c:pt>
                <c:pt idx="26">
                  <c:v>36.208333333333002</c:v>
                </c:pt>
                <c:pt idx="27">
                  <c:v>36.5625</c:v>
                </c:pt>
                <c:pt idx="28">
                  <c:v>36.916666666666998</c:v>
                </c:pt>
                <c:pt idx="29">
                  <c:v>37.270833333333002</c:v>
                </c:pt>
                <c:pt idx="30">
                  <c:v>37.625</c:v>
                </c:pt>
                <c:pt idx="31">
                  <c:v>37.979166666666998</c:v>
                </c:pt>
                <c:pt idx="32">
                  <c:v>38.333333333333002</c:v>
                </c:pt>
                <c:pt idx="33">
                  <c:v>38.6875</c:v>
                </c:pt>
                <c:pt idx="34">
                  <c:v>39.041666666666998</c:v>
                </c:pt>
                <c:pt idx="35">
                  <c:v>39.395833333333002</c:v>
                </c:pt>
                <c:pt idx="36">
                  <c:v>39.75</c:v>
                </c:pt>
                <c:pt idx="37">
                  <c:v>40.104166666666998</c:v>
                </c:pt>
                <c:pt idx="38">
                  <c:v>40.458333333333002</c:v>
                </c:pt>
                <c:pt idx="39">
                  <c:v>40.8125</c:v>
                </c:pt>
                <c:pt idx="40">
                  <c:v>41.166666666666998</c:v>
                </c:pt>
                <c:pt idx="41">
                  <c:v>41.520833333333002</c:v>
                </c:pt>
                <c:pt idx="42">
                  <c:v>41.875</c:v>
                </c:pt>
                <c:pt idx="43">
                  <c:v>42.229166666666998</c:v>
                </c:pt>
                <c:pt idx="44">
                  <c:v>42.583333333333002</c:v>
                </c:pt>
                <c:pt idx="45">
                  <c:v>42.9375</c:v>
                </c:pt>
                <c:pt idx="46">
                  <c:v>43.291666666666998</c:v>
                </c:pt>
                <c:pt idx="47">
                  <c:v>43.645833333333002</c:v>
                </c:pt>
                <c:pt idx="48">
                  <c:v>44</c:v>
                </c:pt>
              </c:numCache>
            </c:numRef>
          </c:xVal>
          <c:yVal>
            <c:numRef>
              <c:f>'LO Harm-A'!$M$3:$M$51</c:f>
              <c:numCache>
                <c:formatCode>0.00</c:formatCode>
                <c:ptCount val="49"/>
                <c:pt idx="0">
                  <c:v>-54.982201000000003</c:v>
                </c:pt>
                <c:pt idx="1">
                  <c:v>-53.138885000000002</c:v>
                </c:pt>
                <c:pt idx="2">
                  <c:v>-51.228335999999999</c:v>
                </c:pt>
                <c:pt idx="3">
                  <c:v>-49.912303999999999</c:v>
                </c:pt>
                <c:pt idx="4">
                  <c:v>-49.147784999999999</c:v>
                </c:pt>
                <c:pt idx="5">
                  <c:v>-48.392299999999999</c:v>
                </c:pt>
                <c:pt idx="6">
                  <c:v>-47.442554000000001</c:v>
                </c:pt>
                <c:pt idx="7">
                  <c:v>-46.547600000000003</c:v>
                </c:pt>
                <c:pt idx="8">
                  <c:v>-45.17342</c:v>
                </c:pt>
                <c:pt idx="9">
                  <c:v>-44.004840999999999</c:v>
                </c:pt>
                <c:pt idx="10">
                  <c:v>-42.984245000000001</c:v>
                </c:pt>
                <c:pt idx="11">
                  <c:v>-42.551174000000003</c:v>
                </c:pt>
                <c:pt idx="12">
                  <c:v>-42.565342000000001</c:v>
                </c:pt>
                <c:pt idx="13">
                  <c:v>-42.143368000000002</c:v>
                </c:pt>
                <c:pt idx="14">
                  <c:v>-41.591030000000003</c:v>
                </c:pt>
                <c:pt idx="15">
                  <c:v>-40.911372999999998</c:v>
                </c:pt>
                <c:pt idx="16">
                  <c:v>-40.440036999999997</c:v>
                </c:pt>
                <c:pt idx="17">
                  <c:v>-40.150210999999999</c:v>
                </c:pt>
                <c:pt idx="18">
                  <c:v>-39.772488000000003</c:v>
                </c:pt>
                <c:pt idx="19">
                  <c:v>-39.790267999999998</c:v>
                </c:pt>
                <c:pt idx="20">
                  <c:v>-39.679588000000003</c:v>
                </c:pt>
                <c:pt idx="21">
                  <c:v>-39.586945</c:v>
                </c:pt>
                <c:pt idx="22">
                  <c:v>-39.57188</c:v>
                </c:pt>
                <c:pt idx="23">
                  <c:v>-39.741764000000003</c:v>
                </c:pt>
                <c:pt idx="24">
                  <c:v>-40.378203999999997</c:v>
                </c:pt>
                <c:pt idx="25">
                  <c:v>-41.262999999999998</c:v>
                </c:pt>
                <c:pt idx="26">
                  <c:v>-42.256366999999997</c:v>
                </c:pt>
                <c:pt idx="27">
                  <c:v>-43.126297000000001</c:v>
                </c:pt>
                <c:pt idx="28">
                  <c:v>-43.476962999999998</c:v>
                </c:pt>
                <c:pt idx="29">
                  <c:v>-43.482608999999997</c:v>
                </c:pt>
                <c:pt idx="30">
                  <c:v>-43.453071999999999</c:v>
                </c:pt>
                <c:pt idx="31">
                  <c:v>-43.498733999999999</c:v>
                </c:pt>
                <c:pt idx="32">
                  <c:v>-43.303204000000001</c:v>
                </c:pt>
                <c:pt idx="33">
                  <c:v>-43.108421</c:v>
                </c:pt>
                <c:pt idx="34">
                  <c:v>-42.497447999999999</c:v>
                </c:pt>
                <c:pt idx="35">
                  <c:v>-42.189765999999999</c:v>
                </c:pt>
                <c:pt idx="36">
                  <c:v>-41.878242</c:v>
                </c:pt>
                <c:pt idx="37">
                  <c:v>-41.870891999999998</c:v>
                </c:pt>
                <c:pt idx="38">
                  <c:v>-41.981323000000003</c:v>
                </c:pt>
                <c:pt idx="39">
                  <c:v>-42.199581000000002</c:v>
                </c:pt>
                <c:pt idx="40">
                  <c:v>-42.378489999999999</c:v>
                </c:pt>
                <c:pt idx="41">
                  <c:v>-42.239863999999997</c:v>
                </c:pt>
                <c:pt idx="42">
                  <c:v>-41.980263000000001</c:v>
                </c:pt>
                <c:pt idx="43">
                  <c:v>-42.075375000000001</c:v>
                </c:pt>
                <c:pt idx="44">
                  <c:v>-42.36797</c:v>
                </c:pt>
                <c:pt idx="45">
                  <c:v>-42.801940999999999</c:v>
                </c:pt>
                <c:pt idx="46">
                  <c:v>-42.860526999999998</c:v>
                </c:pt>
                <c:pt idx="47">
                  <c:v>-43.043114000000003</c:v>
                </c:pt>
                <c:pt idx="48">
                  <c:v>-43.071896000000002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22-4470-AB96-51543D770530}"/>
            </c:ext>
          </c:extLst>
        </c:ser>
        <c:ser>
          <c:idx val="0"/>
          <c:order val="1"/>
          <c:tx>
            <c:v>3xLO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Harm-B'!$L$3:$L$51</c:f>
              <c:numCache>
                <c:formatCode>0.00</c:formatCode>
                <c:ptCount val="49"/>
                <c:pt idx="0">
                  <c:v>27</c:v>
                </c:pt>
                <c:pt idx="1">
                  <c:v>27.354166666666998</c:v>
                </c:pt>
                <c:pt idx="2">
                  <c:v>27.708333333333002</c:v>
                </c:pt>
                <c:pt idx="3">
                  <c:v>28.0625</c:v>
                </c:pt>
                <c:pt idx="4">
                  <c:v>28.416666666666998</c:v>
                </c:pt>
                <c:pt idx="5">
                  <c:v>28.770833333333002</c:v>
                </c:pt>
                <c:pt idx="6">
                  <c:v>29.125</c:v>
                </c:pt>
                <c:pt idx="7">
                  <c:v>29.479166666666998</c:v>
                </c:pt>
                <c:pt idx="8">
                  <c:v>29.833333333333002</c:v>
                </c:pt>
                <c:pt idx="9">
                  <c:v>30.1875</c:v>
                </c:pt>
                <c:pt idx="10">
                  <c:v>30.541666666666998</c:v>
                </c:pt>
                <c:pt idx="11">
                  <c:v>30.895833333333002</c:v>
                </c:pt>
                <c:pt idx="12">
                  <c:v>31.25</c:v>
                </c:pt>
                <c:pt idx="13">
                  <c:v>31.604166666666998</c:v>
                </c:pt>
                <c:pt idx="14">
                  <c:v>31.958333333333002</c:v>
                </c:pt>
                <c:pt idx="15">
                  <c:v>32.3125</c:v>
                </c:pt>
                <c:pt idx="16">
                  <c:v>32.666666666666998</c:v>
                </c:pt>
                <c:pt idx="17">
                  <c:v>33.020833333333002</c:v>
                </c:pt>
                <c:pt idx="18">
                  <c:v>33.375</c:v>
                </c:pt>
                <c:pt idx="19">
                  <c:v>33.729166666666998</c:v>
                </c:pt>
                <c:pt idx="20">
                  <c:v>34.083333333333002</c:v>
                </c:pt>
                <c:pt idx="21">
                  <c:v>34.4375</c:v>
                </c:pt>
                <c:pt idx="22">
                  <c:v>34.791666666666998</c:v>
                </c:pt>
                <c:pt idx="23">
                  <c:v>35.145833333333002</c:v>
                </c:pt>
                <c:pt idx="24">
                  <c:v>35.5</c:v>
                </c:pt>
                <c:pt idx="25">
                  <c:v>35.854166666666998</c:v>
                </c:pt>
                <c:pt idx="26">
                  <c:v>36.208333333333002</c:v>
                </c:pt>
                <c:pt idx="27">
                  <c:v>36.5625</c:v>
                </c:pt>
                <c:pt idx="28">
                  <c:v>36.916666666666998</c:v>
                </c:pt>
                <c:pt idx="29">
                  <c:v>37.270833333333002</c:v>
                </c:pt>
                <c:pt idx="30">
                  <c:v>37.625</c:v>
                </c:pt>
                <c:pt idx="31">
                  <c:v>37.979166666666998</c:v>
                </c:pt>
                <c:pt idx="32">
                  <c:v>38.333333333333002</c:v>
                </c:pt>
                <c:pt idx="33">
                  <c:v>38.6875</c:v>
                </c:pt>
                <c:pt idx="34">
                  <c:v>39.041666666666998</c:v>
                </c:pt>
                <c:pt idx="35">
                  <c:v>39.395833333333002</c:v>
                </c:pt>
                <c:pt idx="36">
                  <c:v>39.75</c:v>
                </c:pt>
                <c:pt idx="37">
                  <c:v>40.104166666666998</c:v>
                </c:pt>
                <c:pt idx="38">
                  <c:v>40.458333333333002</c:v>
                </c:pt>
                <c:pt idx="39">
                  <c:v>40.8125</c:v>
                </c:pt>
                <c:pt idx="40">
                  <c:v>41.166666666666998</c:v>
                </c:pt>
                <c:pt idx="41">
                  <c:v>41.520833333333002</c:v>
                </c:pt>
                <c:pt idx="42">
                  <c:v>41.875</c:v>
                </c:pt>
                <c:pt idx="43">
                  <c:v>42.229166666666998</c:v>
                </c:pt>
                <c:pt idx="44">
                  <c:v>42.583333333333002</c:v>
                </c:pt>
                <c:pt idx="45">
                  <c:v>42.9375</c:v>
                </c:pt>
                <c:pt idx="46">
                  <c:v>43.291666666666998</c:v>
                </c:pt>
                <c:pt idx="47">
                  <c:v>43.645833333333002</c:v>
                </c:pt>
                <c:pt idx="48">
                  <c:v>44</c:v>
                </c:pt>
              </c:numCache>
            </c:numRef>
          </c:xVal>
          <c:yVal>
            <c:numRef>
              <c:f>'LO Harm-B'!$M$3:$M$51</c:f>
              <c:numCache>
                <c:formatCode>0.00</c:formatCode>
                <c:ptCount val="49"/>
                <c:pt idx="0">
                  <c:v>-53.322414000000002</c:v>
                </c:pt>
                <c:pt idx="1">
                  <c:v>-53.085953000000003</c:v>
                </c:pt>
                <c:pt idx="2">
                  <c:v>-52.650585</c:v>
                </c:pt>
                <c:pt idx="3">
                  <c:v>-51.92651</c:v>
                </c:pt>
                <c:pt idx="4">
                  <c:v>-51.258308</c:v>
                </c:pt>
                <c:pt idx="5">
                  <c:v>-50.879050999999997</c:v>
                </c:pt>
                <c:pt idx="6">
                  <c:v>-50.511032</c:v>
                </c:pt>
                <c:pt idx="7">
                  <c:v>-50.151031000000003</c:v>
                </c:pt>
                <c:pt idx="8">
                  <c:v>-49.632430999999997</c:v>
                </c:pt>
                <c:pt idx="9">
                  <c:v>-48.918059999999997</c:v>
                </c:pt>
                <c:pt idx="10">
                  <c:v>-48.238078999999999</c:v>
                </c:pt>
                <c:pt idx="11">
                  <c:v>-47.514332000000003</c:v>
                </c:pt>
                <c:pt idx="12">
                  <c:v>-47.112121999999999</c:v>
                </c:pt>
                <c:pt idx="13">
                  <c:v>-46.783287000000001</c:v>
                </c:pt>
                <c:pt idx="14">
                  <c:v>-46.489387999999998</c:v>
                </c:pt>
                <c:pt idx="15">
                  <c:v>-46.132491999999999</c:v>
                </c:pt>
                <c:pt idx="16">
                  <c:v>-45.485447000000001</c:v>
                </c:pt>
                <c:pt idx="17">
                  <c:v>-44.943328999999999</c:v>
                </c:pt>
                <c:pt idx="18">
                  <c:v>-44.423110999999999</c:v>
                </c:pt>
                <c:pt idx="19">
                  <c:v>-44.129004999999999</c:v>
                </c:pt>
                <c:pt idx="20">
                  <c:v>-43.839129999999997</c:v>
                </c:pt>
                <c:pt idx="21">
                  <c:v>-43.262374999999999</c:v>
                </c:pt>
                <c:pt idx="22">
                  <c:v>-42.623950999999998</c:v>
                </c:pt>
                <c:pt idx="23">
                  <c:v>-41.767780000000002</c:v>
                </c:pt>
                <c:pt idx="24">
                  <c:v>-41.101562999999999</c:v>
                </c:pt>
                <c:pt idx="25">
                  <c:v>-40.539332999999999</c:v>
                </c:pt>
                <c:pt idx="26">
                  <c:v>-40.247219000000001</c:v>
                </c:pt>
                <c:pt idx="27">
                  <c:v>-40.018818000000003</c:v>
                </c:pt>
                <c:pt idx="28">
                  <c:v>-39.864196999999997</c:v>
                </c:pt>
                <c:pt idx="29">
                  <c:v>-39.438701999999999</c:v>
                </c:pt>
                <c:pt idx="30">
                  <c:v>-39.055709999999998</c:v>
                </c:pt>
                <c:pt idx="31">
                  <c:v>-38.681643999999999</c:v>
                </c:pt>
                <c:pt idx="32">
                  <c:v>-38.507164000000003</c:v>
                </c:pt>
                <c:pt idx="33">
                  <c:v>-38.563811999999999</c:v>
                </c:pt>
                <c:pt idx="34">
                  <c:v>-38.896011000000001</c:v>
                </c:pt>
                <c:pt idx="35">
                  <c:v>-39.054222000000003</c:v>
                </c:pt>
                <c:pt idx="36">
                  <c:v>-39.075629999999997</c:v>
                </c:pt>
                <c:pt idx="37">
                  <c:v>-39.077579</c:v>
                </c:pt>
                <c:pt idx="38">
                  <c:v>-39.552878999999997</c:v>
                </c:pt>
                <c:pt idx="39">
                  <c:v>-40.419521000000003</c:v>
                </c:pt>
                <c:pt idx="40">
                  <c:v>-41.595900999999998</c:v>
                </c:pt>
                <c:pt idx="41">
                  <c:v>-42.654162999999997</c:v>
                </c:pt>
                <c:pt idx="42">
                  <c:v>-43.209693999999999</c:v>
                </c:pt>
                <c:pt idx="43">
                  <c:v>-43.313811999999999</c:v>
                </c:pt>
                <c:pt idx="44">
                  <c:v>-43.052166</c:v>
                </c:pt>
                <c:pt idx="45">
                  <c:v>-43.130549999999999</c:v>
                </c:pt>
                <c:pt idx="46">
                  <c:v>-43.767238999999996</c:v>
                </c:pt>
                <c:pt idx="47">
                  <c:v>-44.169742999999997</c:v>
                </c:pt>
                <c:pt idx="48">
                  <c:v>-44.419333999999999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722-4470-AB96-51543D770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66272"/>
        <c:axId val="11816819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2"/>
                <c:tx>
                  <c:v>5xLO Configuration A</c:v>
                </c:tx>
                <c:spPr>
                  <a:ln cmpd="dbl">
                    <a:solidFill>
                      <a:schemeClr val="tx1"/>
                    </a:solidFill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'LO Harm-A'!$T$3:$T$51</c15:sqref>
                        </c15:formulaRef>
                      </c:ext>
                    </c:extLst>
                    <c:numCache>
                      <c:formatCode>0.00</c:formatCode>
                      <c:ptCount val="49"/>
                      <c:pt idx="0">
                        <c:v>45</c:v>
                      </c:pt>
                      <c:pt idx="1">
                        <c:v>44.979166666666998</c:v>
                      </c:pt>
                      <c:pt idx="2">
                        <c:v>44.958333333333002</c:v>
                      </c:pt>
                      <c:pt idx="3">
                        <c:v>44.9375</c:v>
                      </c:pt>
                      <c:pt idx="4">
                        <c:v>44.916666666666998</c:v>
                      </c:pt>
                      <c:pt idx="5">
                        <c:v>44.895833333333002</c:v>
                      </c:pt>
                      <c:pt idx="6">
                        <c:v>44.875</c:v>
                      </c:pt>
                      <c:pt idx="7">
                        <c:v>44.854166666666998</c:v>
                      </c:pt>
                      <c:pt idx="8">
                        <c:v>44.833333333333002</c:v>
                      </c:pt>
                      <c:pt idx="9">
                        <c:v>44.8125</c:v>
                      </c:pt>
                      <c:pt idx="10">
                        <c:v>44.791666666666998</c:v>
                      </c:pt>
                      <c:pt idx="11">
                        <c:v>44.770833333333002</c:v>
                      </c:pt>
                      <c:pt idx="12">
                        <c:v>44.75</c:v>
                      </c:pt>
                      <c:pt idx="13">
                        <c:v>44.729166666666998</c:v>
                      </c:pt>
                      <c:pt idx="14">
                        <c:v>44.708333333333002</c:v>
                      </c:pt>
                      <c:pt idx="15">
                        <c:v>44.6875</c:v>
                      </c:pt>
                      <c:pt idx="16">
                        <c:v>44.666666666666998</c:v>
                      </c:pt>
                      <c:pt idx="17">
                        <c:v>44.645833333333002</c:v>
                      </c:pt>
                      <c:pt idx="18">
                        <c:v>44.625</c:v>
                      </c:pt>
                      <c:pt idx="19">
                        <c:v>44.604166666666998</c:v>
                      </c:pt>
                      <c:pt idx="20">
                        <c:v>44.583333333333002</c:v>
                      </c:pt>
                      <c:pt idx="21">
                        <c:v>44.5625</c:v>
                      </c:pt>
                      <c:pt idx="22">
                        <c:v>44.541666666666998</c:v>
                      </c:pt>
                      <c:pt idx="23">
                        <c:v>44.520833333333002</c:v>
                      </c:pt>
                      <c:pt idx="24">
                        <c:v>44.5</c:v>
                      </c:pt>
                      <c:pt idx="25">
                        <c:v>44.479166666666998</c:v>
                      </c:pt>
                      <c:pt idx="26">
                        <c:v>44.458333333333002</c:v>
                      </c:pt>
                      <c:pt idx="27">
                        <c:v>44.4375</c:v>
                      </c:pt>
                      <c:pt idx="28">
                        <c:v>44.416666666666998</c:v>
                      </c:pt>
                      <c:pt idx="29">
                        <c:v>44.395833333333002</c:v>
                      </c:pt>
                      <c:pt idx="30">
                        <c:v>44.375</c:v>
                      </c:pt>
                      <c:pt idx="31">
                        <c:v>44.354166666666998</c:v>
                      </c:pt>
                      <c:pt idx="32">
                        <c:v>44.333333333333002</c:v>
                      </c:pt>
                      <c:pt idx="33">
                        <c:v>44.3125</c:v>
                      </c:pt>
                      <c:pt idx="34">
                        <c:v>44.291666666666998</c:v>
                      </c:pt>
                      <c:pt idx="35">
                        <c:v>44.270833333333002</c:v>
                      </c:pt>
                      <c:pt idx="36">
                        <c:v>44.25</c:v>
                      </c:pt>
                      <c:pt idx="37">
                        <c:v>44.229166666666998</c:v>
                      </c:pt>
                      <c:pt idx="38">
                        <c:v>44.208333333333002</c:v>
                      </c:pt>
                      <c:pt idx="39">
                        <c:v>44.1875</c:v>
                      </c:pt>
                      <c:pt idx="40">
                        <c:v>44.166666666666998</c:v>
                      </c:pt>
                      <c:pt idx="41">
                        <c:v>44.145833333333002</c:v>
                      </c:pt>
                      <c:pt idx="42">
                        <c:v>44.125</c:v>
                      </c:pt>
                      <c:pt idx="43">
                        <c:v>44.104166666666998</c:v>
                      </c:pt>
                      <c:pt idx="44">
                        <c:v>44.083333333333002</c:v>
                      </c:pt>
                      <c:pt idx="45">
                        <c:v>44.0625</c:v>
                      </c:pt>
                      <c:pt idx="46">
                        <c:v>44.041666666666998</c:v>
                      </c:pt>
                      <c:pt idx="47">
                        <c:v>44.020833333333002</c:v>
                      </c:pt>
                      <c:pt idx="48">
                        <c:v>44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'LO Harm-A'!$U$3:$U$51</c15:sqref>
                        </c15:formulaRef>
                      </c:ext>
                    </c:extLst>
                    <c:numCache>
                      <c:formatCode>0.00</c:formatCode>
                      <c:ptCount val="49"/>
                      <c:pt idx="0">
                        <c:v>-200</c:v>
                      </c:pt>
                      <c:pt idx="1">
                        <c:v>-200</c:v>
                      </c:pt>
                      <c:pt idx="2">
                        <c:v>-200</c:v>
                      </c:pt>
                      <c:pt idx="3">
                        <c:v>-200</c:v>
                      </c:pt>
                      <c:pt idx="4">
                        <c:v>-200</c:v>
                      </c:pt>
                      <c:pt idx="5">
                        <c:v>-200</c:v>
                      </c:pt>
                      <c:pt idx="6">
                        <c:v>-200</c:v>
                      </c:pt>
                      <c:pt idx="7">
                        <c:v>-200</c:v>
                      </c:pt>
                      <c:pt idx="8">
                        <c:v>-200</c:v>
                      </c:pt>
                      <c:pt idx="9">
                        <c:v>-200</c:v>
                      </c:pt>
                      <c:pt idx="10">
                        <c:v>-200</c:v>
                      </c:pt>
                      <c:pt idx="11">
                        <c:v>-200</c:v>
                      </c:pt>
                      <c:pt idx="12">
                        <c:v>-200</c:v>
                      </c:pt>
                      <c:pt idx="13">
                        <c:v>-200</c:v>
                      </c:pt>
                      <c:pt idx="14">
                        <c:v>-200</c:v>
                      </c:pt>
                      <c:pt idx="15">
                        <c:v>-200</c:v>
                      </c:pt>
                      <c:pt idx="16">
                        <c:v>-200</c:v>
                      </c:pt>
                      <c:pt idx="17">
                        <c:v>-200</c:v>
                      </c:pt>
                      <c:pt idx="18">
                        <c:v>-200</c:v>
                      </c:pt>
                      <c:pt idx="19">
                        <c:v>-200</c:v>
                      </c:pt>
                      <c:pt idx="20">
                        <c:v>-200</c:v>
                      </c:pt>
                      <c:pt idx="21">
                        <c:v>-200</c:v>
                      </c:pt>
                      <c:pt idx="22">
                        <c:v>-200</c:v>
                      </c:pt>
                      <c:pt idx="23">
                        <c:v>-200</c:v>
                      </c:pt>
                      <c:pt idx="24">
                        <c:v>-200</c:v>
                      </c:pt>
                      <c:pt idx="25">
                        <c:v>-200</c:v>
                      </c:pt>
                      <c:pt idx="26">
                        <c:v>-200</c:v>
                      </c:pt>
                      <c:pt idx="27">
                        <c:v>-200</c:v>
                      </c:pt>
                      <c:pt idx="28">
                        <c:v>-200</c:v>
                      </c:pt>
                      <c:pt idx="29">
                        <c:v>-200</c:v>
                      </c:pt>
                      <c:pt idx="30">
                        <c:v>-200</c:v>
                      </c:pt>
                      <c:pt idx="31">
                        <c:v>-200</c:v>
                      </c:pt>
                      <c:pt idx="32">
                        <c:v>-200</c:v>
                      </c:pt>
                      <c:pt idx="33">
                        <c:v>-200</c:v>
                      </c:pt>
                      <c:pt idx="34">
                        <c:v>-200</c:v>
                      </c:pt>
                      <c:pt idx="35">
                        <c:v>-200</c:v>
                      </c:pt>
                      <c:pt idx="36">
                        <c:v>-200</c:v>
                      </c:pt>
                      <c:pt idx="37">
                        <c:v>-200</c:v>
                      </c:pt>
                      <c:pt idx="38">
                        <c:v>-200</c:v>
                      </c:pt>
                      <c:pt idx="39">
                        <c:v>-200</c:v>
                      </c:pt>
                      <c:pt idx="40">
                        <c:v>-200</c:v>
                      </c:pt>
                      <c:pt idx="41">
                        <c:v>-200</c:v>
                      </c:pt>
                      <c:pt idx="42">
                        <c:v>-200</c:v>
                      </c:pt>
                      <c:pt idx="43">
                        <c:v>-200</c:v>
                      </c:pt>
                      <c:pt idx="44">
                        <c:v>-200</c:v>
                      </c:pt>
                      <c:pt idx="45">
                        <c:v>-200</c:v>
                      </c:pt>
                      <c:pt idx="46">
                        <c:v>-200</c:v>
                      </c:pt>
                      <c:pt idx="47">
                        <c:v>-200</c:v>
                      </c:pt>
                      <c:pt idx="48">
                        <c:v>-200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1722-4470-AB96-51543D77053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5xLO Configuration B</c:v>
                </c:tx>
                <c:spPr>
                  <a:ln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 Harm-B'!$T$3:$T$51</c15:sqref>
                        </c15:formulaRef>
                      </c:ext>
                    </c:extLst>
                    <c:numCache>
                      <c:formatCode>0.00</c:formatCode>
                      <c:ptCount val="49"/>
                      <c:pt idx="0">
                        <c:v>45</c:v>
                      </c:pt>
                      <c:pt idx="1">
                        <c:v>44.979166666666998</c:v>
                      </c:pt>
                      <c:pt idx="2">
                        <c:v>44.958333333333002</c:v>
                      </c:pt>
                      <c:pt idx="3">
                        <c:v>44.9375</c:v>
                      </c:pt>
                      <c:pt idx="4">
                        <c:v>44.916666666666998</c:v>
                      </c:pt>
                      <c:pt idx="5">
                        <c:v>44.895833333333002</c:v>
                      </c:pt>
                      <c:pt idx="6">
                        <c:v>44.875</c:v>
                      </c:pt>
                      <c:pt idx="7">
                        <c:v>44.854166666666998</c:v>
                      </c:pt>
                      <c:pt idx="8">
                        <c:v>44.833333333333002</c:v>
                      </c:pt>
                      <c:pt idx="9">
                        <c:v>44.8125</c:v>
                      </c:pt>
                      <c:pt idx="10">
                        <c:v>44.791666666666998</c:v>
                      </c:pt>
                      <c:pt idx="11">
                        <c:v>44.770833333333002</c:v>
                      </c:pt>
                      <c:pt idx="12">
                        <c:v>44.75</c:v>
                      </c:pt>
                      <c:pt idx="13">
                        <c:v>44.729166666666998</c:v>
                      </c:pt>
                      <c:pt idx="14">
                        <c:v>44.708333333333002</c:v>
                      </c:pt>
                      <c:pt idx="15">
                        <c:v>44.6875</c:v>
                      </c:pt>
                      <c:pt idx="16">
                        <c:v>44.666666666666998</c:v>
                      </c:pt>
                      <c:pt idx="17">
                        <c:v>44.645833333333002</c:v>
                      </c:pt>
                      <c:pt idx="18">
                        <c:v>44.625</c:v>
                      </c:pt>
                      <c:pt idx="19">
                        <c:v>44.604166666666998</c:v>
                      </c:pt>
                      <c:pt idx="20">
                        <c:v>44.583333333333002</c:v>
                      </c:pt>
                      <c:pt idx="21">
                        <c:v>44.5625</c:v>
                      </c:pt>
                      <c:pt idx="22">
                        <c:v>44.541666666666998</c:v>
                      </c:pt>
                      <c:pt idx="23">
                        <c:v>44.520833333333002</c:v>
                      </c:pt>
                      <c:pt idx="24">
                        <c:v>44.5</c:v>
                      </c:pt>
                      <c:pt idx="25">
                        <c:v>44.479166666666998</c:v>
                      </c:pt>
                      <c:pt idx="26">
                        <c:v>44.458333333333002</c:v>
                      </c:pt>
                      <c:pt idx="27">
                        <c:v>44.4375</c:v>
                      </c:pt>
                      <c:pt idx="28">
                        <c:v>44.416666666666998</c:v>
                      </c:pt>
                      <c:pt idx="29">
                        <c:v>44.395833333333002</c:v>
                      </c:pt>
                      <c:pt idx="30">
                        <c:v>44.375</c:v>
                      </c:pt>
                      <c:pt idx="31">
                        <c:v>44.354166666666998</c:v>
                      </c:pt>
                      <c:pt idx="32">
                        <c:v>44.333333333333002</c:v>
                      </c:pt>
                      <c:pt idx="33">
                        <c:v>44.3125</c:v>
                      </c:pt>
                      <c:pt idx="34">
                        <c:v>44.291666666666998</c:v>
                      </c:pt>
                      <c:pt idx="35">
                        <c:v>44.270833333333002</c:v>
                      </c:pt>
                      <c:pt idx="36">
                        <c:v>44.25</c:v>
                      </c:pt>
                      <c:pt idx="37">
                        <c:v>44.229166666666998</c:v>
                      </c:pt>
                      <c:pt idx="38">
                        <c:v>44.208333333333002</c:v>
                      </c:pt>
                      <c:pt idx="39">
                        <c:v>44.1875</c:v>
                      </c:pt>
                      <c:pt idx="40">
                        <c:v>44.166666666666998</c:v>
                      </c:pt>
                      <c:pt idx="41">
                        <c:v>44.145833333333002</c:v>
                      </c:pt>
                      <c:pt idx="42">
                        <c:v>44.125</c:v>
                      </c:pt>
                      <c:pt idx="43">
                        <c:v>44.104166666666998</c:v>
                      </c:pt>
                      <c:pt idx="44">
                        <c:v>44.083333333333002</c:v>
                      </c:pt>
                      <c:pt idx="45">
                        <c:v>44.0625</c:v>
                      </c:pt>
                      <c:pt idx="46">
                        <c:v>44.041666666666998</c:v>
                      </c:pt>
                      <c:pt idx="47">
                        <c:v>44.020833333333002</c:v>
                      </c:pt>
                      <c:pt idx="48">
                        <c:v>44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 Harm-B'!$U$3:$U$51</c15:sqref>
                        </c15:formulaRef>
                      </c:ext>
                    </c:extLst>
                    <c:numCache>
                      <c:formatCode>0.00</c:formatCode>
                      <c:ptCount val="49"/>
                      <c:pt idx="0">
                        <c:v>-200</c:v>
                      </c:pt>
                      <c:pt idx="1">
                        <c:v>-200</c:v>
                      </c:pt>
                      <c:pt idx="2">
                        <c:v>-200</c:v>
                      </c:pt>
                      <c:pt idx="3">
                        <c:v>-200</c:v>
                      </c:pt>
                      <c:pt idx="4">
                        <c:v>-200</c:v>
                      </c:pt>
                      <c:pt idx="5">
                        <c:v>-200</c:v>
                      </c:pt>
                      <c:pt idx="6">
                        <c:v>-200</c:v>
                      </c:pt>
                      <c:pt idx="7">
                        <c:v>-200</c:v>
                      </c:pt>
                      <c:pt idx="8">
                        <c:v>-200</c:v>
                      </c:pt>
                      <c:pt idx="9">
                        <c:v>-200</c:v>
                      </c:pt>
                      <c:pt idx="10">
                        <c:v>-200</c:v>
                      </c:pt>
                      <c:pt idx="11">
                        <c:v>-200</c:v>
                      </c:pt>
                      <c:pt idx="12">
                        <c:v>-200</c:v>
                      </c:pt>
                      <c:pt idx="13">
                        <c:v>-200</c:v>
                      </c:pt>
                      <c:pt idx="14">
                        <c:v>-200</c:v>
                      </c:pt>
                      <c:pt idx="15">
                        <c:v>-200</c:v>
                      </c:pt>
                      <c:pt idx="16">
                        <c:v>-200</c:v>
                      </c:pt>
                      <c:pt idx="17">
                        <c:v>-200</c:v>
                      </c:pt>
                      <c:pt idx="18">
                        <c:v>-200</c:v>
                      </c:pt>
                      <c:pt idx="19">
                        <c:v>-200</c:v>
                      </c:pt>
                      <c:pt idx="20">
                        <c:v>-200</c:v>
                      </c:pt>
                      <c:pt idx="21">
                        <c:v>-200</c:v>
                      </c:pt>
                      <c:pt idx="22">
                        <c:v>-200</c:v>
                      </c:pt>
                      <c:pt idx="23">
                        <c:v>-200</c:v>
                      </c:pt>
                      <c:pt idx="24">
                        <c:v>-200</c:v>
                      </c:pt>
                      <c:pt idx="25">
                        <c:v>-200</c:v>
                      </c:pt>
                      <c:pt idx="26">
                        <c:v>-200</c:v>
                      </c:pt>
                      <c:pt idx="27">
                        <c:v>-200</c:v>
                      </c:pt>
                      <c:pt idx="28">
                        <c:v>-200</c:v>
                      </c:pt>
                      <c:pt idx="29">
                        <c:v>-200</c:v>
                      </c:pt>
                      <c:pt idx="30">
                        <c:v>-200</c:v>
                      </c:pt>
                      <c:pt idx="31">
                        <c:v>-200</c:v>
                      </c:pt>
                      <c:pt idx="32">
                        <c:v>-200</c:v>
                      </c:pt>
                      <c:pt idx="33">
                        <c:v>-200</c:v>
                      </c:pt>
                      <c:pt idx="34">
                        <c:v>-200</c:v>
                      </c:pt>
                      <c:pt idx="35">
                        <c:v>-200</c:v>
                      </c:pt>
                      <c:pt idx="36">
                        <c:v>-200</c:v>
                      </c:pt>
                      <c:pt idx="37">
                        <c:v>-200</c:v>
                      </c:pt>
                      <c:pt idx="38">
                        <c:v>-200</c:v>
                      </c:pt>
                      <c:pt idx="39">
                        <c:v>-200</c:v>
                      </c:pt>
                      <c:pt idx="40">
                        <c:v>-200</c:v>
                      </c:pt>
                      <c:pt idx="41">
                        <c:v>-200</c:v>
                      </c:pt>
                      <c:pt idx="42">
                        <c:v>-200</c:v>
                      </c:pt>
                      <c:pt idx="43">
                        <c:v>-200</c:v>
                      </c:pt>
                      <c:pt idx="44">
                        <c:v>-200</c:v>
                      </c:pt>
                      <c:pt idx="45">
                        <c:v>-200</c:v>
                      </c:pt>
                      <c:pt idx="46">
                        <c:v>-200</c:v>
                      </c:pt>
                      <c:pt idx="47">
                        <c:v>-200</c:v>
                      </c:pt>
                      <c:pt idx="48">
                        <c:v>-200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2-4470-AB96-51543D770530}"/>
                  </c:ext>
                </c:extLst>
              </c15:ser>
            </c15:filteredScatterSeries>
          </c:ext>
        </c:extLst>
      </c:scatterChart>
      <c:valAx>
        <c:axId val="118166272"/>
        <c:scaling>
          <c:orientation val="minMax"/>
          <c:max val="4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4433212758199339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8168192"/>
        <c:crosses val="autoZero"/>
        <c:crossBetween val="midCat"/>
        <c:majorUnit val="5"/>
      </c:valAx>
      <c:valAx>
        <c:axId val="118168192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8166272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14559919140184785"/>
          <c:y val="0.12467701953922425"/>
          <c:w val="0.72280255559112294"/>
          <c:h val="0.1380949396295559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Even LO Harmonic to RF Isolation (dB)</a:t>
            </a:r>
          </a:p>
        </c:rich>
      </c:tx>
      <c:layout>
        <c:manualLayout>
          <c:xMode val="edge"/>
          <c:yMode val="edge"/>
          <c:x val="0.31037729951250048"/>
          <c:y val="1.851860580892401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2xLO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'LO Harm-A'!$H$3:$H$51</c:f>
              <c:numCache>
                <c:formatCode>0.00</c:formatCode>
                <c:ptCount val="49"/>
                <c:pt idx="0">
                  <c:v>18</c:v>
                </c:pt>
                <c:pt idx="1">
                  <c:v>18.541666666666998</c:v>
                </c:pt>
                <c:pt idx="2">
                  <c:v>19.083333333333002</c:v>
                </c:pt>
                <c:pt idx="3">
                  <c:v>19.625</c:v>
                </c:pt>
                <c:pt idx="4">
                  <c:v>20.166666666666998</c:v>
                </c:pt>
                <c:pt idx="5">
                  <c:v>20.708333333333002</c:v>
                </c:pt>
                <c:pt idx="6">
                  <c:v>21.25</c:v>
                </c:pt>
                <c:pt idx="7">
                  <c:v>21.791666666666998</c:v>
                </c:pt>
                <c:pt idx="8">
                  <c:v>22.333333333333002</c:v>
                </c:pt>
                <c:pt idx="9">
                  <c:v>22.875</c:v>
                </c:pt>
                <c:pt idx="10">
                  <c:v>23.416666666666998</c:v>
                </c:pt>
                <c:pt idx="11">
                  <c:v>23.958333333333002</c:v>
                </c:pt>
                <c:pt idx="12">
                  <c:v>24.5</c:v>
                </c:pt>
                <c:pt idx="13">
                  <c:v>25.041666666666998</c:v>
                </c:pt>
                <c:pt idx="14">
                  <c:v>25.583333333333002</c:v>
                </c:pt>
                <c:pt idx="15">
                  <c:v>26.125</c:v>
                </c:pt>
                <c:pt idx="16">
                  <c:v>26.666666666666998</c:v>
                </c:pt>
                <c:pt idx="17">
                  <c:v>27.208333333333002</c:v>
                </c:pt>
                <c:pt idx="18">
                  <c:v>27.75</c:v>
                </c:pt>
                <c:pt idx="19">
                  <c:v>28.291666666666998</c:v>
                </c:pt>
                <c:pt idx="20">
                  <c:v>28.833333333333002</c:v>
                </c:pt>
                <c:pt idx="21">
                  <c:v>29.375</c:v>
                </c:pt>
                <c:pt idx="22">
                  <c:v>29.916666666666998</c:v>
                </c:pt>
                <c:pt idx="23">
                  <c:v>30.458333333333002</c:v>
                </c:pt>
                <c:pt idx="24">
                  <c:v>31</c:v>
                </c:pt>
                <c:pt idx="25">
                  <c:v>31.541666666666998</c:v>
                </c:pt>
                <c:pt idx="26">
                  <c:v>32.083333333333002</c:v>
                </c:pt>
                <c:pt idx="27">
                  <c:v>32.625</c:v>
                </c:pt>
                <c:pt idx="28">
                  <c:v>33.166666666666998</c:v>
                </c:pt>
                <c:pt idx="29">
                  <c:v>33.708333333333002</c:v>
                </c:pt>
                <c:pt idx="30">
                  <c:v>34.25</c:v>
                </c:pt>
                <c:pt idx="31">
                  <c:v>34.791666666666998</c:v>
                </c:pt>
                <c:pt idx="32">
                  <c:v>35.333333333333002</c:v>
                </c:pt>
                <c:pt idx="33">
                  <c:v>35.875</c:v>
                </c:pt>
                <c:pt idx="34">
                  <c:v>36.416666666666998</c:v>
                </c:pt>
                <c:pt idx="35">
                  <c:v>36.958333333333002</c:v>
                </c:pt>
                <c:pt idx="36">
                  <c:v>37.5</c:v>
                </c:pt>
                <c:pt idx="37">
                  <c:v>38.041666666666998</c:v>
                </c:pt>
                <c:pt idx="38">
                  <c:v>38.583333333333002</c:v>
                </c:pt>
                <c:pt idx="39">
                  <c:v>39.125</c:v>
                </c:pt>
                <c:pt idx="40">
                  <c:v>39.666666666666998</c:v>
                </c:pt>
                <c:pt idx="41">
                  <c:v>40.208333333333002</c:v>
                </c:pt>
                <c:pt idx="42">
                  <c:v>40.75</c:v>
                </c:pt>
                <c:pt idx="43">
                  <c:v>41.291666666666998</c:v>
                </c:pt>
                <c:pt idx="44">
                  <c:v>41.833333333333002</c:v>
                </c:pt>
                <c:pt idx="45">
                  <c:v>42.375</c:v>
                </c:pt>
                <c:pt idx="46">
                  <c:v>42.916666666666998</c:v>
                </c:pt>
                <c:pt idx="47">
                  <c:v>43.458333333333002</c:v>
                </c:pt>
                <c:pt idx="48">
                  <c:v>44</c:v>
                </c:pt>
              </c:numCache>
            </c:numRef>
          </c:xVal>
          <c:yVal>
            <c:numRef>
              <c:f>'LO Harm-A'!$J$3:$J$51</c:f>
              <c:numCache>
                <c:formatCode>0.00</c:formatCode>
                <c:ptCount val="49"/>
                <c:pt idx="0">
                  <c:v>-44.222588000000002</c:v>
                </c:pt>
                <c:pt idx="1">
                  <c:v>-44.339142000000002</c:v>
                </c:pt>
                <c:pt idx="2">
                  <c:v>-44.423729000000002</c:v>
                </c:pt>
                <c:pt idx="3">
                  <c:v>-44.479309000000001</c:v>
                </c:pt>
                <c:pt idx="4">
                  <c:v>-44.676819000000002</c:v>
                </c:pt>
                <c:pt idx="5">
                  <c:v>-45.025207999999999</c:v>
                </c:pt>
                <c:pt idx="6">
                  <c:v>-45.491855999999999</c:v>
                </c:pt>
                <c:pt idx="7">
                  <c:v>-46.335769999999997</c:v>
                </c:pt>
                <c:pt idx="8">
                  <c:v>-47.612648</c:v>
                </c:pt>
                <c:pt idx="9">
                  <c:v>-50.027462</c:v>
                </c:pt>
                <c:pt idx="10">
                  <c:v>-54.252749999999999</c:v>
                </c:pt>
                <c:pt idx="11">
                  <c:v>-61.790194999999997</c:v>
                </c:pt>
                <c:pt idx="12">
                  <c:v>-63.602161000000002</c:v>
                </c:pt>
                <c:pt idx="13">
                  <c:v>-61.745552000000004</c:v>
                </c:pt>
                <c:pt idx="14">
                  <c:v>-55.161827000000002</c:v>
                </c:pt>
                <c:pt idx="15">
                  <c:v>-52.695095000000002</c:v>
                </c:pt>
                <c:pt idx="16">
                  <c:v>-51.082672000000002</c:v>
                </c:pt>
                <c:pt idx="17">
                  <c:v>-50.232494000000003</c:v>
                </c:pt>
                <c:pt idx="18">
                  <c:v>-49.579749999999997</c:v>
                </c:pt>
                <c:pt idx="19">
                  <c:v>-49.418793000000001</c:v>
                </c:pt>
                <c:pt idx="20">
                  <c:v>-49.425285000000002</c:v>
                </c:pt>
                <c:pt idx="21">
                  <c:v>-49.49588</c:v>
                </c:pt>
                <c:pt idx="22">
                  <c:v>-49.583846999999999</c:v>
                </c:pt>
                <c:pt idx="23">
                  <c:v>-49.661247000000003</c:v>
                </c:pt>
                <c:pt idx="24">
                  <c:v>-49.651919999999997</c:v>
                </c:pt>
                <c:pt idx="25">
                  <c:v>-49.128242</c:v>
                </c:pt>
                <c:pt idx="26">
                  <c:v>-48.371082000000001</c:v>
                </c:pt>
                <c:pt idx="27">
                  <c:v>-47.735599999999998</c:v>
                </c:pt>
                <c:pt idx="28">
                  <c:v>-47.468623999999998</c:v>
                </c:pt>
                <c:pt idx="29">
                  <c:v>-47.625252000000003</c:v>
                </c:pt>
                <c:pt idx="30">
                  <c:v>-48.035407999999997</c:v>
                </c:pt>
                <c:pt idx="31">
                  <c:v>-48.747135</c:v>
                </c:pt>
                <c:pt idx="32">
                  <c:v>-49.196002999999997</c:v>
                </c:pt>
                <c:pt idx="33">
                  <c:v>-49.481461000000003</c:v>
                </c:pt>
                <c:pt idx="34">
                  <c:v>-49.715290000000003</c:v>
                </c:pt>
                <c:pt idx="35">
                  <c:v>-49.802788</c:v>
                </c:pt>
                <c:pt idx="36">
                  <c:v>-49.769511999999999</c:v>
                </c:pt>
                <c:pt idx="37">
                  <c:v>-49.500591</c:v>
                </c:pt>
                <c:pt idx="38">
                  <c:v>-49.411903000000002</c:v>
                </c:pt>
                <c:pt idx="39">
                  <c:v>-49.361457999999999</c:v>
                </c:pt>
                <c:pt idx="40">
                  <c:v>-49.300739</c:v>
                </c:pt>
                <c:pt idx="41">
                  <c:v>-49.281039999999997</c:v>
                </c:pt>
                <c:pt idx="42">
                  <c:v>-49.145893000000001</c:v>
                </c:pt>
                <c:pt idx="43">
                  <c:v>-49.162185999999998</c:v>
                </c:pt>
                <c:pt idx="44">
                  <c:v>-49.689757999999998</c:v>
                </c:pt>
                <c:pt idx="45">
                  <c:v>-50.697932999999999</c:v>
                </c:pt>
                <c:pt idx="46">
                  <c:v>-51.746098000000003</c:v>
                </c:pt>
                <c:pt idx="47">
                  <c:v>-52.409072999999999</c:v>
                </c:pt>
                <c:pt idx="48">
                  <c:v>-52.696055999999999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7F-48EA-B59D-020C9A3AD408}"/>
            </c:ext>
          </c:extLst>
        </c:ser>
        <c:ser>
          <c:idx val="1"/>
          <c:order val="1"/>
          <c:tx>
            <c:v>2xLO Configuration B</c:v>
          </c:tx>
          <c:spPr>
            <a:ln cap="sq">
              <a:solidFill>
                <a:prstClr val="black"/>
              </a:solidFill>
              <a:prstDash val="sysDash"/>
              <a:round/>
            </a:ln>
          </c:spPr>
          <c:marker>
            <c:symbol val="none"/>
          </c:marker>
          <c:xVal>
            <c:numRef>
              <c:f>'LO Harm-B'!$H$3:$H$51</c:f>
              <c:numCache>
                <c:formatCode>0.00</c:formatCode>
                <c:ptCount val="49"/>
                <c:pt idx="0">
                  <c:v>18</c:v>
                </c:pt>
                <c:pt idx="1">
                  <c:v>18.541666666666998</c:v>
                </c:pt>
                <c:pt idx="2">
                  <c:v>19.083333333333002</c:v>
                </c:pt>
                <c:pt idx="3">
                  <c:v>19.625</c:v>
                </c:pt>
                <c:pt idx="4">
                  <c:v>20.166666666666998</c:v>
                </c:pt>
                <c:pt idx="5">
                  <c:v>20.708333333333002</c:v>
                </c:pt>
                <c:pt idx="6">
                  <c:v>21.25</c:v>
                </c:pt>
                <c:pt idx="7">
                  <c:v>21.791666666666998</c:v>
                </c:pt>
                <c:pt idx="8">
                  <c:v>22.333333333333002</c:v>
                </c:pt>
                <c:pt idx="9">
                  <c:v>22.875</c:v>
                </c:pt>
                <c:pt idx="10">
                  <c:v>23.416666666666998</c:v>
                </c:pt>
                <c:pt idx="11">
                  <c:v>23.958333333333002</c:v>
                </c:pt>
                <c:pt idx="12">
                  <c:v>24.5</c:v>
                </c:pt>
                <c:pt idx="13">
                  <c:v>25.041666666666998</c:v>
                </c:pt>
                <c:pt idx="14">
                  <c:v>25.583333333333002</c:v>
                </c:pt>
                <c:pt idx="15">
                  <c:v>26.125</c:v>
                </c:pt>
                <c:pt idx="16">
                  <c:v>26.666666666666998</c:v>
                </c:pt>
                <c:pt idx="17">
                  <c:v>27.208333333333002</c:v>
                </c:pt>
                <c:pt idx="18">
                  <c:v>27.75</c:v>
                </c:pt>
                <c:pt idx="19">
                  <c:v>28.291666666666998</c:v>
                </c:pt>
                <c:pt idx="20">
                  <c:v>28.833333333333002</c:v>
                </c:pt>
                <c:pt idx="21">
                  <c:v>29.375</c:v>
                </c:pt>
                <c:pt idx="22">
                  <c:v>29.916666666666998</c:v>
                </c:pt>
                <c:pt idx="23">
                  <c:v>30.458333333333002</c:v>
                </c:pt>
                <c:pt idx="24">
                  <c:v>31</c:v>
                </c:pt>
                <c:pt idx="25">
                  <c:v>31.541666666666998</c:v>
                </c:pt>
                <c:pt idx="26">
                  <c:v>32.083333333333002</c:v>
                </c:pt>
                <c:pt idx="27">
                  <c:v>32.625</c:v>
                </c:pt>
                <c:pt idx="28">
                  <c:v>33.166666666666998</c:v>
                </c:pt>
                <c:pt idx="29">
                  <c:v>33.708333333333002</c:v>
                </c:pt>
                <c:pt idx="30">
                  <c:v>34.25</c:v>
                </c:pt>
                <c:pt idx="31">
                  <c:v>34.791666666666998</c:v>
                </c:pt>
                <c:pt idx="32">
                  <c:v>35.333333333333002</c:v>
                </c:pt>
                <c:pt idx="33">
                  <c:v>35.875</c:v>
                </c:pt>
                <c:pt idx="34">
                  <c:v>36.416666666666998</c:v>
                </c:pt>
                <c:pt idx="35">
                  <c:v>36.958333333333002</c:v>
                </c:pt>
                <c:pt idx="36">
                  <c:v>37.5</c:v>
                </c:pt>
                <c:pt idx="37">
                  <c:v>38.041666666666998</c:v>
                </c:pt>
                <c:pt idx="38">
                  <c:v>38.583333333333002</c:v>
                </c:pt>
                <c:pt idx="39">
                  <c:v>39.125</c:v>
                </c:pt>
                <c:pt idx="40">
                  <c:v>39.666666666666998</c:v>
                </c:pt>
                <c:pt idx="41">
                  <c:v>40.208333333333002</c:v>
                </c:pt>
                <c:pt idx="42">
                  <c:v>40.75</c:v>
                </c:pt>
                <c:pt idx="43">
                  <c:v>41.291666666666998</c:v>
                </c:pt>
                <c:pt idx="44">
                  <c:v>41.833333333333002</c:v>
                </c:pt>
                <c:pt idx="45">
                  <c:v>42.375</c:v>
                </c:pt>
                <c:pt idx="46">
                  <c:v>42.916666666666998</c:v>
                </c:pt>
                <c:pt idx="47">
                  <c:v>43.458333333333002</c:v>
                </c:pt>
                <c:pt idx="48">
                  <c:v>44</c:v>
                </c:pt>
              </c:numCache>
            </c:numRef>
          </c:xVal>
          <c:yVal>
            <c:numRef>
              <c:f>'LO Harm-B'!$J$3:$J$51</c:f>
              <c:numCache>
                <c:formatCode>0.00</c:formatCode>
                <c:ptCount val="49"/>
                <c:pt idx="0">
                  <c:v>-43.834549000000003</c:v>
                </c:pt>
                <c:pt idx="1">
                  <c:v>-43.444243999999998</c:v>
                </c:pt>
                <c:pt idx="2">
                  <c:v>-42.970016000000001</c:v>
                </c:pt>
                <c:pt idx="3">
                  <c:v>-42.512974</c:v>
                </c:pt>
                <c:pt idx="4">
                  <c:v>-42.036129000000003</c:v>
                </c:pt>
                <c:pt idx="5">
                  <c:v>-41.674441999999999</c:v>
                </c:pt>
                <c:pt idx="6">
                  <c:v>-41.261555000000001</c:v>
                </c:pt>
                <c:pt idx="7">
                  <c:v>-41.171509</c:v>
                </c:pt>
                <c:pt idx="8">
                  <c:v>-40.951408000000001</c:v>
                </c:pt>
                <c:pt idx="9">
                  <c:v>-40.867840000000001</c:v>
                </c:pt>
                <c:pt idx="10">
                  <c:v>-40.832932</c:v>
                </c:pt>
                <c:pt idx="11">
                  <c:v>-41.011265000000002</c:v>
                </c:pt>
                <c:pt idx="12">
                  <c:v>-41.521515000000001</c:v>
                </c:pt>
                <c:pt idx="13">
                  <c:v>-42.242035000000001</c:v>
                </c:pt>
                <c:pt idx="14">
                  <c:v>-42.386845000000001</c:v>
                </c:pt>
                <c:pt idx="15">
                  <c:v>-41.806263000000001</c:v>
                </c:pt>
                <c:pt idx="16">
                  <c:v>-40.349978999999998</c:v>
                </c:pt>
                <c:pt idx="17">
                  <c:v>-38.842548000000001</c:v>
                </c:pt>
                <c:pt idx="18">
                  <c:v>-37.501598000000001</c:v>
                </c:pt>
                <c:pt idx="19">
                  <c:v>-36.442070000000001</c:v>
                </c:pt>
                <c:pt idx="20">
                  <c:v>-35.784289999999999</c:v>
                </c:pt>
                <c:pt idx="21">
                  <c:v>-35.279162999999997</c:v>
                </c:pt>
                <c:pt idx="22">
                  <c:v>-34.957602999999999</c:v>
                </c:pt>
                <c:pt idx="23">
                  <c:v>-34.563994999999998</c:v>
                </c:pt>
                <c:pt idx="24">
                  <c:v>-34.197983000000001</c:v>
                </c:pt>
                <c:pt idx="25">
                  <c:v>-33.883011000000003</c:v>
                </c:pt>
                <c:pt idx="26">
                  <c:v>-33.649113</c:v>
                </c:pt>
                <c:pt idx="27">
                  <c:v>-33.280430000000003</c:v>
                </c:pt>
                <c:pt idx="28">
                  <c:v>-32.858597000000003</c:v>
                </c:pt>
                <c:pt idx="29">
                  <c:v>-32.463996999999999</c:v>
                </c:pt>
                <c:pt idx="30">
                  <c:v>-32.163372000000003</c:v>
                </c:pt>
                <c:pt idx="31">
                  <c:v>-31.966766</c:v>
                </c:pt>
                <c:pt idx="32">
                  <c:v>-32.026958</c:v>
                </c:pt>
                <c:pt idx="33">
                  <c:v>-32.386744999999998</c:v>
                </c:pt>
                <c:pt idx="34">
                  <c:v>-32.828395999999998</c:v>
                </c:pt>
                <c:pt idx="35">
                  <c:v>-33.291564999999999</c:v>
                </c:pt>
                <c:pt idx="36">
                  <c:v>-33.686821000000002</c:v>
                </c:pt>
                <c:pt idx="37">
                  <c:v>-34.088088999999997</c:v>
                </c:pt>
                <c:pt idx="38">
                  <c:v>-34.354950000000002</c:v>
                </c:pt>
                <c:pt idx="39">
                  <c:v>-34.570152</c:v>
                </c:pt>
                <c:pt idx="40">
                  <c:v>-34.767155000000002</c:v>
                </c:pt>
                <c:pt idx="41">
                  <c:v>-34.903706</c:v>
                </c:pt>
                <c:pt idx="42">
                  <c:v>-34.942608</c:v>
                </c:pt>
                <c:pt idx="43">
                  <c:v>-34.773529000000003</c:v>
                </c:pt>
                <c:pt idx="44">
                  <c:v>-34.600802999999999</c:v>
                </c:pt>
                <c:pt idx="45">
                  <c:v>-34.262034999999997</c:v>
                </c:pt>
                <c:pt idx="46">
                  <c:v>-33.775314000000002</c:v>
                </c:pt>
                <c:pt idx="47">
                  <c:v>-32.862087000000002</c:v>
                </c:pt>
                <c:pt idx="48">
                  <c:v>-32.152617999999997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27F-48EA-B59D-020C9A3AD408}"/>
            </c:ext>
          </c:extLst>
        </c:ser>
        <c:ser>
          <c:idx val="2"/>
          <c:order val="2"/>
          <c:tx>
            <c:v>4xLO Configuration A</c:v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'LO Harm-A'!$P$3:$P$51</c:f>
              <c:numCache>
                <c:formatCode>0.00</c:formatCode>
                <c:ptCount val="49"/>
                <c:pt idx="0">
                  <c:v>36</c:v>
                </c:pt>
                <c:pt idx="1">
                  <c:v>36.166666666666998</c:v>
                </c:pt>
                <c:pt idx="2">
                  <c:v>36.333333333333002</c:v>
                </c:pt>
                <c:pt idx="3">
                  <c:v>36.5</c:v>
                </c:pt>
                <c:pt idx="4">
                  <c:v>36.666666666666998</c:v>
                </c:pt>
                <c:pt idx="5">
                  <c:v>36.833333333333002</c:v>
                </c:pt>
                <c:pt idx="6">
                  <c:v>37</c:v>
                </c:pt>
                <c:pt idx="7">
                  <c:v>37.166666666666998</c:v>
                </c:pt>
                <c:pt idx="8">
                  <c:v>37.333333333333002</c:v>
                </c:pt>
                <c:pt idx="9">
                  <c:v>37.5</c:v>
                </c:pt>
                <c:pt idx="10">
                  <c:v>37.666666666666998</c:v>
                </c:pt>
                <c:pt idx="11">
                  <c:v>37.833333333333002</c:v>
                </c:pt>
                <c:pt idx="12">
                  <c:v>38</c:v>
                </c:pt>
                <c:pt idx="13">
                  <c:v>38.166666666666998</c:v>
                </c:pt>
                <c:pt idx="14">
                  <c:v>38.333333333333002</c:v>
                </c:pt>
                <c:pt idx="15">
                  <c:v>38.5</c:v>
                </c:pt>
                <c:pt idx="16">
                  <c:v>38.666666666666998</c:v>
                </c:pt>
                <c:pt idx="17">
                  <c:v>38.833333333333002</c:v>
                </c:pt>
                <c:pt idx="18">
                  <c:v>39</c:v>
                </c:pt>
                <c:pt idx="19">
                  <c:v>39.166666666666998</c:v>
                </c:pt>
                <c:pt idx="20">
                  <c:v>39.333333333333002</c:v>
                </c:pt>
                <c:pt idx="21">
                  <c:v>39.5</c:v>
                </c:pt>
                <c:pt idx="22">
                  <c:v>39.666666666666998</c:v>
                </c:pt>
                <c:pt idx="23">
                  <c:v>39.833333333333002</c:v>
                </c:pt>
                <c:pt idx="24">
                  <c:v>40</c:v>
                </c:pt>
                <c:pt idx="25">
                  <c:v>40.166666666666998</c:v>
                </c:pt>
                <c:pt idx="26">
                  <c:v>40.333333333333002</c:v>
                </c:pt>
                <c:pt idx="27">
                  <c:v>40.5</c:v>
                </c:pt>
                <c:pt idx="28">
                  <c:v>40.666666666666998</c:v>
                </c:pt>
                <c:pt idx="29">
                  <c:v>40.833333333333002</c:v>
                </c:pt>
                <c:pt idx="30">
                  <c:v>41</c:v>
                </c:pt>
                <c:pt idx="31">
                  <c:v>41.166666666666998</c:v>
                </c:pt>
                <c:pt idx="32">
                  <c:v>41.333333333333002</c:v>
                </c:pt>
                <c:pt idx="33">
                  <c:v>41.5</c:v>
                </c:pt>
                <c:pt idx="34">
                  <c:v>41.666666666666998</c:v>
                </c:pt>
                <c:pt idx="35">
                  <c:v>41.833333333333002</c:v>
                </c:pt>
                <c:pt idx="36">
                  <c:v>42</c:v>
                </c:pt>
                <c:pt idx="37">
                  <c:v>42.166666666666998</c:v>
                </c:pt>
                <c:pt idx="38">
                  <c:v>42.333333333333002</c:v>
                </c:pt>
                <c:pt idx="39">
                  <c:v>42.5</c:v>
                </c:pt>
                <c:pt idx="40">
                  <c:v>42.666666666666998</c:v>
                </c:pt>
                <c:pt idx="41">
                  <c:v>42.833333333333002</c:v>
                </c:pt>
                <c:pt idx="42">
                  <c:v>43</c:v>
                </c:pt>
                <c:pt idx="43">
                  <c:v>43.166666666666998</c:v>
                </c:pt>
                <c:pt idx="44">
                  <c:v>43.333333333333002</c:v>
                </c:pt>
                <c:pt idx="45">
                  <c:v>43.5</c:v>
                </c:pt>
                <c:pt idx="46">
                  <c:v>43.666666666666998</c:v>
                </c:pt>
                <c:pt idx="47">
                  <c:v>43.833333333333002</c:v>
                </c:pt>
                <c:pt idx="48">
                  <c:v>44</c:v>
                </c:pt>
              </c:numCache>
              <c:extLst xmlns:c15="http://schemas.microsoft.com/office/drawing/2012/chart"/>
            </c:numRef>
          </c:xVal>
          <c:yVal>
            <c:numRef>
              <c:f>'LO Harm-A'!$R$3:$R$51</c:f>
              <c:numCache>
                <c:formatCode>0.00</c:formatCode>
                <c:ptCount val="49"/>
                <c:pt idx="0">
                  <c:v>-58.709479999999999</c:v>
                </c:pt>
                <c:pt idx="1">
                  <c:v>-58.101078000000001</c:v>
                </c:pt>
                <c:pt idx="2">
                  <c:v>-58.375298000000001</c:v>
                </c:pt>
                <c:pt idx="3">
                  <c:v>-58.262645999999997</c:v>
                </c:pt>
                <c:pt idx="4">
                  <c:v>-58.502819000000002</c:v>
                </c:pt>
                <c:pt idx="5">
                  <c:v>-58.625712999999998</c:v>
                </c:pt>
                <c:pt idx="6">
                  <c:v>-58.451759000000003</c:v>
                </c:pt>
                <c:pt idx="7">
                  <c:v>-59.074061999999998</c:v>
                </c:pt>
                <c:pt idx="8">
                  <c:v>-58.778091000000003</c:v>
                </c:pt>
                <c:pt idx="9">
                  <c:v>-58.535183000000004</c:v>
                </c:pt>
                <c:pt idx="10">
                  <c:v>-58.792603</c:v>
                </c:pt>
                <c:pt idx="11">
                  <c:v>-57.497036000000001</c:v>
                </c:pt>
                <c:pt idx="12">
                  <c:v>-58.853565000000003</c:v>
                </c:pt>
                <c:pt idx="13">
                  <c:v>-58.605365999999997</c:v>
                </c:pt>
                <c:pt idx="14">
                  <c:v>-58.529465000000002</c:v>
                </c:pt>
                <c:pt idx="15">
                  <c:v>-59.066794999999999</c:v>
                </c:pt>
                <c:pt idx="16">
                  <c:v>-58.158591999999999</c:v>
                </c:pt>
                <c:pt idx="17">
                  <c:v>-58.888320999999998</c:v>
                </c:pt>
                <c:pt idx="18">
                  <c:v>-58.475650999999999</c:v>
                </c:pt>
                <c:pt idx="19">
                  <c:v>-59.202491999999999</c:v>
                </c:pt>
                <c:pt idx="20">
                  <c:v>-59.597462</c:v>
                </c:pt>
                <c:pt idx="21">
                  <c:v>-58.845699000000003</c:v>
                </c:pt>
                <c:pt idx="22">
                  <c:v>-60.415722000000002</c:v>
                </c:pt>
                <c:pt idx="23">
                  <c:v>-60.568385999999997</c:v>
                </c:pt>
                <c:pt idx="24">
                  <c:v>-60.166367000000001</c:v>
                </c:pt>
                <c:pt idx="25">
                  <c:v>-61.205069999999999</c:v>
                </c:pt>
                <c:pt idx="26">
                  <c:v>-59.494456999999997</c:v>
                </c:pt>
                <c:pt idx="27">
                  <c:v>-61.035674999999998</c:v>
                </c:pt>
                <c:pt idx="28">
                  <c:v>-59.764870000000002</c:v>
                </c:pt>
                <c:pt idx="29">
                  <c:v>-60.078567999999997</c:v>
                </c:pt>
                <c:pt idx="30">
                  <c:v>-59.725208000000002</c:v>
                </c:pt>
                <c:pt idx="31">
                  <c:v>-58.708778000000002</c:v>
                </c:pt>
                <c:pt idx="32">
                  <c:v>-59.483111999999998</c:v>
                </c:pt>
                <c:pt idx="33">
                  <c:v>-58.782832999999997</c:v>
                </c:pt>
                <c:pt idx="34">
                  <c:v>-60.138081</c:v>
                </c:pt>
                <c:pt idx="35">
                  <c:v>-60.356574999999999</c:v>
                </c:pt>
                <c:pt idx="36">
                  <c:v>-60.280022000000002</c:v>
                </c:pt>
                <c:pt idx="37">
                  <c:v>-61.747982</c:v>
                </c:pt>
                <c:pt idx="38">
                  <c:v>-60.986846999999997</c:v>
                </c:pt>
                <c:pt idx="39">
                  <c:v>-62.147449000000002</c:v>
                </c:pt>
                <c:pt idx="40">
                  <c:v>-62.621386999999999</c:v>
                </c:pt>
                <c:pt idx="41">
                  <c:v>-61.172091999999999</c:v>
                </c:pt>
                <c:pt idx="42">
                  <c:v>-62.032108000000001</c:v>
                </c:pt>
                <c:pt idx="43">
                  <c:v>-59.916252</c:v>
                </c:pt>
                <c:pt idx="44">
                  <c:v>-59.436709999999998</c:v>
                </c:pt>
                <c:pt idx="45">
                  <c:v>-58.786945000000003</c:v>
                </c:pt>
                <c:pt idx="46">
                  <c:v>-59.042212999999997</c:v>
                </c:pt>
                <c:pt idx="47">
                  <c:v>-58.230446000000001</c:v>
                </c:pt>
                <c:pt idx="48">
                  <c:v>-57.979019000000001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D27F-48EA-B59D-020C9A3AD408}"/>
            </c:ext>
          </c:extLst>
        </c:ser>
        <c:ser>
          <c:idx val="3"/>
          <c:order val="3"/>
          <c:tx>
            <c:v>4xLO Configuration B</c:v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Harm-B'!$P$3:$P$51</c:f>
              <c:numCache>
                <c:formatCode>0.00</c:formatCode>
                <c:ptCount val="49"/>
                <c:pt idx="0">
                  <c:v>36</c:v>
                </c:pt>
                <c:pt idx="1">
                  <c:v>36.166666666666998</c:v>
                </c:pt>
                <c:pt idx="2">
                  <c:v>36.333333333333002</c:v>
                </c:pt>
                <c:pt idx="3">
                  <c:v>36.5</c:v>
                </c:pt>
                <c:pt idx="4">
                  <c:v>36.666666666666998</c:v>
                </c:pt>
                <c:pt idx="5">
                  <c:v>36.833333333333002</c:v>
                </c:pt>
                <c:pt idx="6">
                  <c:v>37</c:v>
                </c:pt>
                <c:pt idx="7">
                  <c:v>37.166666666666998</c:v>
                </c:pt>
                <c:pt idx="8">
                  <c:v>37.333333333333002</c:v>
                </c:pt>
                <c:pt idx="9">
                  <c:v>37.5</c:v>
                </c:pt>
                <c:pt idx="10">
                  <c:v>37.666666666666998</c:v>
                </c:pt>
                <c:pt idx="11">
                  <c:v>37.833333333333002</c:v>
                </c:pt>
                <c:pt idx="12">
                  <c:v>38</c:v>
                </c:pt>
                <c:pt idx="13">
                  <c:v>38.166666666666998</c:v>
                </c:pt>
                <c:pt idx="14">
                  <c:v>38.333333333333002</c:v>
                </c:pt>
                <c:pt idx="15">
                  <c:v>38.5</c:v>
                </c:pt>
                <c:pt idx="16">
                  <c:v>38.666666666666998</c:v>
                </c:pt>
                <c:pt idx="17">
                  <c:v>38.833333333333002</c:v>
                </c:pt>
                <c:pt idx="18">
                  <c:v>39</c:v>
                </c:pt>
                <c:pt idx="19">
                  <c:v>39.166666666666998</c:v>
                </c:pt>
                <c:pt idx="20">
                  <c:v>39.333333333333002</c:v>
                </c:pt>
                <c:pt idx="21">
                  <c:v>39.5</c:v>
                </c:pt>
                <c:pt idx="22">
                  <c:v>39.666666666666998</c:v>
                </c:pt>
                <c:pt idx="23">
                  <c:v>39.833333333333002</c:v>
                </c:pt>
                <c:pt idx="24">
                  <c:v>40</c:v>
                </c:pt>
                <c:pt idx="25">
                  <c:v>40.166666666666998</c:v>
                </c:pt>
                <c:pt idx="26">
                  <c:v>40.333333333333002</c:v>
                </c:pt>
                <c:pt idx="27">
                  <c:v>40.5</c:v>
                </c:pt>
                <c:pt idx="28">
                  <c:v>40.666666666666998</c:v>
                </c:pt>
                <c:pt idx="29">
                  <c:v>40.833333333333002</c:v>
                </c:pt>
                <c:pt idx="30">
                  <c:v>41</c:v>
                </c:pt>
                <c:pt idx="31">
                  <c:v>41.166666666666998</c:v>
                </c:pt>
                <c:pt idx="32">
                  <c:v>41.333333333333002</c:v>
                </c:pt>
                <c:pt idx="33">
                  <c:v>41.5</c:v>
                </c:pt>
                <c:pt idx="34">
                  <c:v>41.666666666666998</c:v>
                </c:pt>
                <c:pt idx="35">
                  <c:v>41.833333333333002</c:v>
                </c:pt>
                <c:pt idx="36">
                  <c:v>42</c:v>
                </c:pt>
                <c:pt idx="37">
                  <c:v>42.166666666666998</c:v>
                </c:pt>
                <c:pt idx="38">
                  <c:v>42.333333333333002</c:v>
                </c:pt>
                <c:pt idx="39">
                  <c:v>42.5</c:v>
                </c:pt>
                <c:pt idx="40">
                  <c:v>42.666666666666998</c:v>
                </c:pt>
                <c:pt idx="41">
                  <c:v>42.833333333333002</c:v>
                </c:pt>
                <c:pt idx="42">
                  <c:v>43</c:v>
                </c:pt>
                <c:pt idx="43">
                  <c:v>43.166666666666998</c:v>
                </c:pt>
                <c:pt idx="44">
                  <c:v>43.333333333333002</c:v>
                </c:pt>
                <c:pt idx="45">
                  <c:v>43.5</c:v>
                </c:pt>
                <c:pt idx="46">
                  <c:v>43.666666666666998</c:v>
                </c:pt>
                <c:pt idx="47">
                  <c:v>43.833333333333002</c:v>
                </c:pt>
                <c:pt idx="48">
                  <c:v>44</c:v>
                </c:pt>
              </c:numCache>
              <c:extLst xmlns:c15="http://schemas.microsoft.com/office/drawing/2012/chart"/>
            </c:numRef>
          </c:xVal>
          <c:yVal>
            <c:numRef>
              <c:f>'LO Harm-B'!$R$3:$R$51</c:f>
              <c:numCache>
                <c:formatCode>0.00</c:formatCode>
                <c:ptCount val="49"/>
                <c:pt idx="0">
                  <c:v>-56.008018</c:v>
                </c:pt>
                <c:pt idx="1">
                  <c:v>-56.201442999999998</c:v>
                </c:pt>
                <c:pt idx="2">
                  <c:v>-55.435870999999999</c:v>
                </c:pt>
                <c:pt idx="3">
                  <c:v>-55.516365</c:v>
                </c:pt>
                <c:pt idx="4">
                  <c:v>-55.735019999999999</c:v>
                </c:pt>
                <c:pt idx="5">
                  <c:v>-56.006743999999998</c:v>
                </c:pt>
                <c:pt idx="6">
                  <c:v>-55.629367999999999</c:v>
                </c:pt>
                <c:pt idx="7">
                  <c:v>-55.681323999999996</c:v>
                </c:pt>
                <c:pt idx="8">
                  <c:v>-55.325890000000001</c:v>
                </c:pt>
                <c:pt idx="9">
                  <c:v>-56.560580999999999</c:v>
                </c:pt>
                <c:pt idx="10">
                  <c:v>-56.548538000000001</c:v>
                </c:pt>
                <c:pt idx="11">
                  <c:v>-57.330627</c:v>
                </c:pt>
                <c:pt idx="12">
                  <c:v>-56.533520000000003</c:v>
                </c:pt>
                <c:pt idx="13">
                  <c:v>-56.628734999999999</c:v>
                </c:pt>
                <c:pt idx="14">
                  <c:v>-57.361038000000001</c:v>
                </c:pt>
                <c:pt idx="15">
                  <c:v>-57.763496000000004</c:v>
                </c:pt>
                <c:pt idx="16">
                  <c:v>-58.412956000000001</c:v>
                </c:pt>
                <c:pt idx="17">
                  <c:v>-57.237800999999997</c:v>
                </c:pt>
                <c:pt idx="18">
                  <c:v>-58.446632000000001</c:v>
                </c:pt>
                <c:pt idx="19">
                  <c:v>-58.129272</c:v>
                </c:pt>
                <c:pt idx="20">
                  <c:v>-58.190254000000003</c:v>
                </c:pt>
                <c:pt idx="21">
                  <c:v>-58.269157</c:v>
                </c:pt>
                <c:pt idx="22">
                  <c:v>-57.284424000000001</c:v>
                </c:pt>
                <c:pt idx="23">
                  <c:v>-56.963386999999997</c:v>
                </c:pt>
                <c:pt idx="24">
                  <c:v>-58.867756</c:v>
                </c:pt>
                <c:pt idx="25">
                  <c:v>-56.672314</c:v>
                </c:pt>
                <c:pt idx="26">
                  <c:v>-58.474747000000001</c:v>
                </c:pt>
                <c:pt idx="27">
                  <c:v>-57.340668000000001</c:v>
                </c:pt>
                <c:pt idx="28">
                  <c:v>-57.541877999999997</c:v>
                </c:pt>
                <c:pt idx="29">
                  <c:v>-60.261330000000001</c:v>
                </c:pt>
                <c:pt idx="30">
                  <c:v>-57.763312999999997</c:v>
                </c:pt>
                <c:pt idx="31">
                  <c:v>-59.048305999999997</c:v>
                </c:pt>
                <c:pt idx="32">
                  <c:v>-58.808146999999998</c:v>
                </c:pt>
                <c:pt idx="33">
                  <c:v>-57.312373999999998</c:v>
                </c:pt>
                <c:pt idx="34">
                  <c:v>-59.135773</c:v>
                </c:pt>
                <c:pt idx="35">
                  <c:v>-57.427055000000003</c:v>
                </c:pt>
                <c:pt idx="36">
                  <c:v>-57.963478000000002</c:v>
                </c:pt>
                <c:pt idx="37">
                  <c:v>-57.229762999999998</c:v>
                </c:pt>
                <c:pt idx="38">
                  <c:v>-56.925724000000002</c:v>
                </c:pt>
                <c:pt idx="39">
                  <c:v>-58.415225999999997</c:v>
                </c:pt>
                <c:pt idx="40">
                  <c:v>-56.209277999999998</c:v>
                </c:pt>
                <c:pt idx="41">
                  <c:v>-56.249653000000002</c:v>
                </c:pt>
                <c:pt idx="42">
                  <c:v>-56.07967</c:v>
                </c:pt>
                <c:pt idx="43">
                  <c:v>-55.514755000000001</c:v>
                </c:pt>
                <c:pt idx="44">
                  <c:v>-56.442698999999998</c:v>
                </c:pt>
                <c:pt idx="45">
                  <c:v>-55.05048</c:v>
                </c:pt>
                <c:pt idx="46">
                  <c:v>-54.677363999999997</c:v>
                </c:pt>
                <c:pt idx="47">
                  <c:v>-54.888568999999997</c:v>
                </c:pt>
                <c:pt idx="48">
                  <c:v>-54.169853000000003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D27F-48EA-B59D-020C9A3AD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244480"/>
        <c:axId val="118246400"/>
        <c:extLst/>
      </c:scatterChart>
      <c:valAx>
        <c:axId val="118244480"/>
        <c:scaling>
          <c:orientation val="minMax"/>
          <c:max val="4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3323970683694748"/>
              <c:y val="0.91106241058792869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8246400"/>
        <c:crosses val="autoZero"/>
        <c:crossBetween val="midCat"/>
        <c:majorUnit val="5"/>
      </c:valAx>
      <c:valAx>
        <c:axId val="118246400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8244480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1339478946875981"/>
          <c:y val="0.12470217264508597"/>
          <c:w val="0.7487473997897991"/>
          <c:h val="0.1380949396295559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Even LO Harmonic to IF Isolation (dB)</a:t>
            </a:r>
          </a:p>
        </c:rich>
      </c:tx>
      <c:layout>
        <c:manualLayout>
          <c:xMode val="edge"/>
          <c:yMode val="edge"/>
          <c:x val="0.31583117939195771"/>
          <c:y val="1.849394962669452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9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2xLO Configuration A</c:v>
          </c:tx>
          <c:spPr>
            <a:ln cap="sq"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Ref>
              <c:f>'LO Harm-A'!$H$3:$H$51</c:f>
              <c:numCache>
                <c:formatCode>0.00</c:formatCode>
                <c:ptCount val="49"/>
                <c:pt idx="0">
                  <c:v>18</c:v>
                </c:pt>
                <c:pt idx="1">
                  <c:v>18.541666666666998</c:v>
                </c:pt>
                <c:pt idx="2">
                  <c:v>19.083333333333002</c:v>
                </c:pt>
                <c:pt idx="3">
                  <c:v>19.625</c:v>
                </c:pt>
                <c:pt idx="4">
                  <c:v>20.166666666666998</c:v>
                </c:pt>
                <c:pt idx="5">
                  <c:v>20.708333333333002</c:v>
                </c:pt>
                <c:pt idx="6">
                  <c:v>21.25</c:v>
                </c:pt>
                <c:pt idx="7">
                  <c:v>21.791666666666998</c:v>
                </c:pt>
                <c:pt idx="8">
                  <c:v>22.333333333333002</c:v>
                </c:pt>
                <c:pt idx="9">
                  <c:v>22.875</c:v>
                </c:pt>
                <c:pt idx="10">
                  <c:v>23.416666666666998</c:v>
                </c:pt>
                <c:pt idx="11">
                  <c:v>23.958333333333002</c:v>
                </c:pt>
                <c:pt idx="12">
                  <c:v>24.5</c:v>
                </c:pt>
                <c:pt idx="13">
                  <c:v>25.041666666666998</c:v>
                </c:pt>
                <c:pt idx="14">
                  <c:v>25.583333333333002</c:v>
                </c:pt>
                <c:pt idx="15">
                  <c:v>26.125</c:v>
                </c:pt>
                <c:pt idx="16">
                  <c:v>26.666666666666998</c:v>
                </c:pt>
                <c:pt idx="17">
                  <c:v>27.208333333333002</c:v>
                </c:pt>
                <c:pt idx="18">
                  <c:v>27.75</c:v>
                </c:pt>
                <c:pt idx="19">
                  <c:v>28.291666666666998</c:v>
                </c:pt>
                <c:pt idx="20">
                  <c:v>28.833333333333002</c:v>
                </c:pt>
                <c:pt idx="21">
                  <c:v>29.375</c:v>
                </c:pt>
                <c:pt idx="22">
                  <c:v>29.916666666666998</c:v>
                </c:pt>
                <c:pt idx="23">
                  <c:v>30.458333333333002</c:v>
                </c:pt>
                <c:pt idx="24">
                  <c:v>31</c:v>
                </c:pt>
                <c:pt idx="25">
                  <c:v>31.541666666666998</c:v>
                </c:pt>
                <c:pt idx="26">
                  <c:v>32.083333333333002</c:v>
                </c:pt>
                <c:pt idx="27">
                  <c:v>32.625</c:v>
                </c:pt>
                <c:pt idx="28">
                  <c:v>33.166666666666998</c:v>
                </c:pt>
                <c:pt idx="29">
                  <c:v>33.708333333333002</c:v>
                </c:pt>
                <c:pt idx="30">
                  <c:v>34.25</c:v>
                </c:pt>
                <c:pt idx="31">
                  <c:v>34.791666666666998</c:v>
                </c:pt>
                <c:pt idx="32">
                  <c:v>35.333333333333002</c:v>
                </c:pt>
                <c:pt idx="33">
                  <c:v>35.875</c:v>
                </c:pt>
                <c:pt idx="34">
                  <c:v>36.416666666666998</c:v>
                </c:pt>
                <c:pt idx="35">
                  <c:v>36.958333333333002</c:v>
                </c:pt>
                <c:pt idx="36">
                  <c:v>37.5</c:v>
                </c:pt>
                <c:pt idx="37">
                  <c:v>38.041666666666998</c:v>
                </c:pt>
                <c:pt idx="38">
                  <c:v>38.583333333333002</c:v>
                </c:pt>
                <c:pt idx="39">
                  <c:v>39.125</c:v>
                </c:pt>
                <c:pt idx="40">
                  <c:v>39.666666666666998</c:v>
                </c:pt>
                <c:pt idx="41">
                  <c:v>40.208333333333002</c:v>
                </c:pt>
                <c:pt idx="42">
                  <c:v>40.75</c:v>
                </c:pt>
                <c:pt idx="43">
                  <c:v>41.291666666666998</c:v>
                </c:pt>
                <c:pt idx="44">
                  <c:v>41.833333333333002</c:v>
                </c:pt>
                <c:pt idx="45">
                  <c:v>42.375</c:v>
                </c:pt>
                <c:pt idx="46">
                  <c:v>42.916666666666998</c:v>
                </c:pt>
                <c:pt idx="47">
                  <c:v>43.458333333333002</c:v>
                </c:pt>
                <c:pt idx="48">
                  <c:v>44</c:v>
                </c:pt>
              </c:numCache>
            </c:numRef>
          </c:xVal>
          <c:yVal>
            <c:numRef>
              <c:f>'LO Harm-A'!$I$3:$I$51</c:f>
              <c:numCache>
                <c:formatCode>0.00</c:formatCode>
                <c:ptCount val="49"/>
                <c:pt idx="0">
                  <c:v>-71.328429999999997</c:v>
                </c:pt>
                <c:pt idx="1">
                  <c:v>-71.215286000000006</c:v>
                </c:pt>
                <c:pt idx="2">
                  <c:v>-70.489013999999997</c:v>
                </c:pt>
                <c:pt idx="3">
                  <c:v>-69.018456</c:v>
                </c:pt>
                <c:pt idx="4">
                  <c:v>-68.128853000000007</c:v>
                </c:pt>
                <c:pt idx="5">
                  <c:v>-70.496673999999999</c:v>
                </c:pt>
                <c:pt idx="6">
                  <c:v>-70.831023999999999</c:v>
                </c:pt>
                <c:pt idx="7">
                  <c:v>-70.779563999999993</c:v>
                </c:pt>
                <c:pt idx="8">
                  <c:v>-68.055633999999998</c:v>
                </c:pt>
                <c:pt idx="9">
                  <c:v>-67.853508000000005</c:v>
                </c:pt>
                <c:pt idx="10">
                  <c:v>-68.394431999999995</c:v>
                </c:pt>
                <c:pt idx="11">
                  <c:v>-69.062683000000007</c:v>
                </c:pt>
                <c:pt idx="12">
                  <c:v>-69.894576999999998</c:v>
                </c:pt>
                <c:pt idx="13">
                  <c:v>-70.996407000000005</c:v>
                </c:pt>
                <c:pt idx="14">
                  <c:v>-73.370125000000002</c:v>
                </c:pt>
                <c:pt idx="15">
                  <c:v>-75.272316000000004</c:v>
                </c:pt>
                <c:pt idx="16">
                  <c:v>-75.325844000000004</c:v>
                </c:pt>
                <c:pt idx="17">
                  <c:v>-71.588722000000004</c:v>
                </c:pt>
                <c:pt idx="18">
                  <c:v>-67.359061999999994</c:v>
                </c:pt>
                <c:pt idx="19">
                  <c:v>-63.468403000000002</c:v>
                </c:pt>
                <c:pt idx="20">
                  <c:v>-61.463752999999997</c:v>
                </c:pt>
                <c:pt idx="21">
                  <c:v>-59.590564999999998</c:v>
                </c:pt>
                <c:pt idx="22">
                  <c:v>-57.904643999999998</c:v>
                </c:pt>
                <c:pt idx="23">
                  <c:v>-57.06776</c:v>
                </c:pt>
                <c:pt idx="24">
                  <c:v>-56.192276</c:v>
                </c:pt>
                <c:pt idx="25">
                  <c:v>-55.727122999999999</c:v>
                </c:pt>
                <c:pt idx="26">
                  <c:v>-54.658211000000001</c:v>
                </c:pt>
                <c:pt idx="27">
                  <c:v>-54.299773999999999</c:v>
                </c:pt>
                <c:pt idx="28">
                  <c:v>-54.423091999999997</c:v>
                </c:pt>
                <c:pt idx="29">
                  <c:v>-54.592865000000003</c:v>
                </c:pt>
                <c:pt idx="30">
                  <c:v>-54.349513999999999</c:v>
                </c:pt>
                <c:pt idx="31">
                  <c:v>-54.480021999999998</c:v>
                </c:pt>
                <c:pt idx="32">
                  <c:v>-55.029240000000001</c:v>
                </c:pt>
                <c:pt idx="33">
                  <c:v>-55.541587999999997</c:v>
                </c:pt>
                <c:pt idx="34">
                  <c:v>-54.673836000000001</c:v>
                </c:pt>
                <c:pt idx="35">
                  <c:v>-53.269432000000002</c:v>
                </c:pt>
                <c:pt idx="36">
                  <c:v>-51.395713999999998</c:v>
                </c:pt>
                <c:pt idx="37">
                  <c:v>-50.123196</c:v>
                </c:pt>
                <c:pt idx="38">
                  <c:v>-48.664901999999998</c:v>
                </c:pt>
                <c:pt idx="39">
                  <c:v>-47.780456999999998</c:v>
                </c:pt>
                <c:pt idx="40">
                  <c:v>-47.149109000000003</c:v>
                </c:pt>
                <c:pt idx="41">
                  <c:v>-47.064734999999999</c:v>
                </c:pt>
                <c:pt idx="42">
                  <c:v>-47.166213999999997</c:v>
                </c:pt>
                <c:pt idx="43">
                  <c:v>-47.125771</c:v>
                </c:pt>
                <c:pt idx="44">
                  <c:v>-47.106071</c:v>
                </c:pt>
                <c:pt idx="45">
                  <c:v>-46.980186000000003</c:v>
                </c:pt>
                <c:pt idx="46">
                  <c:v>-46.769404999999999</c:v>
                </c:pt>
                <c:pt idx="47">
                  <c:v>-46.576397</c:v>
                </c:pt>
                <c:pt idx="48">
                  <c:v>-46.462757000000003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5F-4E3D-8DFC-4F8A42BC49A4}"/>
            </c:ext>
          </c:extLst>
        </c:ser>
        <c:ser>
          <c:idx val="0"/>
          <c:order val="1"/>
          <c:tx>
            <c:v>2xLO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Harm-B'!$H$3:$H$51</c:f>
              <c:numCache>
                <c:formatCode>0.00</c:formatCode>
                <c:ptCount val="49"/>
                <c:pt idx="0">
                  <c:v>18</c:v>
                </c:pt>
                <c:pt idx="1">
                  <c:v>18.541666666666998</c:v>
                </c:pt>
                <c:pt idx="2">
                  <c:v>19.083333333333002</c:v>
                </c:pt>
                <c:pt idx="3">
                  <c:v>19.625</c:v>
                </c:pt>
                <c:pt idx="4">
                  <c:v>20.166666666666998</c:v>
                </c:pt>
                <c:pt idx="5">
                  <c:v>20.708333333333002</c:v>
                </c:pt>
                <c:pt idx="6">
                  <c:v>21.25</c:v>
                </c:pt>
                <c:pt idx="7">
                  <c:v>21.791666666666998</c:v>
                </c:pt>
                <c:pt idx="8">
                  <c:v>22.333333333333002</c:v>
                </c:pt>
                <c:pt idx="9">
                  <c:v>22.875</c:v>
                </c:pt>
                <c:pt idx="10">
                  <c:v>23.416666666666998</c:v>
                </c:pt>
                <c:pt idx="11">
                  <c:v>23.958333333333002</c:v>
                </c:pt>
                <c:pt idx="12">
                  <c:v>24.5</c:v>
                </c:pt>
                <c:pt idx="13">
                  <c:v>25.041666666666998</c:v>
                </c:pt>
                <c:pt idx="14">
                  <c:v>25.583333333333002</c:v>
                </c:pt>
                <c:pt idx="15">
                  <c:v>26.125</c:v>
                </c:pt>
                <c:pt idx="16">
                  <c:v>26.666666666666998</c:v>
                </c:pt>
                <c:pt idx="17">
                  <c:v>27.208333333333002</c:v>
                </c:pt>
                <c:pt idx="18">
                  <c:v>27.75</c:v>
                </c:pt>
                <c:pt idx="19">
                  <c:v>28.291666666666998</c:v>
                </c:pt>
                <c:pt idx="20">
                  <c:v>28.833333333333002</c:v>
                </c:pt>
                <c:pt idx="21">
                  <c:v>29.375</c:v>
                </c:pt>
                <c:pt idx="22">
                  <c:v>29.916666666666998</c:v>
                </c:pt>
                <c:pt idx="23">
                  <c:v>30.458333333333002</c:v>
                </c:pt>
                <c:pt idx="24">
                  <c:v>31</c:v>
                </c:pt>
                <c:pt idx="25">
                  <c:v>31.541666666666998</c:v>
                </c:pt>
                <c:pt idx="26">
                  <c:v>32.083333333333002</c:v>
                </c:pt>
                <c:pt idx="27">
                  <c:v>32.625</c:v>
                </c:pt>
                <c:pt idx="28">
                  <c:v>33.166666666666998</c:v>
                </c:pt>
                <c:pt idx="29">
                  <c:v>33.708333333333002</c:v>
                </c:pt>
                <c:pt idx="30">
                  <c:v>34.25</c:v>
                </c:pt>
                <c:pt idx="31">
                  <c:v>34.791666666666998</c:v>
                </c:pt>
                <c:pt idx="32">
                  <c:v>35.333333333333002</c:v>
                </c:pt>
                <c:pt idx="33">
                  <c:v>35.875</c:v>
                </c:pt>
                <c:pt idx="34">
                  <c:v>36.416666666666998</c:v>
                </c:pt>
                <c:pt idx="35">
                  <c:v>36.958333333333002</c:v>
                </c:pt>
                <c:pt idx="36">
                  <c:v>37.5</c:v>
                </c:pt>
                <c:pt idx="37">
                  <c:v>38.041666666666998</c:v>
                </c:pt>
                <c:pt idx="38">
                  <c:v>38.583333333333002</c:v>
                </c:pt>
                <c:pt idx="39">
                  <c:v>39.125</c:v>
                </c:pt>
                <c:pt idx="40">
                  <c:v>39.666666666666998</c:v>
                </c:pt>
                <c:pt idx="41">
                  <c:v>40.208333333333002</c:v>
                </c:pt>
                <c:pt idx="42">
                  <c:v>40.75</c:v>
                </c:pt>
                <c:pt idx="43">
                  <c:v>41.291666666666998</c:v>
                </c:pt>
                <c:pt idx="44">
                  <c:v>41.833333333333002</c:v>
                </c:pt>
                <c:pt idx="45">
                  <c:v>42.375</c:v>
                </c:pt>
                <c:pt idx="46">
                  <c:v>42.916666666666998</c:v>
                </c:pt>
                <c:pt idx="47">
                  <c:v>43.458333333333002</c:v>
                </c:pt>
                <c:pt idx="48">
                  <c:v>44</c:v>
                </c:pt>
              </c:numCache>
            </c:numRef>
          </c:xVal>
          <c:yVal>
            <c:numRef>
              <c:f>'LO Harm-B'!$I$3:$I$51</c:f>
              <c:numCache>
                <c:formatCode>0.00</c:formatCode>
                <c:ptCount val="49"/>
                <c:pt idx="0">
                  <c:v>-69.248703000000006</c:v>
                </c:pt>
                <c:pt idx="1">
                  <c:v>-70.082565000000002</c:v>
                </c:pt>
                <c:pt idx="2">
                  <c:v>-71.205910000000003</c:v>
                </c:pt>
                <c:pt idx="3">
                  <c:v>-72.952950000000001</c:v>
                </c:pt>
                <c:pt idx="4">
                  <c:v>-75.058670000000006</c:v>
                </c:pt>
                <c:pt idx="5">
                  <c:v>-74.440887000000004</c:v>
                </c:pt>
                <c:pt idx="6">
                  <c:v>-77.243049999999997</c:v>
                </c:pt>
                <c:pt idx="7">
                  <c:v>-80.337669000000005</c:v>
                </c:pt>
                <c:pt idx="8">
                  <c:v>-85.496596999999994</c:v>
                </c:pt>
                <c:pt idx="9">
                  <c:v>-84.661040999999997</c:v>
                </c:pt>
                <c:pt idx="10">
                  <c:v>-82.068413000000007</c:v>
                </c:pt>
                <c:pt idx="11">
                  <c:v>-80.673950000000005</c:v>
                </c:pt>
                <c:pt idx="12">
                  <c:v>-80.567145999999994</c:v>
                </c:pt>
                <c:pt idx="13">
                  <c:v>-81.502906999999993</c:v>
                </c:pt>
                <c:pt idx="14">
                  <c:v>-80.506386000000006</c:v>
                </c:pt>
                <c:pt idx="15">
                  <c:v>-78.104324000000005</c:v>
                </c:pt>
                <c:pt idx="16">
                  <c:v>-74.126555999999994</c:v>
                </c:pt>
                <c:pt idx="17">
                  <c:v>-71.007926999999995</c:v>
                </c:pt>
                <c:pt idx="18">
                  <c:v>-70.031593000000001</c:v>
                </c:pt>
                <c:pt idx="19">
                  <c:v>-69.274474999999995</c:v>
                </c:pt>
                <c:pt idx="20">
                  <c:v>-68.290878000000006</c:v>
                </c:pt>
                <c:pt idx="21">
                  <c:v>-65.856430000000003</c:v>
                </c:pt>
                <c:pt idx="22">
                  <c:v>-63.508277999999997</c:v>
                </c:pt>
                <c:pt idx="23">
                  <c:v>-61.173878000000002</c:v>
                </c:pt>
                <c:pt idx="24">
                  <c:v>-59.946911</c:v>
                </c:pt>
                <c:pt idx="25">
                  <c:v>-59.324874999999999</c:v>
                </c:pt>
                <c:pt idx="26">
                  <c:v>-58.339863000000001</c:v>
                </c:pt>
                <c:pt idx="27">
                  <c:v>-56.604182999999999</c:v>
                </c:pt>
                <c:pt idx="28">
                  <c:v>-54.245842000000003</c:v>
                </c:pt>
                <c:pt idx="29">
                  <c:v>-52.126624999999997</c:v>
                </c:pt>
                <c:pt idx="30">
                  <c:v>-50.490726000000002</c:v>
                </c:pt>
                <c:pt idx="31">
                  <c:v>-49.489395000000002</c:v>
                </c:pt>
                <c:pt idx="32">
                  <c:v>-49.106617</c:v>
                </c:pt>
                <c:pt idx="33">
                  <c:v>-49.134017999999998</c:v>
                </c:pt>
                <c:pt idx="34">
                  <c:v>-49.224575000000002</c:v>
                </c:pt>
                <c:pt idx="35">
                  <c:v>-49.177428999999997</c:v>
                </c:pt>
                <c:pt idx="36">
                  <c:v>-48.822445000000002</c:v>
                </c:pt>
                <c:pt idx="37">
                  <c:v>-48.19191</c:v>
                </c:pt>
                <c:pt idx="38">
                  <c:v>-47.445476999999997</c:v>
                </c:pt>
                <c:pt idx="39">
                  <c:v>-46.892238999999996</c:v>
                </c:pt>
                <c:pt idx="40">
                  <c:v>-46.668526</c:v>
                </c:pt>
                <c:pt idx="41">
                  <c:v>-46.890743000000001</c:v>
                </c:pt>
                <c:pt idx="42">
                  <c:v>-47.243293999999999</c:v>
                </c:pt>
                <c:pt idx="43">
                  <c:v>-47.661361999999997</c:v>
                </c:pt>
                <c:pt idx="44">
                  <c:v>-47.667641000000003</c:v>
                </c:pt>
                <c:pt idx="45">
                  <c:v>-47.510860000000001</c:v>
                </c:pt>
                <c:pt idx="46">
                  <c:v>-47.296551000000001</c:v>
                </c:pt>
                <c:pt idx="47">
                  <c:v>-47.188389000000001</c:v>
                </c:pt>
                <c:pt idx="48">
                  <c:v>-47.131298000000001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5F-4E3D-8DFC-4F8A42BC49A4}"/>
            </c:ext>
          </c:extLst>
        </c:ser>
        <c:ser>
          <c:idx val="2"/>
          <c:order val="2"/>
          <c:tx>
            <c:v>4xLO Configuration A</c:v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'LO Harm-A'!$P$3:$P$51</c:f>
              <c:numCache>
                <c:formatCode>0.00</c:formatCode>
                <c:ptCount val="49"/>
                <c:pt idx="0">
                  <c:v>36</c:v>
                </c:pt>
                <c:pt idx="1">
                  <c:v>36.166666666666998</c:v>
                </c:pt>
                <c:pt idx="2">
                  <c:v>36.333333333333002</c:v>
                </c:pt>
                <c:pt idx="3">
                  <c:v>36.5</c:v>
                </c:pt>
                <c:pt idx="4">
                  <c:v>36.666666666666998</c:v>
                </c:pt>
                <c:pt idx="5">
                  <c:v>36.833333333333002</c:v>
                </c:pt>
                <c:pt idx="6">
                  <c:v>37</c:v>
                </c:pt>
                <c:pt idx="7">
                  <c:v>37.166666666666998</c:v>
                </c:pt>
                <c:pt idx="8">
                  <c:v>37.333333333333002</c:v>
                </c:pt>
                <c:pt idx="9">
                  <c:v>37.5</c:v>
                </c:pt>
                <c:pt idx="10">
                  <c:v>37.666666666666998</c:v>
                </c:pt>
                <c:pt idx="11">
                  <c:v>37.833333333333002</c:v>
                </c:pt>
                <c:pt idx="12">
                  <c:v>38</c:v>
                </c:pt>
                <c:pt idx="13">
                  <c:v>38.166666666666998</c:v>
                </c:pt>
                <c:pt idx="14">
                  <c:v>38.333333333333002</c:v>
                </c:pt>
                <c:pt idx="15">
                  <c:v>38.5</c:v>
                </c:pt>
                <c:pt idx="16">
                  <c:v>38.666666666666998</c:v>
                </c:pt>
                <c:pt idx="17">
                  <c:v>38.833333333333002</c:v>
                </c:pt>
                <c:pt idx="18">
                  <c:v>39</c:v>
                </c:pt>
                <c:pt idx="19">
                  <c:v>39.166666666666998</c:v>
                </c:pt>
                <c:pt idx="20">
                  <c:v>39.333333333333002</c:v>
                </c:pt>
                <c:pt idx="21">
                  <c:v>39.5</c:v>
                </c:pt>
                <c:pt idx="22">
                  <c:v>39.666666666666998</c:v>
                </c:pt>
                <c:pt idx="23">
                  <c:v>39.833333333333002</c:v>
                </c:pt>
                <c:pt idx="24">
                  <c:v>40</c:v>
                </c:pt>
                <c:pt idx="25">
                  <c:v>40.166666666666998</c:v>
                </c:pt>
                <c:pt idx="26">
                  <c:v>40.333333333333002</c:v>
                </c:pt>
                <c:pt idx="27">
                  <c:v>40.5</c:v>
                </c:pt>
                <c:pt idx="28">
                  <c:v>40.666666666666998</c:v>
                </c:pt>
                <c:pt idx="29">
                  <c:v>40.833333333333002</c:v>
                </c:pt>
                <c:pt idx="30">
                  <c:v>41</c:v>
                </c:pt>
                <c:pt idx="31">
                  <c:v>41.166666666666998</c:v>
                </c:pt>
                <c:pt idx="32">
                  <c:v>41.333333333333002</c:v>
                </c:pt>
                <c:pt idx="33">
                  <c:v>41.5</c:v>
                </c:pt>
                <c:pt idx="34">
                  <c:v>41.666666666666998</c:v>
                </c:pt>
                <c:pt idx="35">
                  <c:v>41.833333333333002</c:v>
                </c:pt>
                <c:pt idx="36">
                  <c:v>42</c:v>
                </c:pt>
                <c:pt idx="37">
                  <c:v>42.166666666666998</c:v>
                </c:pt>
                <c:pt idx="38">
                  <c:v>42.333333333333002</c:v>
                </c:pt>
                <c:pt idx="39">
                  <c:v>42.5</c:v>
                </c:pt>
                <c:pt idx="40">
                  <c:v>42.666666666666998</c:v>
                </c:pt>
                <c:pt idx="41">
                  <c:v>42.833333333333002</c:v>
                </c:pt>
                <c:pt idx="42">
                  <c:v>43</c:v>
                </c:pt>
                <c:pt idx="43">
                  <c:v>43.166666666666998</c:v>
                </c:pt>
                <c:pt idx="44">
                  <c:v>43.333333333333002</c:v>
                </c:pt>
                <c:pt idx="45">
                  <c:v>43.5</c:v>
                </c:pt>
                <c:pt idx="46">
                  <c:v>43.666666666666998</c:v>
                </c:pt>
                <c:pt idx="47">
                  <c:v>43.833333333333002</c:v>
                </c:pt>
                <c:pt idx="48">
                  <c:v>44</c:v>
                </c:pt>
              </c:numCache>
              <c:extLst xmlns:c15="http://schemas.microsoft.com/office/drawing/2012/chart"/>
            </c:numRef>
          </c:xVal>
          <c:yVal>
            <c:numRef>
              <c:f>'LO Harm-A'!$Q$3:$Q$51</c:f>
              <c:numCache>
                <c:formatCode>0.00</c:formatCode>
                <c:ptCount val="49"/>
                <c:pt idx="0">
                  <c:v>-71.942115999999999</c:v>
                </c:pt>
                <c:pt idx="1">
                  <c:v>-71.077965000000006</c:v>
                </c:pt>
                <c:pt idx="2">
                  <c:v>-69.943541999999994</c:v>
                </c:pt>
                <c:pt idx="3">
                  <c:v>-71.101578000000003</c:v>
                </c:pt>
                <c:pt idx="4">
                  <c:v>-70.051933000000005</c:v>
                </c:pt>
                <c:pt idx="5">
                  <c:v>-69.826248000000007</c:v>
                </c:pt>
                <c:pt idx="6">
                  <c:v>-69.755950999999996</c:v>
                </c:pt>
                <c:pt idx="7">
                  <c:v>-69.041649000000007</c:v>
                </c:pt>
                <c:pt idx="8">
                  <c:v>-68.513855000000007</c:v>
                </c:pt>
                <c:pt idx="9">
                  <c:v>-68.896904000000006</c:v>
                </c:pt>
                <c:pt idx="10">
                  <c:v>-68.915397999999996</c:v>
                </c:pt>
                <c:pt idx="11">
                  <c:v>-67.583939000000001</c:v>
                </c:pt>
                <c:pt idx="12">
                  <c:v>-66.495429999999999</c:v>
                </c:pt>
                <c:pt idx="13">
                  <c:v>-67.072945000000004</c:v>
                </c:pt>
                <c:pt idx="14">
                  <c:v>-66.143341000000007</c:v>
                </c:pt>
                <c:pt idx="15">
                  <c:v>-66.208259999999996</c:v>
                </c:pt>
                <c:pt idx="16">
                  <c:v>-65.464500000000001</c:v>
                </c:pt>
                <c:pt idx="17">
                  <c:v>-64.461624</c:v>
                </c:pt>
                <c:pt idx="18">
                  <c:v>-64.143737999999999</c:v>
                </c:pt>
                <c:pt idx="19">
                  <c:v>-64.040627000000001</c:v>
                </c:pt>
                <c:pt idx="20">
                  <c:v>-64.499176000000006</c:v>
                </c:pt>
                <c:pt idx="21">
                  <c:v>-63.288124000000003</c:v>
                </c:pt>
                <c:pt idx="22">
                  <c:v>-63.016250999999997</c:v>
                </c:pt>
                <c:pt idx="23">
                  <c:v>-63.338679999999997</c:v>
                </c:pt>
                <c:pt idx="24">
                  <c:v>-63.022376999999999</c:v>
                </c:pt>
                <c:pt idx="25">
                  <c:v>-63.556292999999997</c:v>
                </c:pt>
                <c:pt idx="26">
                  <c:v>-64.307022000000003</c:v>
                </c:pt>
                <c:pt idx="27">
                  <c:v>-63.539313999999997</c:v>
                </c:pt>
                <c:pt idx="28">
                  <c:v>-64.578841999999995</c:v>
                </c:pt>
                <c:pt idx="29">
                  <c:v>-64.527534000000003</c:v>
                </c:pt>
                <c:pt idx="30">
                  <c:v>-65.888458</c:v>
                </c:pt>
                <c:pt idx="31">
                  <c:v>-66.003387000000004</c:v>
                </c:pt>
                <c:pt idx="32">
                  <c:v>-65.929030999999995</c:v>
                </c:pt>
                <c:pt idx="33">
                  <c:v>-66.079552000000007</c:v>
                </c:pt>
                <c:pt idx="34">
                  <c:v>-66.171920999999998</c:v>
                </c:pt>
                <c:pt idx="35">
                  <c:v>-65.797973999999996</c:v>
                </c:pt>
                <c:pt idx="36">
                  <c:v>-65.770103000000006</c:v>
                </c:pt>
                <c:pt idx="37">
                  <c:v>-65.687965000000005</c:v>
                </c:pt>
                <c:pt idx="38">
                  <c:v>-65.732360999999997</c:v>
                </c:pt>
                <c:pt idx="39">
                  <c:v>-66.052422000000007</c:v>
                </c:pt>
                <c:pt idx="40">
                  <c:v>-66.761039999999994</c:v>
                </c:pt>
                <c:pt idx="41">
                  <c:v>-66.119904000000005</c:v>
                </c:pt>
                <c:pt idx="42">
                  <c:v>-66.601973999999998</c:v>
                </c:pt>
                <c:pt idx="43">
                  <c:v>-66.553482000000002</c:v>
                </c:pt>
                <c:pt idx="44">
                  <c:v>-66.412948999999998</c:v>
                </c:pt>
                <c:pt idx="45">
                  <c:v>-67.250197999999997</c:v>
                </c:pt>
                <c:pt idx="46">
                  <c:v>-66.085898999999998</c:v>
                </c:pt>
                <c:pt idx="47">
                  <c:v>-66.040702999999993</c:v>
                </c:pt>
                <c:pt idx="48">
                  <c:v>-66.397971999999996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805F-4E3D-8DFC-4F8A42BC49A4}"/>
            </c:ext>
          </c:extLst>
        </c:ser>
        <c:ser>
          <c:idx val="3"/>
          <c:order val="3"/>
          <c:tx>
            <c:v>4xLO Configuration B</c:v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Harm-B'!$P$3:$P$51</c:f>
              <c:numCache>
                <c:formatCode>0.00</c:formatCode>
                <c:ptCount val="49"/>
                <c:pt idx="0">
                  <c:v>36</c:v>
                </c:pt>
                <c:pt idx="1">
                  <c:v>36.166666666666998</c:v>
                </c:pt>
                <c:pt idx="2">
                  <c:v>36.333333333333002</c:v>
                </c:pt>
                <c:pt idx="3">
                  <c:v>36.5</c:v>
                </c:pt>
                <c:pt idx="4">
                  <c:v>36.666666666666998</c:v>
                </c:pt>
                <c:pt idx="5">
                  <c:v>36.833333333333002</c:v>
                </c:pt>
                <c:pt idx="6">
                  <c:v>37</c:v>
                </c:pt>
                <c:pt idx="7">
                  <c:v>37.166666666666998</c:v>
                </c:pt>
                <c:pt idx="8">
                  <c:v>37.333333333333002</c:v>
                </c:pt>
                <c:pt idx="9">
                  <c:v>37.5</c:v>
                </c:pt>
                <c:pt idx="10">
                  <c:v>37.666666666666998</c:v>
                </c:pt>
                <c:pt idx="11">
                  <c:v>37.833333333333002</c:v>
                </c:pt>
                <c:pt idx="12">
                  <c:v>38</c:v>
                </c:pt>
                <c:pt idx="13">
                  <c:v>38.166666666666998</c:v>
                </c:pt>
                <c:pt idx="14">
                  <c:v>38.333333333333002</c:v>
                </c:pt>
                <c:pt idx="15">
                  <c:v>38.5</c:v>
                </c:pt>
                <c:pt idx="16">
                  <c:v>38.666666666666998</c:v>
                </c:pt>
                <c:pt idx="17">
                  <c:v>38.833333333333002</c:v>
                </c:pt>
                <c:pt idx="18">
                  <c:v>39</c:v>
                </c:pt>
                <c:pt idx="19">
                  <c:v>39.166666666666998</c:v>
                </c:pt>
                <c:pt idx="20">
                  <c:v>39.333333333333002</c:v>
                </c:pt>
                <c:pt idx="21">
                  <c:v>39.5</c:v>
                </c:pt>
                <c:pt idx="22">
                  <c:v>39.666666666666998</c:v>
                </c:pt>
                <c:pt idx="23">
                  <c:v>39.833333333333002</c:v>
                </c:pt>
                <c:pt idx="24">
                  <c:v>40</c:v>
                </c:pt>
                <c:pt idx="25">
                  <c:v>40.166666666666998</c:v>
                </c:pt>
                <c:pt idx="26">
                  <c:v>40.333333333333002</c:v>
                </c:pt>
                <c:pt idx="27">
                  <c:v>40.5</c:v>
                </c:pt>
                <c:pt idx="28">
                  <c:v>40.666666666666998</c:v>
                </c:pt>
                <c:pt idx="29">
                  <c:v>40.833333333333002</c:v>
                </c:pt>
                <c:pt idx="30">
                  <c:v>41</c:v>
                </c:pt>
                <c:pt idx="31">
                  <c:v>41.166666666666998</c:v>
                </c:pt>
                <c:pt idx="32">
                  <c:v>41.333333333333002</c:v>
                </c:pt>
                <c:pt idx="33">
                  <c:v>41.5</c:v>
                </c:pt>
                <c:pt idx="34">
                  <c:v>41.666666666666998</c:v>
                </c:pt>
                <c:pt idx="35">
                  <c:v>41.833333333333002</c:v>
                </c:pt>
                <c:pt idx="36">
                  <c:v>42</c:v>
                </c:pt>
                <c:pt idx="37">
                  <c:v>42.166666666666998</c:v>
                </c:pt>
                <c:pt idx="38">
                  <c:v>42.333333333333002</c:v>
                </c:pt>
                <c:pt idx="39">
                  <c:v>42.5</c:v>
                </c:pt>
                <c:pt idx="40">
                  <c:v>42.666666666666998</c:v>
                </c:pt>
                <c:pt idx="41">
                  <c:v>42.833333333333002</c:v>
                </c:pt>
                <c:pt idx="42">
                  <c:v>43</c:v>
                </c:pt>
                <c:pt idx="43">
                  <c:v>43.166666666666998</c:v>
                </c:pt>
                <c:pt idx="44">
                  <c:v>43.333333333333002</c:v>
                </c:pt>
                <c:pt idx="45">
                  <c:v>43.5</c:v>
                </c:pt>
                <c:pt idx="46">
                  <c:v>43.666666666666998</c:v>
                </c:pt>
                <c:pt idx="47">
                  <c:v>43.833333333333002</c:v>
                </c:pt>
                <c:pt idx="48">
                  <c:v>44</c:v>
                </c:pt>
              </c:numCache>
              <c:extLst xmlns:c15="http://schemas.microsoft.com/office/drawing/2012/chart"/>
            </c:numRef>
          </c:xVal>
          <c:yVal>
            <c:numRef>
              <c:f>'LO Harm-B'!$R$3:$R$51</c:f>
              <c:numCache>
                <c:formatCode>0.00</c:formatCode>
                <c:ptCount val="49"/>
                <c:pt idx="0">
                  <c:v>-56.008018</c:v>
                </c:pt>
                <c:pt idx="1">
                  <c:v>-56.201442999999998</c:v>
                </c:pt>
                <c:pt idx="2">
                  <c:v>-55.435870999999999</c:v>
                </c:pt>
                <c:pt idx="3">
                  <c:v>-55.516365</c:v>
                </c:pt>
                <c:pt idx="4">
                  <c:v>-55.735019999999999</c:v>
                </c:pt>
                <c:pt idx="5">
                  <c:v>-56.006743999999998</c:v>
                </c:pt>
                <c:pt idx="6">
                  <c:v>-55.629367999999999</c:v>
                </c:pt>
                <c:pt idx="7">
                  <c:v>-55.681323999999996</c:v>
                </c:pt>
                <c:pt idx="8">
                  <c:v>-55.325890000000001</c:v>
                </c:pt>
                <c:pt idx="9">
                  <c:v>-56.560580999999999</c:v>
                </c:pt>
                <c:pt idx="10">
                  <c:v>-56.548538000000001</c:v>
                </c:pt>
                <c:pt idx="11">
                  <c:v>-57.330627</c:v>
                </c:pt>
                <c:pt idx="12">
                  <c:v>-56.533520000000003</c:v>
                </c:pt>
                <c:pt idx="13">
                  <c:v>-56.628734999999999</c:v>
                </c:pt>
                <c:pt idx="14">
                  <c:v>-57.361038000000001</c:v>
                </c:pt>
                <c:pt idx="15">
                  <c:v>-57.763496000000004</c:v>
                </c:pt>
                <c:pt idx="16">
                  <c:v>-58.412956000000001</c:v>
                </c:pt>
                <c:pt idx="17">
                  <c:v>-57.237800999999997</c:v>
                </c:pt>
                <c:pt idx="18">
                  <c:v>-58.446632000000001</c:v>
                </c:pt>
                <c:pt idx="19">
                  <c:v>-58.129272</c:v>
                </c:pt>
                <c:pt idx="20">
                  <c:v>-58.190254000000003</c:v>
                </c:pt>
                <c:pt idx="21">
                  <c:v>-58.269157</c:v>
                </c:pt>
                <c:pt idx="22">
                  <c:v>-57.284424000000001</c:v>
                </c:pt>
                <c:pt idx="23">
                  <c:v>-56.963386999999997</c:v>
                </c:pt>
                <c:pt idx="24">
                  <c:v>-58.867756</c:v>
                </c:pt>
                <c:pt idx="25">
                  <c:v>-56.672314</c:v>
                </c:pt>
                <c:pt idx="26">
                  <c:v>-58.474747000000001</c:v>
                </c:pt>
                <c:pt idx="27">
                  <c:v>-57.340668000000001</c:v>
                </c:pt>
                <c:pt idx="28">
                  <c:v>-57.541877999999997</c:v>
                </c:pt>
                <c:pt idx="29">
                  <c:v>-60.261330000000001</c:v>
                </c:pt>
                <c:pt idx="30">
                  <c:v>-57.763312999999997</c:v>
                </c:pt>
                <c:pt idx="31">
                  <c:v>-59.048305999999997</c:v>
                </c:pt>
                <c:pt idx="32">
                  <c:v>-58.808146999999998</c:v>
                </c:pt>
                <c:pt idx="33">
                  <c:v>-57.312373999999998</c:v>
                </c:pt>
                <c:pt idx="34">
                  <c:v>-59.135773</c:v>
                </c:pt>
                <c:pt idx="35">
                  <c:v>-57.427055000000003</c:v>
                </c:pt>
                <c:pt idx="36">
                  <c:v>-57.963478000000002</c:v>
                </c:pt>
                <c:pt idx="37">
                  <c:v>-57.229762999999998</c:v>
                </c:pt>
                <c:pt idx="38">
                  <c:v>-56.925724000000002</c:v>
                </c:pt>
                <c:pt idx="39">
                  <c:v>-58.415225999999997</c:v>
                </c:pt>
                <c:pt idx="40">
                  <c:v>-56.209277999999998</c:v>
                </c:pt>
                <c:pt idx="41">
                  <c:v>-56.249653000000002</c:v>
                </c:pt>
                <c:pt idx="42">
                  <c:v>-56.07967</c:v>
                </c:pt>
                <c:pt idx="43">
                  <c:v>-55.514755000000001</c:v>
                </c:pt>
                <c:pt idx="44">
                  <c:v>-56.442698999999998</c:v>
                </c:pt>
                <c:pt idx="45">
                  <c:v>-55.05048</c:v>
                </c:pt>
                <c:pt idx="46">
                  <c:v>-54.677363999999997</c:v>
                </c:pt>
                <c:pt idx="47">
                  <c:v>-54.888568999999997</c:v>
                </c:pt>
                <c:pt idx="48">
                  <c:v>-54.169853000000003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805F-4E3D-8DFC-4F8A42BC4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66752"/>
        <c:axId val="118668672"/>
        <c:extLst/>
      </c:scatterChart>
      <c:valAx>
        <c:axId val="118666752"/>
        <c:scaling>
          <c:orientation val="minMax"/>
          <c:max val="4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4433212758199339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8668672"/>
        <c:crosses val="autoZero"/>
        <c:crossBetween val="midCat"/>
        <c:majorUnit val="5"/>
      </c:valAx>
      <c:valAx>
        <c:axId val="118668672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8666752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13446912724896842"/>
          <c:y val="0.13396143190434523"/>
          <c:w val="0.75049804455203106"/>
          <c:h val="0.1380949396295559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A Input IP3 vs LO Power (dBm)</a:t>
            </a:r>
          </a:p>
        </c:rich>
      </c:tx>
      <c:layout>
        <c:manualLayout>
          <c:xMode val="edge"/>
          <c:yMode val="edge"/>
          <c:x val="0.25266421551251472"/>
          <c:y val="6.6127150772820069E-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8.3265529308836406E-2"/>
          <c:w val="0.76542713682528862"/>
          <c:h val="0.725982064741907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'IP3'!$J$2</c:f>
              <c:strCache>
                <c:ptCount val="1"/>
                <c:pt idx="0">
                  <c:v>+17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6</c:v>
                </c:pt>
                <c:pt idx="1">
                  <c:v>6.3979591836734997</c:v>
                </c:pt>
                <c:pt idx="2">
                  <c:v>6.7959183673468999</c:v>
                </c:pt>
                <c:pt idx="3">
                  <c:v>7.1938775510203996</c:v>
                </c:pt>
                <c:pt idx="4">
                  <c:v>7.5918367346939002</c:v>
                </c:pt>
                <c:pt idx="5">
                  <c:v>7.9897959183673004</c:v>
                </c:pt>
                <c:pt idx="6">
                  <c:v>8.3877551020407992</c:v>
                </c:pt>
                <c:pt idx="7">
                  <c:v>8.7857142857143007</c:v>
                </c:pt>
                <c:pt idx="8">
                  <c:v>9.1836734693878004</c:v>
                </c:pt>
                <c:pt idx="9">
                  <c:v>9.5816326530611988</c:v>
                </c:pt>
                <c:pt idx="10">
                  <c:v>9.9795918367346985</c:v>
                </c:pt>
                <c:pt idx="11">
                  <c:v>10.377551020408001</c:v>
                </c:pt>
                <c:pt idx="12">
                  <c:v>10.775510204082</c:v>
                </c:pt>
                <c:pt idx="13">
                  <c:v>11.173469387754999</c:v>
                </c:pt>
                <c:pt idx="14">
                  <c:v>11.571428571429001</c:v>
                </c:pt>
                <c:pt idx="15">
                  <c:v>11.969387755102</c:v>
                </c:pt>
                <c:pt idx="16">
                  <c:v>12.367346938775999</c:v>
                </c:pt>
                <c:pt idx="17">
                  <c:v>12.765306122448999</c:v>
                </c:pt>
                <c:pt idx="18">
                  <c:v>13.163265306122</c:v>
                </c:pt>
                <c:pt idx="19">
                  <c:v>13.561224489796</c:v>
                </c:pt>
                <c:pt idx="20">
                  <c:v>13.959183673468999</c:v>
                </c:pt>
                <c:pt idx="21">
                  <c:v>14.357142857143</c:v>
                </c:pt>
                <c:pt idx="22">
                  <c:v>14.755102040816</c:v>
                </c:pt>
                <c:pt idx="23">
                  <c:v>15.153061224489999</c:v>
                </c:pt>
                <c:pt idx="24">
                  <c:v>15.551020408163</c:v>
                </c:pt>
                <c:pt idx="25">
                  <c:v>15.948979591837</c:v>
                </c:pt>
                <c:pt idx="26">
                  <c:v>16.346938775510001</c:v>
                </c:pt>
                <c:pt idx="27">
                  <c:v>16.744897959184001</c:v>
                </c:pt>
                <c:pt idx="28">
                  <c:v>17.142857142857</c:v>
                </c:pt>
                <c:pt idx="29">
                  <c:v>17.540816326530997</c:v>
                </c:pt>
                <c:pt idx="30">
                  <c:v>17.938775510204</c:v>
                </c:pt>
                <c:pt idx="31">
                  <c:v>18.336734693877997</c:v>
                </c:pt>
                <c:pt idx="32">
                  <c:v>18.734693877550999</c:v>
                </c:pt>
                <c:pt idx="33">
                  <c:v>19.132653061223998</c:v>
                </c:pt>
                <c:pt idx="34">
                  <c:v>19.530612244897998</c:v>
                </c:pt>
                <c:pt idx="35">
                  <c:v>19.928571428571001</c:v>
                </c:pt>
                <c:pt idx="36">
                  <c:v>20.326530612244998</c:v>
                </c:pt>
                <c:pt idx="37">
                  <c:v>20.724489795918</c:v>
                </c:pt>
                <c:pt idx="38">
                  <c:v>21.122448979592001</c:v>
                </c:pt>
                <c:pt idx="39">
                  <c:v>21.520408163265</c:v>
                </c:pt>
                <c:pt idx="40">
                  <c:v>21.918367346939</c:v>
                </c:pt>
                <c:pt idx="41">
                  <c:v>22.316326530611999</c:v>
                </c:pt>
                <c:pt idx="42">
                  <c:v>22.714285714286</c:v>
                </c:pt>
                <c:pt idx="43">
                  <c:v>23.112244897958998</c:v>
                </c:pt>
                <c:pt idx="44">
                  <c:v>23.510204081632999</c:v>
                </c:pt>
                <c:pt idx="45">
                  <c:v>23.908163265306001</c:v>
                </c:pt>
                <c:pt idx="46">
                  <c:v>24.306122448979998</c:v>
                </c:pt>
                <c:pt idx="47">
                  <c:v>24.704081632653001</c:v>
                </c:pt>
                <c:pt idx="48">
                  <c:v>25.102040816327001</c:v>
                </c:pt>
                <c:pt idx="49">
                  <c:v>25.5</c:v>
                </c:pt>
                <c:pt idx="50">
                  <c:v>25.897959183672999</c:v>
                </c:pt>
                <c:pt idx="51">
                  <c:v>26.295918367346999</c:v>
                </c:pt>
                <c:pt idx="52">
                  <c:v>26.693877551020002</c:v>
                </c:pt>
                <c:pt idx="53">
                  <c:v>27.091836734693999</c:v>
                </c:pt>
                <c:pt idx="54">
                  <c:v>27.489795918367001</c:v>
                </c:pt>
                <c:pt idx="55">
                  <c:v>27.887755102041002</c:v>
                </c:pt>
                <c:pt idx="56">
                  <c:v>28.285714285714</c:v>
                </c:pt>
                <c:pt idx="57">
                  <c:v>28.683673469388001</c:v>
                </c:pt>
                <c:pt idx="58">
                  <c:v>29.081632653061</c:v>
                </c:pt>
                <c:pt idx="59">
                  <c:v>29.479591836735</c:v>
                </c:pt>
                <c:pt idx="60">
                  <c:v>29.877551020407999</c:v>
                </c:pt>
                <c:pt idx="61">
                  <c:v>30.275510204082</c:v>
                </c:pt>
                <c:pt idx="62">
                  <c:v>30.673469387755002</c:v>
                </c:pt>
                <c:pt idx="63">
                  <c:v>31.071428571428999</c:v>
                </c:pt>
                <c:pt idx="64">
                  <c:v>31.469387755102002</c:v>
                </c:pt>
                <c:pt idx="65">
                  <c:v>31.867346938776002</c:v>
                </c:pt>
                <c:pt idx="66">
                  <c:v>32.265306122449005</c:v>
                </c:pt>
                <c:pt idx="67">
                  <c:v>32.663265306122</c:v>
                </c:pt>
                <c:pt idx="68">
                  <c:v>33.061224489796004</c:v>
                </c:pt>
                <c:pt idx="69">
                  <c:v>33.459183673468999</c:v>
                </c:pt>
                <c:pt idx="70">
                  <c:v>33.857142857143003</c:v>
                </c:pt>
                <c:pt idx="71">
                  <c:v>34.255102040815999</c:v>
                </c:pt>
                <c:pt idx="72">
                  <c:v>34.653061224489996</c:v>
                </c:pt>
                <c:pt idx="73">
                  <c:v>35.051020408163005</c:v>
                </c:pt>
                <c:pt idx="74">
                  <c:v>35.448979591836995</c:v>
                </c:pt>
                <c:pt idx="75">
                  <c:v>35.846938775510004</c:v>
                </c:pt>
                <c:pt idx="76">
                  <c:v>36.244897959184001</c:v>
                </c:pt>
                <c:pt idx="77">
                  <c:v>36.642857142857004</c:v>
                </c:pt>
                <c:pt idx="78">
                  <c:v>37.040816326531001</c:v>
                </c:pt>
                <c:pt idx="79">
                  <c:v>37.438775510204003</c:v>
                </c:pt>
                <c:pt idx="80">
                  <c:v>37.836734693878</c:v>
                </c:pt>
                <c:pt idx="81">
                  <c:v>38.234693877551003</c:v>
                </c:pt>
                <c:pt idx="82">
                  <c:v>38.632653061223998</c:v>
                </c:pt>
                <c:pt idx="83">
                  <c:v>39.030612244898002</c:v>
                </c:pt>
                <c:pt idx="84">
                  <c:v>39.428571428570997</c:v>
                </c:pt>
                <c:pt idx="85">
                  <c:v>39.826530612245001</c:v>
                </c:pt>
                <c:pt idx="86">
                  <c:v>40.224489795917997</c:v>
                </c:pt>
                <c:pt idx="87">
                  <c:v>40.622448979592001</c:v>
                </c:pt>
                <c:pt idx="88">
                  <c:v>41.020408163264996</c:v>
                </c:pt>
                <c:pt idx="89">
                  <c:v>41.418367346939</c:v>
                </c:pt>
                <c:pt idx="90">
                  <c:v>41.816326530612002</c:v>
                </c:pt>
                <c:pt idx="91">
                  <c:v>42.214285714286007</c:v>
                </c:pt>
                <c:pt idx="92">
                  <c:v>42.612244897959002</c:v>
                </c:pt>
                <c:pt idx="93">
                  <c:v>43.010204081633006</c:v>
                </c:pt>
                <c:pt idx="94">
                  <c:v>43.408163265306001</c:v>
                </c:pt>
                <c:pt idx="95">
                  <c:v>43.806122448980005</c:v>
                </c:pt>
                <c:pt idx="96">
                  <c:v>44.204081632653001</c:v>
                </c:pt>
                <c:pt idx="97">
                  <c:v>44.602040816327005</c:v>
                </c:pt>
                <c:pt idx="98">
                  <c:v>45</c:v>
                </c:pt>
              </c:numCache>
            </c:numRef>
          </c:xVal>
          <c:yVal>
            <c:numRef>
              <c:f>'IP3'!$J$5:$J$103</c:f>
              <c:numCache>
                <c:formatCode>General</c:formatCode>
                <c:ptCount val="99"/>
                <c:pt idx="0">
                  <c:v>24.134188000000002</c:v>
                </c:pt>
                <c:pt idx="1">
                  <c:v>24.759056000000001</c:v>
                </c:pt>
                <c:pt idx="2">
                  <c:v>25.504878999999999</c:v>
                </c:pt>
                <c:pt idx="3">
                  <c:v>23.968567</c:v>
                </c:pt>
                <c:pt idx="4">
                  <c:v>24.015847999999998</c:v>
                </c:pt>
                <c:pt idx="5">
                  <c:v>24.495180000000001</c:v>
                </c:pt>
                <c:pt idx="6">
                  <c:v>23.892347000000001</c:v>
                </c:pt>
                <c:pt idx="7">
                  <c:v>21.701546</c:v>
                </c:pt>
                <c:pt idx="8">
                  <c:v>18.741982</c:v>
                </c:pt>
                <c:pt idx="9">
                  <c:v>15.589858</c:v>
                </c:pt>
                <c:pt idx="10">
                  <c:v>14.053356000000001</c:v>
                </c:pt>
                <c:pt idx="11">
                  <c:v>12.927875999999999</c:v>
                </c:pt>
                <c:pt idx="12">
                  <c:v>13.11243</c:v>
                </c:pt>
                <c:pt idx="13">
                  <c:v>14.201566</c:v>
                </c:pt>
                <c:pt idx="14">
                  <c:v>15.438774</c:v>
                </c:pt>
                <c:pt idx="15">
                  <c:v>16.509281000000001</c:v>
                </c:pt>
                <c:pt idx="16">
                  <c:v>16.847632999999998</c:v>
                </c:pt>
                <c:pt idx="17">
                  <c:v>17.682831</c:v>
                </c:pt>
                <c:pt idx="18">
                  <c:v>18.167721</c:v>
                </c:pt>
                <c:pt idx="19">
                  <c:v>18.497429</c:v>
                </c:pt>
                <c:pt idx="20">
                  <c:v>18.133865</c:v>
                </c:pt>
                <c:pt idx="21">
                  <c:v>18.165592</c:v>
                </c:pt>
                <c:pt idx="22">
                  <c:v>19.760044000000001</c:v>
                </c:pt>
                <c:pt idx="23">
                  <c:v>21.934614</c:v>
                </c:pt>
                <c:pt idx="24">
                  <c:v>23.932721999999998</c:v>
                </c:pt>
                <c:pt idx="25">
                  <c:v>24.367263999999999</c:v>
                </c:pt>
                <c:pt idx="26">
                  <c:v>23.532475000000002</c:v>
                </c:pt>
                <c:pt idx="27">
                  <c:v>22.771775999999999</c:v>
                </c:pt>
                <c:pt idx="28">
                  <c:v>22.044519000000001</c:v>
                </c:pt>
                <c:pt idx="29">
                  <c:v>21.772646000000002</c:v>
                </c:pt>
                <c:pt idx="30">
                  <c:v>21.987925000000001</c:v>
                </c:pt>
                <c:pt idx="31">
                  <c:v>22.849497</c:v>
                </c:pt>
                <c:pt idx="32">
                  <c:v>23.348188</c:v>
                </c:pt>
                <c:pt idx="33">
                  <c:v>23.517872000000001</c:v>
                </c:pt>
                <c:pt idx="34">
                  <c:v>22.662582</c:v>
                </c:pt>
                <c:pt idx="35">
                  <c:v>22.042346999999999</c:v>
                </c:pt>
                <c:pt idx="36">
                  <c:v>21.177897999999999</c:v>
                </c:pt>
                <c:pt idx="37">
                  <c:v>20.711628000000001</c:v>
                </c:pt>
                <c:pt idx="38">
                  <c:v>20.479942000000001</c:v>
                </c:pt>
                <c:pt idx="39">
                  <c:v>20.438526</c:v>
                </c:pt>
                <c:pt idx="40">
                  <c:v>21.517472999999999</c:v>
                </c:pt>
                <c:pt idx="41">
                  <c:v>22.2789</c:v>
                </c:pt>
                <c:pt idx="42">
                  <c:v>23.006806999999998</c:v>
                </c:pt>
                <c:pt idx="43">
                  <c:v>22.912735000000001</c:v>
                </c:pt>
                <c:pt idx="44">
                  <c:v>22.491143999999998</c:v>
                </c:pt>
                <c:pt idx="45">
                  <c:v>21.514379999999999</c:v>
                </c:pt>
                <c:pt idx="46">
                  <c:v>20.067495000000001</c:v>
                </c:pt>
                <c:pt idx="47">
                  <c:v>19.671275999999999</c:v>
                </c:pt>
                <c:pt idx="48">
                  <c:v>20.899768999999999</c:v>
                </c:pt>
                <c:pt idx="49">
                  <c:v>23.671299000000001</c:v>
                </c:pt>
                <c:pt idx="50">
                  <c:v>25.325479999999999</c:v>
                </c:pt>
                <c:pt idx="51">
                  <c:v>25.533073000000002</c:v>
                </c:pt>
                <c:pt idx="52">
                  <c:v>24.210131000000001</c:v>
                </c:pt>
                <c:pt idx="53">
                  <c:v>22.676010000000002</c:v>
                </c:pt>
                <c:pt idx="54">
                  <c:v>23.774702000000001</c:v>
                </c:pt>
                <c:pt idx="55">
                  <c:v>23.756905</c:v>
                </c:pt>
                <c:pt idx="56">
                  <c:v>24.369513999999999</c:v>
                </c:pt>
                <c:pt idx="57">
                  <c:v>22.633806</c:v>
                </c:pt>
                <c:pt idx="58">
                  <c:v>23.209211</c:v>
                </c:pt>
                <c:pt idx="59">
                  <c:v>23.369699000000001</c:v>
                </c:pt>
                <c:pt idx="60">
                  <c:v>24.251214999999998</c:v>
                </c:pt>
                <c:pt idx="61">
                  <c:v>24.837634999999999</c:v>
                </c:pt>
                <c:pt idx="62">
                  <c:v>25.358644000000002</c:v>
                </c:pt>
                <c:pt idx="63">
                  <c:v>26.355526000000001</c:v>
                </c:pt>
                <c:pt idx="64">
                  <c:v>25.938641000000001</c:v>
                </c:pt>
                <c:pt idx="65">
                  <c:v>26.222245999999998</c:v>
                </c:pt>
                <c:pt idx="66">
                  <c:v>25.342193999999999</c:v>
                </c:pt>
                <c:pt idx="67">
                  <c:v>25.38644</c:v>
                </c:pt>
                <c:pt idx="68">
                  <c:v>25.484867000000001</c:v>
                </c:pt>
                <c:pt idx="69">
                  <c:v>25.371331999999999</c:v>
                </c:pt>
                <c:pt idx="70">
                  <c:v>25.046745000000001</c:v>
                </c:pt>
                <c:pt idx="71">
                  <c:v>25.023758000000001</c:v>
                </c:pt>
                <c:pt idx="72">
                  <c:v>25.098122</c:v>
                </c:pt>
                <c:pt idx="73">
                  <c:v>26.740732000000001</c:v>
                </c:pt>
                <c:pt idx="74">
                  <c:v>26.205189000000001</c:v>
                </c:pt>
                <c:pt idx="75">
                  <c:v>25.796638000000002</c:v>
                </c:pt>
                <c:pt idx="76">
                  <c:v>23.998631</c:v>
                </c:pt>
                <c:pt idx="77">
                  <c:v>23.84947</c:v>
                </c:pt>
                <c:pt idx="78">
                  <c:v>23.986387000000001</c:v>
                </c:pt>
                <c:pt idx="79">
                  <c:v>24.060528000000001</c:v>
                </c:pt>
                <c:pt idx="80">
                  <c:v>24.093643</c:v>
                </c:pt>
                <c:pt idx="81">
                  <c:v>23.445072</c:v>
                </c:pt>
                <c:pt idx="82">
                  <c:v>22.297201000000001</c:v>
                </c:pt>
                <c:pt idx="83">
                  <c:v>21.508032</c:v>
                </c:pt>
                <c:pt idx="84">
                  <c:v>21.770475000000001</c:v>
                </c:pt>
                <c:pt idx="85">
                  <c:v>22.034935000000001</c:v>
                </c:pt>
                <c:pt idx="86">
                  <c:v>23.400366000000002</c:v>
                </c:pt>
                <c:pt idx="87">
                  <c:v>22.152826000000001</c:v>
                </c:pt>
                <c:pt idx="88">
                  <c:v>21.644542999999999</c:v>
                </c:pt>
                <c:pt idx="89">
                  <c:v>19.286261</c:v>
                </c:pt>
                <c:pt idx="90">
                  <c:v>20.585262</c:v>
                </c:pt>
                <c:pt idx="91">
                  <c:v>20.195211</c:v>
                </c:pt>
                <c:pt idx="92">
                  <c:v>20.403973000000001</c:v>
                </c:pt>
                <c:pt idx="93">
                  <c:v>18.346496999999999</c:v>
                </c:pt>
                <c:pt idx="94">
                  <c:v>18.809116</c:v>
                </c:pt>
                <c:pt idx="95">
                  <c:v>20.045138999999999</c:v>
                </c:pt>
                <c:pt idx="96">
                  <c:v>20.934235000000001</c:v>
                </c:pt>
                <c:pt idx="97">
                  <c:v>20.562570999999998</c:v>
                </c:pt>
                <c:pt idx="98">
                  <c:v>19.340349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DA-48F5-BFF9-8B5962EAC0B3}"/>
            </c:ext>
          </c:extLst>
        </c:ser>
        <c:ser>
          <c:idx val="1"/>
          <c:order val="1"/>
          <c:tx>
            <c:strRef>
              <c:f>'IP3'!$M$2</c:f>
              <c:strCache>
                <c:ptCount val="1"/>
                <c:pt idx="0">
                  <c:v>+15 dBm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'IP3'!$L$5:$L$103</c:f>
              <c:numCache>
                <c:formatCode>General</c:formatCode>
                <c:ptCount val="99"/>
                <c:pt idx="0">
                  <c:v>6</c:v>
                </c:pt>
                <c:pt idx="1">
                  <c:v>6.3979591836734997</c:v>
                </c:pt>
                <c:pt idx="2">
                  <c:v>6.7959183673468999</c:v>
                </c:pt>
                <c:pt idx="3">
                  <c:v>7.1938775510203996</c:v>
                </c:pt>
                <c:pt idx="4">
                  <c:v>7.5918367346939002</c:v>
                </c:pt>
                <c:pt idx="5">
                  <c:v>7.9897959183673004</c:v>
                </c:pt>
                <c:pt idx="6">
                  <c:v>8.3877551020407992</c:v>
                </c:pt>
                <c:pt idx="7">
                  <c:v>8.7857142857143007</c:v>
                </c:pt>
                <c:pt idx="8">
                  <c:v>9.1836734693878004</c:v>
                </c:pt>
                <c:pt idx="9">
                  <c:v>9.5816326530611988</c:v>
                </c:pt>
                <c:pt idx="10">
                  <c:v>9.9795918367346985</c:v>
                </c:pt>
                <c:pt idx="11">
                  <c:v>10.377551020408001</c:v>
                </c:pt>
                <c:pt idx="12">
                  <c:v>10.775510204082</c:v>
                </c:pt>
                <c:pt idx="13">
                  <c:v>11.173469387754999</c:v>
                </c:pt>
                <c:pt idx="14">
                  <c:v>11.571428571429001</c:v>
                </c:pt>
                <c:pt idx="15">
                  <c:v>11.969387755102</c:v>
                </c:pt>
                <c:pt idx="16">
                  <c:v>12.367346938775999</c:v>
                </c:pt>
                <c:pt idx="17">
                  <c:v>12.765306122448999</c:v>
                </c:pt>
                <c:pt idx="18">
                  <c:v>13.163265306122</c:v>
                </c:pt>
                <c:pt idx="19">
                  <c:v>13.561224489796</c:v>
                </c:pt>
                <c:pt idx="20">
                  <c:v>13.959183673468999</c:v>
                </c:pt>
                <c:pt idx="21">
                  <c:v>14.357142857143</c:v>
                </c:pt>
                <c:pt idx="22">
                  <c:v>14.755102040816</c:v>
                </c:pt>
                <c:pt idx="23">
                  <c:v>15.153061224489999</c:v>
                </c:pt>
                <c:pt idx="24">
                  <c:v>15.551020408163</c:v>
                </c:pt>
                <c:pt idx="25">
                  <c:v>15.948979591837</c:v>
                </c:pt>
                <c:pt idx="26">
                  <c:v>16.346938775510001</c:v>
                </c:pt>
                <c:pt idx="27">
                  <c:v>16.744897959184001</c:v>
                </c:pt>
                <c:pt idx="28">
                  <c:v>17.142857142857</c:v>
                </c:pt>
                <c:pt idx="29">
                  <c:v>17.540816326530997</c:v>
                </c:pt>
                <c:pt idx="30">
                  <c:v>17.938775510204</c:v>
                </c:pt>
                <c:pt idx="31">
                  <c:v>18.336734693877997</c:v>
                </c:pt>
                <c:pt idx="32">
                  <c:v>18.734693877550999</c:v>
                </c:pt>
                <c:pt idx="33">
                  <c:v>19.132653061223998</c:v>
                </c:pt>
                <c:pt idx="34">
                  <c:v>19.530612244897998</c:v>
                </c:pt>
                <c:pt idx="35">
                  <c:v>19.928571428571001</c:v>
                </c:pt>
                <c:pt idx="36">
                  <c:v>20.326530612244998</c:v>
                </c:pt>
                <c:pt idx="37">
                  <c:v>20.724489795918</c:v>
                </c:pt>
                <c:pt idx="38">
                  <c:v>21.122448979592001</c:v>
                </c:pt>
                <c:pt idx="39">
                  <c:v>21.520408163265</c:v>
                </c:pt>
                <c:pt idx="40">
                  <c:v>21.918367346939</c:v>
                </c:pt>
                <c:pt idx="41">
                  <c:v>22.316326530611999</c:v>
                </c:pt>
                <c:pt idx="42">
                  <c:v>22.714285714286</c:v>
                </c:pt>
                <c:pt idx="43">
                  <c:v>23.112244897958998</c:v>
                </c:pt>
                <c:pt idx="44">
                  <c:v>23.510204081632999</c:v>
                </c:pt>
                <c:pt idx="45">
                  <c:v>23.908163265306001</c:v>
                </c:pt>
                <c:pt idx="46">
                  <c:v>24.306122448979998</c:v>
                </c:pt>
                <c:pt idx="47">
                  <c:v>24.704081632653001</c:v>
                </c:pt>
                <c:pt idx="48">
                  <c:v>25.102040816327001</c:v>
                </c:pt>
                <c:pt idx="49">
                  <c:v>25.5</c:v>
                </c:pt>
                <c:pt idx="50">
                  <c:v>25.897959183672999</c:v>
                </c:pt>
                <c:pt idx="51">
                  <c:v>26.295918367346999</c:v>
                </c:pt>
                <c:pt idx="52">
                  <c:v>26.693877551020002</c:v>
                </c:pt>
                <c:pt idx="53">
                  <c:v>27.091836734693999</c:v>
                </c:pt>
                <c:pt idx="54">
                  <c:v>27.489795918367001</c:v>
                </c:pt>
                <c:pt idx="55">
                  <c:v>27.887755102041002</c:v>
                </c:pt>
                <c:pt idx="56">
                  <c:v>28.285714285714</c:v>
                </c:pt>
                <c:pt idx="57">
                  <c:v>28.683673469388001</c:v>
                </c:pt>
                <c:pt idx="58">
                  <c:v>29.081632653061</c:v>
                </c:pt>
                <c:pt idx="59">
                  <c:v>29.479591836735</c:v>
                </c:pt>
                <c:pt idx="60">
                  <c:v>29.877551020407999</c:v>
                </c:pt>
                <c:pt idx="61">
                  <c:v>30.275510204082</c:v>
                </c:pt>
                <c:pt idx="62">
                  <c:v>30.673469387755002</c:v>
                </c:pt>
                <c:pt idx="63">
                  <c:v>31.071428571428999</c:v>
                </c:pt>
                <c:pt idx="64">
                  <c:v>31.469387755102002</c:v>
                </c:pt>
                <c:pt idx="65">
                  <c:v>31.867346938776002</c:v>
                </c:pt>
                <c:pt idx="66">
                  <c:v>32.265306122449005</c:v>
                </c:pt>
                <c:pt idx="67">
                  <c:v>32.663265306122</c:v>
                </c:pt>
                <c:pt idx="68">
                  <c:v>33.061224489796004</c:v>
                </c:pt>
                <c:pt idx="69">
                  <c:v>33.459183673468999</c:v>
                </c:pt>
                <c:pt idx="70">
                  <c:v>33.857142857143003</c:v>
                </c:pt>
                <c:pt idx="71">
                  <c:v>34.255102040815999</c:v>
                </c:pt>
                <c:pt idx="72">
                  <c:v>34.653061224489996</c:v>
                </c:pt>
                <c:pt idx="73">
                  <c:v>35.051020408163005</c:v>
                </c:pt>
                <c:pt idx="74">
                  <c:v>35.448979591836995</c:v>
                </c:pt>
                <c:pt idx="75">
                  <c:v>35.846938775510004</c:v>
                </c:pt>
                <c:pt idx="76">
                  <c:v>36.244897959184001</c:v>
                </c:pt>
                <c:pt idx="77">
                  <c:v>36.642857142857004</c:v>
                </c:pt>
                <c:pt idx="78">
                  <c:v>37.040816326531001</c:v>
                </c:pt>
                <c:pt idx="79">
                  <c:v>37.438775510204003</c:v>
                </c:pt>
                <c:pt idx="80">
                  <c:v>37.836734693878</c:v>
                </c:pt>
                <c:pt idx="81">
                  <c:v>38.234693877551003</c:v>
                </c:pt>
                <c:pt idx="82">
                  <c:v>38.632653061223998</c:v>
                </c:pt>
                <c:pt idx="83">
                  <c:v>39.030612244898002</c:v>
                </c:pt>
                <c:pt idx="84">
                  <c:v>39.428571428570997</c:v>
                </c:pt>
                <c:pt idx="85">
                  <c:v>39.826530612245001</c:v>
                </c:pt>
                <c:pt idx="86">
                  <c:v>40.224489795917997</c:v>
                </c:pt>
                <c:pt idx="87">
                  <c:v>40.622448979592001</c:v>
                </c:pt>
                <c:pt idx="88">
                  <c:v>41.020408163264996</c:v>
                </c:pt>
                <c:pt idx="89">
                  <c:v>41.418367346939</c:v>
                </c:pt>
                <c:pt idx="90">
                  <c:v>41.816326530612002</c:v>
                </c:pt>
                <c:pt idx="91">
                  <c:v>42.214285714286007</c:v>
                </c:pt>
                <c:pt idx="92">
                  <c:v>42.612244897959002</c:v>
                </c:pt>
                <c:pt idx="93">
                  <c:v>43.010204081633006</c:v>
                </c:pt>
                <c:pt idx="94">
                  <c:v>43.408163265306001</c:v>
                </c:pt>
                <c:pt idx="95">
                  <c:v>43.806122448980005</c:v>
                </c:pt>
                <c:pt idx="96">
                  <c:v>44.204081632653001</c:v>
                </c:pt>
                <c:pt idx="97">
                  <c:v>44.602040816327005</c:v>
                </c:pt>
                <c:pt idx="98">
                  <c:v>45</c:v>
                </c:pt>
              </c:numCache>
            </c:numRef>
          </c:xVal>
          <c:yVal>
            <c:numRef>
              <c:f>'IP3'!$M$5:$M$103</c:f>
              <c:numCache>
                <c:formatCode>General</c:formatCode>
                <c:ptCount val="99"/>
                <c:pt idx="0">
                  <c:v>14.406711</c:v>
                </c:pt>
                <c:pt idx="1">
                  <c:v>18.735344000000001</c:v>
                </c:pt>
                <c:pt idx="2">
                  <c:v>21.931017000000001</c:v>
                </c:pt>
                <c:pt idx="3">
                  <c:v>23.782</c:v>
                </c:pt>
                <c:pt idx="4">
                  <c:v>21.408905000000001</c:v>
                </c:pt>
                <c:pt idx="5">
                  <c:v>20.416311</c:v>
                </c:pt>
                <c:pt idx="6">
                  <c:v>18.418310000000002</c:v>
                </c:pt>
                <c:pt idx="7">
                  <c:v>16.997633</c:v>
                </c:pt>
                <c:pt idx="8">
                  <c:v>15.727264999999999</c:v>
                </c:pt>
                <c:pt idx="9">
                  <c:v>14.632913</c:v>
                </c:pt>
                <c:pt idx="10">
                  <c:v>13.579834</c:v>
                </c:pt>
                <c:pt idx="11">
                  <c:v>12.363579</c:v>
                </c:pt>
                <c:pt idx="12">
                  <c:v>12.401819</c:v>
                </c:pt>
                <c:pt idx="13">
                  <c:v>13.458994000000001</c:v>
                </c:pt>
                <c:pt idx="14">
                  <c:v>14.508846999999999</c:v>
                </c:pt>
                <c:pt idx="15">
                  <c:v>15.30336</c:v>
                </c:pt>
                <c:pt idx="16">
                  <c:v>16.207706000000002</c:v>
                </c:pt>
                <c:pt idx="17">
                  <c:v>17.902170000000002</c:v>
                </c:pt>
                <c:pt idx="18">
                  <c:v>19.074209</c:v>
                </c:pt>
                <c:pt idx="19">
                  <c:v>19.223832999999999</c:v>
                </c:pt>
                <c:pt idx="20">
                  <c:v>18.372965000000001</c:v>
                </c:pt>
                <c:pt idx="21">
                  <c:v>18.611908</c:v>
                </c:pt>
                <c:pt idx="22">
                  <c:v>20.086469999999998</c:v>
                </c:pt>
                <c:pt idx="23">
                  <c:v>21.741157999999999</c:v>
                </c:pt>
                <c:pt idx="24">
                  <c:v>22.683933</c:v>
                </c:pt>
                <c:pt idx="25">
                  <c:v>22.249374</c:v>
                </c:pt>
                <c:pt idx="26">
                  <c:v>20.645776999999999</c:v>
                </c:pt>
                <c:pt idx="27">
                  <c:v>19.252932000000001</c:v>
                </c:pt>
                <c:pt idx="28">
                  <c:v>18.270523000000001</c:v>
                </c:pt>
                <c:pt idx="29">
                  <c:v>18.371471</c:v>
                </c:pt>
                <c:pt idx="30">
                  <c:v>19.174686000000001</c:v>
                </c:pt>
                <c:pt idx="31">
                  <c:v>20.523743</c:v>
                </c:pt>
                <c:pt idx="32">
                  <c:v>21.151441999999999</c:v>
                </c:pt>
                <c:pt idx="33">
                  <c:v>21.390694</c:v>
                </c:pt>
                <c:pt idx="34">
                  <c:v>20.678804</c:v>
                </c:pt>
                <c:pt idx="35">
                  <c:v>20.722517</c:v>
                </c:pt>
                <c:pt idx="36">
                  <c:v>20.090691</c:v>
                </c:pt>
                <c:pt idx="37">
                  <c:v>20.291601</c:v>
                </c:pt>
                <c:pt idx="38">
                  <c:v>20.937899000000002</c:v>
                </c:pt>
                <c:pt idx="39">
                  <c:v>23.295870000000001</c:v>
                </c:pt>
                <c:pt idx="40">
                  <c:v>24.365383000000001</c:v>
                </c:pt>
                <c:pt idx="41">
                  <c:v>24.709166</c:v>
                </c:pt>
                <c:pt idx="42">
                  <c:v>23.302488</c:v>
                </c:pt>
                <c:pt idx="43">
                  <c:v>22.829687</c:v>
                </c:pt>
                <c:pt idx="44">
                  <c:v>22.079091999999999</c:v>
                </c:pt>
                <c:pt idx="45">
                  <c:v>21.064223999999999</c:v>
                </c:pt>
                <c:pt idx="46">
                  <c:v>20.126818</c:v>
                </c:pt>
                <c:pt idx="47">
                  <c:v>20.569732999999999</c:v>
                </c:pt>
                <c:pt idx="48">
                  <c:v>22.231000999999999</c:v>
                </c:pt>
                <c:pt idx="49">
                  <c:v>23.640685999999999</c:v>
                </c:pt>
                <c:pt idx="50">
                  <c:v>24.543928000000001</c:v>
                </c:pt>
                <c:pt idx="51">
                  <c:v>24.370756</c:v>
                </c:pt>
                <c:pt idx="52">
                  <c:v>24.04871</c:v>
                </c:pt>
                <c:pt idx="53">
                  <c:v>22.692357999999999</c:v>
                </c:pt>
                <c:pt idx="54">
                  <c:v>23.495681999999999</c:v>
                </c:pt>
                <c:pt idx="55">
                  <c:v>23.999945</c:v>
                </c:pt>
                <c:pt idx="56">
                  <c:v>24.327589</c:v>
                </c:pt>
                <c:pt idx="57">
                  <c:v>22.702576000000001</c:v>
                </c:pt>
                <c:pt idx="58">
                  <c:v>22.595058000000002</c:v>
                </c:pt>
                <c:pt idx="59">
                  <c:v>22.799728000000002</c:v>
                </c:pt>
                <c:pt idx="60">
                  <c:v>23.650967000000001</c:v>
                </c:pt>
                <c:pt idx="61">
                  <c:v>24.445232000000001</c:v>
                </c:pt>
                <c:pt idx="62">
                  <c:v>25.232775</c:v>
                </c:pt>
                <c:pt idx="63">
                  <c:v>26.313168000000001</c:v>
                </c:pt>
                <c:pt idx="64">
                  <c:v>25.760904</c:v>
                </c:pt>
                <c:pt idx="65">
                  <c:v>25.823658000000002</c:v>
                </c:pt>
                <c:pt idx="66">
                  <c:v>25.338592999999999</c:v>
                </c:pt>
                <c:pt idx="67">
                  <c:v>25.329594</c:v>
                </c:pt>
                <c:pt idx="68">
                  <c:v>25.434930999999999</c:v>
                </c:pt>
                <c:pt idx="69">
                  <c:v>25.109922000000001</c:v>
                </c:pt>
                <c:pt idx="70">
                  <c:v>25.093613000000001</c:v>
                </c:pt>
                <c:pt idx="71">
                  <c:v>25.270019999999999</c:v>
                </c:pt>
                <c:pt idx="72">
                  <c:v>25.421140999999999</c:v>
                </c:pt>
                <c:pt idx="73">
                  <c:v>26.592813</c:v>
                </c:pt>
                <c:pt idx="74">
                  <c:v>25.890357999999999</c:v>
                </c:pt>
                <c:pt idx="75">
                  <c:v>25.882828</c:v>
                </c:pt>
                <c:pt idx="76">
                  <c:v>24.232899</c:v>
                </c:pt>
                <c:pt idx="77">
                  <c:v>24.067388999999999</c:v>
                </c:pt>
                <c:pt idx="78">
                  <c:v>23.583034999999999</c:v>
                </c:pt>
                <c:pt idx="79">
                  <c:v>23.317093</c:v>
                </c:pt>
                <c:pt idx="80">
                  <c:v>22.561921999999999</c:v>
                </c:pt>
                <c:pt idx="81">
                  <c:v>21.554843999999999</c:v>
                </c:pt>
                <c:pt idx="82">
                  <c:v>20.955496</c:v>
                </c:pt>
                <c:pt idx="83">
                  <c:v>21.113568999999998</c:v>
                </c:pt>
                <c:pt idx="84">
                  <c:v>21.725352999999998</c:v>
                </c:pt>
                <c:pt idx="85">
                  <c:v>22.202888000000002</c:v>
                </c:pt>
                <c:pt idx="86">
                  <c:v>23.371437</c:v>
                </c:pt>
                <c:pt idx="87">
                  <c:v>22.090503999999999</c:v>
                </c:pt>
                <c:pt idx="88">
                  <c:v>21.534217999999999</c:v>
                </c:pt>
                <c:pt idx="89">
                  <c:v>19.47588</c:v>
                </c:pt>
                <c:pt idx="90">
                  <c:v>20.840320999999999</c:v>
                </c:pt>
                <c:pt idx="91">
                  <c:v>20.247734000000001</c:v>
                </c:pt>
                <c:pt idx="92">
                  <c:v>20.314962000000001</c:v>
                </c:pt>
                <c:pt idx="93">
                  <c:v>18.509654999999999</c:v>
                </c:pt>
                <c:pt idx="94">
                  <c:v>19.138912000000001</c:v>
                </c:pt>
                <c:pt idx="95">
                  <c:v>20.362576000000001</c:v>
                </c:pt>
                <c:pt idx="96">
                  <c:v>21.166803000000002</c:v>
                </c:pt>
                <c:pt idx="97">
                  <c:v>20.745405000000002</c:v>
                </c:pt>
                <c:pt idx="98">
                  <c:v>19.513369000000001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9DA-48F5-BFF9-8B5962EAC0B3}"/>
            </c:ext>
          </c:extLst>
        </c:ser>
        <c:ser>
          <c:idx val="2"/>
          <c:order val="2"/>
          <c:tx>
            <c:strRef>
              <c:f>'IP3'!$P$2</c:f>
              <c:strCache>
                <c:ptCount val="1"/>
                <c:pt idx="0">
                  <c:v>+13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'IP3'!$O$5:$O$103</c:f>
              <c:numCache>
                <c:formatCode>General</c:formatCode>
                <c:ptCount val="99"/>
                <c:pt idx="0">
                  <c:v>6</c:v>
                </c:pt>
                <c:pt idx="1">
                  <c:v>6.3979591836734997</c:v>
                </c:pt>
                <c:pt idx="2">
                  <c:v>6.7959183673468999</c:v>
                </c:pt>
                <c:pt idx="3">
                  <c:v>7.1938775510203996</c:v>
                </c:pt>
                <c:pt idx="4">
                  <c:v>7.5918367346939002</c:v>
                </c:pt>
                <c:pt idx="5">
                  <c:v>7.9897959183673004</c:v>
                </c:pt>
                <c:pt idx="6">
                  <c:v>8.3877551020407992</c:v>
                </c:pt>
                <c:pt idx="7">
                  <c:v>8.7857142857143007</c:v>
                </c:pt>
                <c:pt idx="8">
                  <c:v>9.1836734693878004</c:v>
                </c:pt>
                <c:pt idx="9">
                  <c:v>9.5816326530611988</c:v>
                </c:pt>
                <c:pt idx="10">
                  <c:v>9.9795918367346985</c:v>
                </c:pt>
                <c:pt idx="11">
                  <c:v>10.377551020408001</c:v>
                </c:pt>
                <c:pt idx="12">
                  <c:v>10.775510204082</c:v>
                </c:pt>
                <c:pt idx="13">
                  <c:v>11.173469387754999</c:v>
                </c:pt>
                <c:pt idx="14">
                  <c:v>11.571428571429001</c:v>
                </c:pt>
                <c:pt idx="15">
                  <c:v>11.969387755102</c:v>
                </c:pt>
                <c:pt idx="16">
                  <c:v>12.367346938775999</c:v>
                </c:pt>
                <c:pt idx="17">
                  <c:v>12.765306122448999</c:v>
                </c:pt>
                <c:pt idx="18">
                  <c:v>13.163265306122</c:v>
                </c:pt>
                <c:pt idx="19">
                  <c:v>13.561224489796</c:v>
                </c:pt>
                <c:pt idx="20">
                  <c:v>13.959183673468999</c:v>
                </c:pt>
                <c:pt idx="21">
                  <c:v>14.357142857143</c:v>
                </c:pt>
                <c:pt idx="22">
                  <c:v>14.755102040816</c:v>
                </c:pt>
                <c:pt idx="23">
                  <c:v>15.153061224489999</c:v>
                </c:pt>
                <c:pt idx="24">
                  <c:v>15.551020408163</c:v>
                </c:pt>
                <c:pt idx="25">
                  <c:v>15.948979591837</c:v>
                </c:pt>
                <c:pt idx="26">
                  <c:v>16.346938775510001</c:v>
                </c:pt>
                <c:pt idx="27">
                  <c:v>16.744897959184001</c:v>
                </c:pt>
                <c:pt idx="28">
                  <c:v>17.142857142857</c:v>
                </c:pt>
                <c:pt idx="29">
                  <c:v>17.540816326530997</c:v>
                </c:pt>
                <c:pt idx="30">
                  <c:v>17.938775510204</c:v>
                </c:pt>
                <c:pt idx="31">
                  <c:v>18.336734693877997</c:v>
                </c:pt>
                <c:pt idx="32">
                  <c:v>18.734693877550999</c:v>
                </c:pt>
                <c:pt idx="33">
                  <c:v>19.132653061223998</c:v>
                </c:pt>
                <c:pt idx="34">
                  <c:v>19.530612244897998</c:v>
                </c:pt>
                <c:pt idx="35">
                  <c:v>19.928571428571001</c:v>
                </c:pt>
                <c:pt idx="36">
                  <c:v>20.326530612244998</c:v>
                </c:pt>
                <c:pt idx="37">
                  <c:v>20.724489795918</c:v>
                </c:pt>
                <c:pt idx="38">
                  <c:v>21.122448979592001</c:v>
                </c:pt>
                <c:pt idx="39">
                  <c:v>21.520408163265</c:v>
                </c:pt>
                <c:pt idx="40">
                  <c:v>21.918367346939</c:v>
                </c:pt>
                <c:pt idx="41">
                  <c:v>22.316326530611999</c:v>
                </c:pt>
                <c:pt idx="42">
                  <c:v>22.714285714286</c:v>
                </c:pt>
                <c:pt idx="43">
                  <c:v>23.112244897958998</c:v>
                </c:pt>
                <c:pt idx="44">
                  <c:v>23.510204081632999</c:v>
                </c:pt>
                <c:pt idx="45">
                  <c:v>23.908163265306001</c:v>
                </c:pt>
                <c:pt idx="46">
                  <c:v>24.306122448979998</c:v>
                </c:pt>
                <c:pt idx="47">
                  <c:v>24.704081632653001</c:v>
                </c:pt>
                <c:pt idx="48">
                  <c:v>25.102040816327001</c:v>
                </c:pt>
                <c:pt idx="49">
                  <c:v>25.5</c:v>
                </c:pt>
                <c:pt idx="50">
                  <c:v>25.897959183672999</c:v>
                </c:pt>
                <c:pt idx="51">
                  <c:v>26.295918367346999</c:v>
                </c:pt>
                <c:pt idx="52">
                  <c:v>26.693877551020002</c:v>
                </c:pt>
                <c:pt idx="53">
                  <c:v>27.091836734693999</c:v>
                </c:pt>
                <c:pt idx="54">
                  <c:v>27.489795918367001</c:v>
                </c:pt>
                <c:pt idx="55">
                  <c:v>27.887755102041002</c:v>
                </c:pt>
                <c:pt idx="56">
                  <c:v>28.285714285714</c:v>
                </c:pt>
                <c:pt idx="57">
                  <c:v>28.683673469388001</c:v>
                </c:pt>
                <c:pt idx="58">
                  <c:v>29.081632653061</c:v>
                </c:pt>
                <c:pt idx="59">
                  <c:v>29.479591836735</c:v>
                </c:pt>
                <c:pt idx="60">
                  <c:v>29.877551020407999</c:v>
                </c:pt>
                <c:pt idx="61">
                  <c:v>30.275510204082</c:v>
                </c:pt>
                <c:pt idx="62">
                  <c:v>30.673469387755002</c:v>
                </c:pt>
                <c:pt idx="63">
                  <c:v>31.071428571428999</c:v>
                </c:pt>
                <c:pt idx="64">
                  <c:v>31.469387755102002</c:v>
                </c:pt>
                <c:pt idx="65">
                  <c:v>31.867346938776002</c:v>
                </c:pt>
                <c:pt idx="66">
                  <c:v>32.265306122449005</c:v>
                </c:pt>
                <c:pt idx="67">
                  <c:v>32.663265306122</c:v>
                </c:pt>
                <c:pt idx="68">
                  <c:v>33.061224489796004</c:v>
                </c:pt>
                <c:pt idx="69">
                  <c:v>33.459183673468999</c:v>
                </c:pt>
                <c:pt idx="70">
                  <c:v>33.857142857143003</c:v>
                </c:pt>
                <c:pt idx="71">
                  <c:v>34.255102040815999</c:v>
                </c:pt>
                <c:pt idx="72">
                  <c:v>34.653061224489996</c:v>
                </c:pt>
                <c:pt idx="73">
                  <c:v>35.051020408163005</c:v>
                </c:pt>
                <c:pt idx="74">
                  <c:v>35.448979591836995</c:v>
                </c:pt>
                <c:pt idx="75">
                  <c:v>35.846938775510004</c:v>
                </c:pt>
                <c:pt idx="76">
                  <c:v>36.244897959184001</c:v>
                </c:pt>
                <c:pt idx="77">
                  <c:v>36.642857142857004</c:v>
                </c:pt>
                <c:pt idx="78">
                  <c:v>37.040816326531001</c:v>
                </c:pt>
                <c:pt idx="79">
                  <c:v>37.438775510204003</c:v>
                </c:pt>
                <c:pt idx="80">
                  <c:v>37.836734693878</c:v>
                </c:pt>
                <c:pt idx="81">
                  <c:v>38.234693877551003</c:v>
                </c:pt>
                <c:pt idx="82">
                  <c:v>38.632653061223998</c:v>
                </c:pt>
                <c:pt idx="83">
                  <c:v>39.030612244898002</c:v>
                </c:pt>
                <c:pt idx="84">
                  <c:v>39.428571428570997</c:v>
                </c:pt>
                <c:pt idx="85">
                  <c:v>39.826530612245001</c:v>
                </c:pt>
                <c:pt idx="86">
                  <c:v>40.224489795917997</c:v>
                </c:pt>
                <c:pt idx="87">
                  <c:v>40.622448979592001</c:v>
                </c:pt>
                <c:pt idx="88">
                  <c:v>41.020408163264996</c:v>
                </c:pt>
                <c:pt idx="89">
                  <c:v>41.418367346939</c:v>
                </c:pt>
                <c:pt idx="90">
                  <c:v>41.816326530612002</c:v>
                </c:pt>
                <c:pt idx="91">
                  <c:v>42.214285714286007</c:v>
                </c:pt>
                <c:pt idx="92">
                  <c:v>42.612244897959002</c:v>
                </c:pt>
                <c:pt idx="93">
                  <c:v>43.010204081633006</c:v>
                </c:pt>
                <c:pt idx="94">
                  <c:v>43.408163265306001</c:v>
                </c:pt>
                <c:pt idx="95">
                  <c:v>43.806122448980005</c:v>
                </c:pt>
                <c:pt idx="96">
                  <c:v>44.204081632653001</c:v>
                </c:pt>
                <c:pt idx="97">
                  <c:v>44.602040816327005</c:v>
                </c:pt>
                <c:pt idx="98">
                  <c:v>45</c:v>
                </c:pt>
              </c:numCache>
            </c:numRef>
          </c:xVal>
          <c:yVal>
            <c:numRef>
              <c:f>'IP3'!$P$5:$P$103</c:f>
              <c:numCache>
                <c:formatCode>General</c:formatCode>
                <c:ptCount val="99"/>
                <c:pt idx="0">
                  <c:v>4.7083086999999999</c:v>
                </c:pt>
                <c:pt idx="1">
                  <c:v>7.2561296999999998</c:v>
                </c:pt>
                <c:pt idx="2">
                  <c:v>13.076898</c:v>
                </c:pt>
                <c:pt idx="3">
                  <c:v>16.959416999999998</c:v>
                </c:pt>
                <c:pt idx="4">
                  <c:v>18.408928</c:v>
                </c:pt>
                <c:pt idx="5">
                  <c:v>15.707582</c:v>
                </c:pt>
                <c:pt idx="6">
                  <c:v>13.949498999999999</c:v>
                </c:pt>
                <c:pt idx="7">
                  <c:v>12.583221</c:v>
                </c:pt>
                <c:pt idx="8">
                  <c:v>12.975389</c:v>
                </c:pt>
                <c:pt idx="9">
                  <c:v>13.285161</c:v>
                </c:pt>
                <c:pt idx="10">
                  <c:v>12.805361</c:v>
                </c:pt>
                <c:pt idx="11">
                  <c:v>11.741652</c:v>
                </c:pt>
                <c:pt idx="12">
                  <c:v>11.634109</c:v>
                </c:pt>
                <c:pt idx="13">
                  <c:v>12.655664</c:v>
                </c:pt>
                <c:pt idx="14">
                  <c:v>13.733433</c:v>
                </c:pt>
                <c:pt idx="15">
                  <c:v>14.943851</c:v>
                </c:pt>
                <c:pt idx="16">
                  <c:v>16.989946</c:v>
                </c:pt>
                <c:pt idx="17">
                  <c:v>19.033131000000001</c:v>
                </c:pt>
                <c:pt idx="18">
                  <c:v>20.197133999999998</c:v>
                </c:pt>
                <c:pt idx="19">
                  <c:v>19.567775999999999</c:v>
                </c:pt>
                <c:pt idx="20">
                  <c:v>18.502157</c:v>
                </c:pt>
                <c:pt idx="21">
                  <c:v>18.535999</c:v>
                </c:pt>
                <c:pt idx="22">
                  <c:v>19.395617000000001</c:v>
                </c:pt>
                <c:pt idx="23">
                  <c:v>20.688257</c:v>
                </c:pt>
                <c:pt idx="24">
                  <c:v>20.796534999999999</c:v>
                </c:pt>
                <c:pt idx="25">
                  <c:v>19.654461000000001</c:v>
                </c:pt>
                <c:pt idx="26">
                  <c:v>17.410582999999999</c:v>
                </c:pt>
                <c:pt idx="27">
                  <c:v>15.663515</c:v>
                </c:pt>
                <c:pt idx="28">
                  <c:v>14.864395999999999</c:v>
                </c:pt>
                <c:pt idx="29">
                  <c:v>15.389760000000001</c:v>
                </c:pt>
                <c:pt idx="30">
                  <c:v>16.182531000000001</c:v>
                </c:pt>
                <c:pt idx="31">
                  <c:v>17.253256</c:v>
                </c:pt>
                <c:pt idx="32">
                  <c:v>18.215059</c:v>
                </c:pt>
                <c:pt idx="33">
                  <c:v>18.851274</c:v>
                </c:pt>
                <c:pt idx="34">
                  <c:v>19.446764000000002</c:v>
                </c:pt>
                <c:pt idx="35">
                  <c:v>20.896816000000001</c:v>
                </c:pt>
                <c:pt idx="36">
                  <c:v>21.983318000000001</c:v>
                </c:pt>
                <c:pt idx="37">
                  <c:v>24.017970999999999</c:v>
                </c:pt>
                <c:pt idx="38">
                  <c:v>25.973969</c:v>
                </c:pt>
                <c:pt idx="39">
                  <c:v>28.387560000000001</c:v>
                </c:pt>
                <c:pt idx="40">
                  <c:v>27.640066000000001</c:v>
                </c:pt>
                <c:pt idx="41">
                  <c:v>27.777321000000001</c:v>
                </c:pt>
                <c:pt idx="42">
                  <c:v>25.362307000000001</c:v>
                </c:pt>
                <c:pt idx="43">
                  <c:v>23.868389000000001</c:v>
                </c:pt>
                <c:pt idx="44">
                  <c:v>21.306559</c:v>
                </c:pt>
                <c:pt idx="45">
                  <c:v>20.597156999999999</c:v>
                </c:pt>
                <c:pt idx="46">
                  <c:v>20.560487999999999</c:v>
                </c:pt>
                <c:pt idx="47">
                  <c:v>21.72053</c:v>
                </c:pt>
                <c:pt idx="48">
                  <c:v>22.598291</c:v>
                </c:pt>
                <c:pt idx="49">
                  <c:v>23.53406</c:v>
                </c:pt>
                <c:pt idx="50">
                  <c:v>23.319928999999998</c:v>
                </c:pt>
                <c:pt idx="51">
                  <c:v>23.314905</c:v>
                </c:pt>
                <c:pt idx="52">
                  <c:v>22.345278</c:v>
                </c:pt>
                <c:pt idx="53">
                  <c:v>21.802669999999999</c:v>
                </c:pt>
                <c:pt idx="54">
                  <c:v>22.565640999999999</c:v>
                </c:pt>
                <c:pt idx="55">
                  <c:v>24.067743</c:v>
                </c:pt>
                <c:pt idx="56">
                  <c:v>24.090461999999999</c:v>
                </c:pt>
                <c:pt idx="57">
                  <c:v>22.905396</c:v>
                </c:pt>
                <c:pt idx="58">
                  <c:v>22.929461</c:v>
                </c:pt>
                <c:pt idx="59">
                  <c:v>23.313103000000002</c:v>
                </c:pt>
                <c:pt idx="60">
                  <c:v>24.309752</c:v>
                </c:pt>
                <c:pt idx="61">
                  <c:v>23.89039</c:v>
                </c:pt>
                <c:pt idx="62">
                  <c:v>24.072659000000002</c:v>
                </c:pt>
                <c:pt idx="63">
                  <c:v>24.807938</c:v>
                </c:pt>
                <c:pt idx="64">
                  <c:v>24.418534999999999</c:v>
                </c:pt>
                <c:pt idx="65">
                  <c:v>24.827079999999999</c:v>
                </c:pt>
                <c:pt idx="66">
                  <c:v>24.006568999999999</c:v>
                </c:pt>
                <c:pt idx="67">
                  <c:v>24.270928999999999</c:v>
                </c:pt>
                <c:pt idx="68">
                  <c:v>24.253140999999999</c:v>
                </c:pt>
                <c:pt idx="69">
                  <c:v>24.616759999999999</c:v>
                </c:pt>
                <c:pt idx="70">
                  <c:v>24.896858000000002</c:v>
                </c:pt>
                <c:pt idx="71">
                  <c:v>25.159694999999999</c:v>
                </c:pt>
                <c:pt idx="72">
                  <c:v>25.615891000000001</c:v>
                </c:pt>
                <c:pt idx="73">
                  <c:v>26.816058999999999</c:v>
                </c:pt>
                <c:pt idx="74">
                  <c:v>26.121527</c:v>
                </c:pt>
                <c:pt idx="75">
                  <c:v>25.66527</c:v>
                </c:pt>
                <c:pt idx="76">
                  <c:v>23.70269</c:v>
                </c:pt>
                <c:pt idx="77">
                  <c:v>23.151976000000001</c:v>
                </c:pt>
                <c:pt idx="78">
                  <c:v>22.117327</c:v>
                </c:pt>
                <c:pt idx="79">
                  <c:v>21.568314000000001</c:v>
                </c:pt>
                <c:pt idx="80">
                  <c:v>21.377499</c:v>
                </c:pt>
                <c:pt idx="81">
                  <c:v>21.175894</c:v>
                </c:pt>
                <c:pt idx="82">
                  <c:v>22.103088</c:v>
                </c:pt>
                <c:pt idx="83">
                  <c:v>22.448274999999999</c:v>
                </c:pt>
                <c:pt idx="84">
                  <c:v>22.907436000000001</c:v>
                </c:pt>
                <c:pt idx="85">
                  <c:v>22.435086999999999</c:v>
                </c:pt>
                <c:pt idx="86">
                  <c:v>23.245038999999998</c:v>
                </c:pt>
                <c:pt idx="87">
                  <c:v>22.167480000000001</c:v>
                </c:pt>
                <c:pt idx="88">
                  <c:v>21.703558000000001</c:v>
                </c:pt>
                <c:pt idx="89">
                  <c:v>19.834886999999998</c:v>
                </c:pt>
                <c:pt idx="90">
                  <c:v>21.075468000000001</c:v>
                </c:pt>
                <c:pt idx="91">
                  <c:v>20.279931999999999</c:v>
                </c:pt>
                <c:pt idx="92">
                  <c:v>20.375753</c:v>
                </c:pt>
                <c:pt idx="93">
                  <c:v>18.36253</c:v>
                </c:pt>
                <c:pt idx="94">
                  <c:v>19.131375999999999</c:v>
                </c:pt>
                <c:pt idx="95">
                  <c:v>20.109176999999999</c:v>
                </c:pt>
                <c:pt idx="96">
                  <c:v>21.120041000000001</c:v>
                </c:pt>
                <c:pt idx="97">
                  <c:v>20.6905</c:v>
                </c:pt>
                <c:pt idx="98">
                  <c:v>19.805147000000002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9DA-48F5-BFF9-8B5962EAC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26496"/>
        <c:axId val="11165734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'IP3'!$S$2</c15:sqref>
                        </c15:formulaRef>
                      </c:ext>
                    </c:extLst>
                    <c:strCache>
                      <c:ptCount val="1"/>
                      <c:pt idx="0">
                        <c:v>+9dBm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'IP3'!$R$5:$R$103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6</c:v>
                      </c:pt>
                      <c:pt idx="1">
                        <c:v>6.3979591836734997</c:v>
                      </c:pt>
                      <c:pt idx="2">
                        <c:v>6.7959183673468999</c:v>
                      </c:pt>
                      <c:pt idx="3">
                        <c:v>7.1938775510203996</c:v>
                      </c:pt>
                      <c:pt idx="4">
                        <c:v>7.5918367346939002</c:v>
                      </c:pt>
                      <c:pt idx="5">
                        <c:v>7.9897959183673004</c:v>
                      </c:pt>
                      <c:pt idx="6">
                        <c:v>8.3877551020407992</c:v>
                      </c:pt>
                      <c:pt idx="7">
                        <c:v>8.7857142857143007</c:v>
                      </c:pt>
                      <c:pt idx="8">
                        <c:v>9.1836734693878004</c:v>
                      </c:pt>
                      <c:pt idx="9">
                        <c:v>9.5816326530611988</c:v>
                      </c:pt>
                      <c:pt idx="10">
                        <c:v>9.9795918367346985</c:v>
                      </c:pt>
                      <c:pt idx="11">
                        <c:v>10.377551020408001</c:v>
                      </c:pt>
                      <c:pt idx="12">
                        <c:v>10.775510204082</c:v>
                      </c:pt>
                      <c:pt idx="13">
                        <c:v>11.173469387754999</c:v>
                      </c:pt>
                      <c:pt idx="14">
                        <c:v>11.571428571429001</c:v>
                      </c:pt>
                      <c:pt idx="15">
                        <c:v>11.969387755102</c:v>
                      </c:pt>
                      <c:pt idx="16">
                        <c:v>12.367346938775999</c:v>
                      </c:pt>
                      <c:pt idx="17">
                        <c:v>12.765306122448999</c:v>
                      </c:pt>
                      <c:pt idx="18">
                        <c:v>13.163265306122</c:v>
                      </c:pt>
                      <c:pt idx="19">
                        <c:v>13.561224489796</c:v>
                      </c:pt>
                      <c:pt idx="20">
                        <c:v>13.959183673468999</c:v>
                      </c:pt>
                      <c:pt idx="21">
                        <c:v>14.357142857143</c:v>
                      </c:pt>
                      <c:pt idx="22">
                        <c:v>14.755102040816</c:v>
                      </c:pt>
                      <c:pt idx="23">
                        <c:v>15.153061224489999</c:v>
                      </c:pt>
                      <c:pt idx="24">
                        <c:v>15.551020408163</c:v>
                      </c:pt>
                      <c:pt idx="25">
                        <c:v>15.948979591837</c:v>
                      </c:pt>
                      <c:pt idx="26">
                        <c:v>16.346938775510001</c:v>
                      </c:pt>
                      <c:pt idx="27">
                        <c:v>16.744897959184001</c:v>
                      </c:pt>
                      <c:pt idx="28">
                        <c:v>17.142857142857</c:v>
                      </c:pt>
                      <c:pt idx="29">
                        <c:v>17.540816326530997</c:v>
                      </c:pt>
                      <c:pt idx="30">
                        <c:v>17.938775510204</c:v>
                      </c:pt>
                      <c:pt idx="31">
                        <c:v>18.336734693877997</c:v>
                      </c:pt>
                      <c:pt idx="32">
                        <c:v>18.734693877550999</c:v>
                      </c:pt>
                      <c:pt idx="33">
                        <c:v>19.132653061223998</c:v>
                      </c:pt>
                      <c:pt idx="34">
                        <c:v>19.530612244897998</c:v>
                      </c:pt>
                      <c:pt idx="35">
                        <c:v>19.928571428571001</c:v>
                      </c:pt>
                      <c:pt idx="36">
                        <c:v>20.326530612244998</c:v>
                      </c:pt>
                      <c:pt idx="37">
                        <c:v>20.724489795918</c:v>
                      </c:pt>
                      <c:pt idx="38">
                        <c:v>21.122448979592001</c:v>
                      </c:pt>
                      <c:pt idx="39">
                        <c:v>21.520408163265</c:v>
                      </c:pt>
                      <c:pt idx="40">
                        <c:v>21.918367346939</c:v>
                      </c:pt>
                      <c:pt idx="41">
                        <c:v>22.316326530611999</c:v>
                      </c:pt>
                      <c:pt idx="42">
                        <c:v>22.714285714286</c:v>
                      </c:pt>
                      <c:pt idx="43">
                        <c:v>23.112244897958998</c:v>
                      </c:pt>
                      <c:pt idx="44">
                        <c:v>23.510204081632999</c:v>
                      </c:pt>
                      <c:pt idx="45">
                        <c:v>23.908163265306001</c:v>
                      </c:pt>
                      <c:pt idx="46">
                        <c:v>24.306122448979998</c:v>
                      </c:pt>
                      <c:pt idx="47">
                        <c:v>24.704081632653001</c:v>
                      </c:pt>
                      <c:pt idx="48">
                        <c:v>25.102040816327001</c:v>
                      </c:pt>
                      <c:pt idx="49">
                        <c:v>25.5</c:v>
                      </c:pt>
                      <c:pt idx="50">
                        <c:v>25.897959183672999</c:v>
                      </c:pt>
                      <c:pt idx="51">
                        <c:v>26.295918367346999</c:v>
                      </c:pt>
                      <c:pt idx="52">
                        <c:v>26.693877551020002</c:v>
                      </c:pt>
                      <c:pt idx="53">
                        <c:v>27.091836734693999</c:v>
                      </c:pt>
                      <c:pt idx="54">
                        <c:v>27.489795918367001</c:v>
                      </c:pt>
                      <c:pt idx="55">
                        <c:v>27.887755102041002</c:v>
                      </c:pt>
                      <c:pt idx="56">
                        <c:v>28.285714285714</c:v>
                      </c:pt>
                      <c:pt idx="57">
                        <c:v>28.683673469388001</c:v>
                      </c:pt>
                      <c:pt idx="58">
                        <c:v>29.081632653061</c:v>
                      </c:pt>
                      <c:pt idx="59">
                        <c:v>29.479591836735</c:v>
                      </c:pt>
                      <c:pt idx="60">
                        <c:v>29.877551020407999</c:v>
                      </c:pt>
                      <c:pt idx="61">
                        <c:v>30.275510204082</c:v>
                      </c:pt>
                      <c:pt idx="62">
                        <c:v>30.673469387755002</c:v>
                      </c:pt>
                      <c:pt idx="63">
                        <c:v>31.071428571428999</c:v>
                      </c:pt>
                      <c:pt idx="64">
                        <c:v>31.469387755102002</c:v>
                      </c:pt>
                      <c:pt idx="65">
                        <c:v>31.867346938776002</c:v>
                      </c:pt>
                      <c:pt idx="66">
                        <c:v>32.265306122449005</c:v>
                      </c:pt>
                      <c:pt idx="67">
                        <c:v>32.663265306122</c:v>
                      </c:pt>
                      <c:pt idx="68">
                        <c:v>33.061224489796004</c:v>
                      </c:pt>
                      <c:pt idx="69">
                        <c:v>33.459183673468999</c:v>
                      </c:pt>
                      <c:pt idx="70">
                        <c:v>33.857142857143003</c:v>
                      </c:pt>
                      <c:pt idx="71">
                        <c:v>34.255102040815999</c:v>
                      </c:pt>
                      <c:pt idx="72">
                        <c:v>34.653061224489996</c:v>
                      </c:pt>
                      <c:pt idx="73">
                        <c:v>35.051020408163005</c:v>
                      </c:pt>
                      <c:pt idx="74">
                        <c:v>35.448979591836995</c:v>
                      </c:pt>
                      <c:pt idx="75">
                        <c:v>35.846938775510004</c:v>
                      </c:pt>
                      <c:pt idx="76">
                        <c:v>36.244897959184001</c:v>
                      </c:pt>
                      <c:pt idx="77">
                        <c:v>36.642857142857004</c:v>
                      </c:pt>
                      <c:pt idx="78">
                        <c:v>37.040816326531001</c:v>
                      </c:pt>
                      <c:pt idx="79">
                        <c:v>37.438775510204003</c:v>
                      </c:pt>
                      <c:pt idx="80">
                        <c:v>37.836734693878</c:v>
                      </c:pt>
                      <c:pt idx="81">
                        <c:v>38.234693877551003</c:v>
                      </c:pt>
                      <c:pt idx="82">
                        <c:v>38.632653061223998</c:v>
                      </c:pt>
                      <c:pt idx="83">
                        <c:v>39.030612244898002</c:v>
                      </c:pt>
                      <c:pt idx="84">
                        <c:v>39.428571428570997</c:v>
                      </c:pt>
                      <c:pt idx="85">
                        <c:v>39.826530612245001</c:v>
                      </c:pt>
                      <c:pt idx="86">
                        <c:v>40.224489795917997</c:v>
                      </c:pt>
                      <c:pt idx="87">
                        <c:v>40.622448979592001</c:v>
                      </c:pt>
                      <c:pt idx="88">
                        <c:v>41.020408163264996</c:v>
                      </c:pt>
                      <c:pt idx="89">
                        <c:v>41.418367346939</c:v>
                      </c:pt>
                      <c:pt idx="90">
                        <c:v>41.816326530612002</c:v>
                      </c:pt>
                      <c:pt idx="91">
                        <c:v>42.214285714286007</c:v>
                      </c:pt>
                      <c:pt idx="92">
                        <c:v>42.612244897959002</c:v>
                      </c:pt>
                      <c:pt idx="93">
                        <c:v>43.010204081633006</c:v>
                      </c:pt>
                      <c:pt idx="94">
                        <c:v>43.408163265306001</c:v>
                      </c:pt>
                      <c:pt idx="95">
                        <c:v>43.806122448980005</c:v>
                      </c:pt>
                      <c:pt idx="96">
                        <c:v>44.204081632653001</c:v>
                      </c:pt>
                      <c:pt idx="97">
                        <c:v>44.602040816327005</c:v>
                      </c:pt>
                      <c:pt idx="98">
                        <c:v>45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'IP3'!$S$5:$S$103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89DA-48F5-BFF9-8B5962EAC0B3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'IP3'!$V$2</c15:sqref>
                        </c15:formulaRef>
                      </c:ext>
                    </c:extLst>
                    <c:strCache>
                      <c:ptCount val="1"/>
                      <c:pt idx="0">
                        <c:v>+7dBm</c:v>
                      </c:pt>
                    </c:strCache>
                  </c:strRef>
                </c:tx>
                <c:spPr>
                  <a:ln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'IP3'!$U$5:$U$103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6</c:v>
                      </c:pt>
                      <c:pt idx="1">
                        <c:v>6.3979591836734997</c:v>
                      </c:pt>
                      <c:pt idx="2">
                        <c:v>6.7959183673468999</c:v>
                      </c:pt>
                      <c:pt idx="3">
                        <c:v>7.1938775510203996</c:v>
                      </c:pt>
                      <c:pt idx="4">
                        <c:v>7.5918367346939002</c:v>
                      </c:pt>
                      <c:pt idx="5">
                        <c:v>7.9897959183673004</c:v>
                      </c:pt>
                      <c:pt idx="6">
                        <c:v>8.3877551020407992</c:v>
                      </c:pt>
                      <c:pt idx="7">
                        <c:v>8.7857142857143007</c:v>
                      </c:pt>
                      <c:pt idx="8">
                        <c:v>9.1836734693878004</c:v>
                      </c:pt>
                      <c:pt idx="9">
                        <c:v>9.5816326530611988</c:v>
                      </c:pt>
                      <c:pt idx="10">
                        <c:v>9.9795918367346985</c:v>
                      </c:pt>
                      <c:pt idx="11">
                        <c:v>10.377551020408001</c:v>
                      </c:pt>
                      <c:pt idx="12">
                        <c:v>10.775510204082</c:v>
                      </c:pt>
                      <c:pt idx="13">
                        <c:v>11.173469387754999</c:v>
                      </c:pt>
                      <c:pt idx="14">
                        <c:v>11.571428571429001</c:v>
                      </c:pt>
                      <c:pt idx="15">
                        <c:v>11.969387755102</c:v>
                      </c:pt>
                      <c:pt idx="16">
                        <c:v>12.367346938775999</c:v>
                      </c:pt>
                      <c:pt idx="17">
                        <c:v>12.765306122448999</c:v>
                      </c:pt>
                      <c:pt idx="18">
                        <c:v>13.163265306122</c:v>
                      </c:pt>
                      <c:pt idx="19">
                        <c:v>13.561224489796</c:v>
                      </c:pt>
                      <c:pt idx="20">
                        <c:v>13.959183673468999</c:v>
                      </c:pt>
                      <c:pt idx="21">
                        <c:v>14.357142857143</c:v>
                      </c:pt>
                      <c:pt idx="22">
                        <c:v>14.755102040816</c:v>
                      </c:pt>
                      <c:pt idx="23">
                        <c:v>15.153061224489999</c:v>
                      </c:pt>
                      <c:pt idx="24">
                        <c:v>15.551020408163</c:v>
                      </c:pt>
                      <c:pt idx="25">
                        <c:v>15.948979591837</c:v>
                      </c:pt>
                      <c:pt idx="26">
                        <c:v>16.346938775510001</c:v>
                      </c:pt>
                      <c:pt idx="27">
                        <c:v>16.744897959184001</c:v>
                      </c:pt>
                      <c:pt idx="28">
                        <c:v>17.142857142857</c:v>
                      </c:pt>
                      <c:pt idx="29">
                        <c:v>17.540816326530997</c:v>
                      </c:pt>
                      <c:pt idx="30">
                        <c:v>17.938775510204</c:v>
                      </c:pt>
                      <c:pt idx="31">
                        <c:v>18.336734693877997</c:v>
                      </c:pt>
                      <c:pt idx="32">
                        <c:v>18.734693877550999</c:v>
                      </c:pt>
                      <c:pt idx="33">
                        <c:v>19.132653061223998</c:v>
                      </c:pt>
                      <c:pt idx="34">
                        <c:v>19.530612244897998</c:v>
                      </c:pt>
                      <c:pt idx="35">
                        <c:v>19.928571428571001</c:v>
                      </c:pt>
                      <c:pt idx="36">
                        <c:v>20.326530612244998</c:v>
                      </c:pt>
                      <c:pt idx="37">
                        <c:v>20.724489795918</c:v>
                      </c:pt>
                      <c:pt idx="38">
                        <c:v>21.122448979592001</c:v>
                      </c:pt>
                      <c:pt idx="39">
                        <c:v>21.520408163265</c:v>
                      </c:pt>
                      <c:pt idx="40">
                        <c:v>21.918367346939</c:v>
                      </c:pt>
                      <c:pt idx="41">
                        <c:v>22.316326530611999</c:v>
                      </c:pt>
                      <c:pt idx="42">
                        <c:v>22.714285714286</c:v>
                      </c:pt>
                      <c:pt idx="43">
                        <c:v>23.112244897958998</c:v>
                      </c:pt>
                      <c:pt idx="44">
                        <c:v>23.510204081632999</c:v>
                      </c:pt>
                      <c:pt idx="45">
                        <c:v>23.908163265306001</c:v>
                      </c:pt>
                      <c:pt idx="46">
                        <c:v>24.306122448979998</c:v>
                      </c:pt>
                      <c:pt idx="47">
                        <c:v>24.704081632653001</c:v>
                      </c:pt>
                      <c:pt idx="48">
                        <c:v>25.102040816327001</c:v>
                      </c:pt>
                      <c:pt idx="49">
                        <c:v>25.5</c:v>
                      </c:pt>
                      <c:pt idx="50">
                        <c:v>25.897959183672999</c:v>
                      </c:pt>
                      <c:pt idx="51">
                        <c:v>26.295918367346999</c:v>
                      </c:pt>
                      <c:pt idx="52">
                        <c:v>26.693877551020002</c:v>
                      </c:pt>
                      <c:pt idx="53">
                        <c:v>27.091836734693999</c:v>
                      </c:pt>
                      <c:pt idx="54">
                        <c:v>27.489795918367001</c:v>
                      </c:pt>
                      <c:pt idx="55">
                        <c:v>27.887755102041002</c:v>
                      </c:pt>
                      <c:pt idx="56">
                        <c:v>28.285714285714</c:v>
                      </c:pt>
                      <c:pt idx="57">
                        <c:v>28.683673469388001</c:v>
                      </c:pt>
                      <c:pt idx="58">
                        <c:v>29.081632653061</c:v>
                      </c:pt>
                      <c:pt idx="59">
                        <c:v>29.479591836735</c:v>
                      </c:pt>
                      <c:pt idx="60">
                        <c:v>29.877551020407999</c:v>
                      </c:pt>
                      <c:pt idx="61">
                        <c:v>30.275510204082</c:v>
                      </c:pt>
                      <c:pt idx="62">
                        <c:v>30.673469387755002</c:v>
                      </c:pt>
                      <c:pt idx="63">
                        <c:v>31.071428571428999</c:v>
                      </c:pt>
                      <c:pt idx="64">
                        <c:v>31.469387755102002</c:v>
                      </c:pt>
                      <c:pt idx="65">
                        <c:v>31.867346938776002</c:v>
                      </c:pt>
                      <c:pt idx="66">
                        <c:v>32.265306122449005</c:v>
                      </c:pt>
                      <c:pt idx="67">
                        <c:v>32.663265306122</c:v>
                      </c:pt>
                      <c:pt idx="68">
                        <c:v>33.061224489796004</c:v>
                      </c:pt>
                      <c:pt idx="69">
                        <c:v>33.459183673468999</c:v>
                      </c:pt>
                      <c:pt idx="70">
                        <c:v>33.857142857143003</c:v>
                      </c:pt>
                      <c:pt idx="71">
                        <c:v>34.255102040815999</c:v>
                      </c:pt>
                      <c:pt idx="72">
                        <c:v>34.653061224489996</c:v>
                      </c:pt>
                      <c:pt idx="73">
                        <c:v>35.051020408163005</c:v>
                      </c:pt>
                      <c:pt idx="74">
                        <c:v>35.448979591836995</c:v>
                      </c:pt>
                      <c:pt idx="75">
                        <c:v>35.846938775510004</c:v>
                      </c:pt>
                      <c:pt idx="76">
                        <c:v>36.244897959184001</c:v>
                      </c:pt>
                      <c:pt idx="77">
                        <c:v>36.642857142857004</c:v>
                      </c:pt>
                      <c:pt idx="78">
                        <c:v>37.040816326531001</c:v>
                      </c:pt>
                      <c:pt idx="79">
                        <c:v>37.438775510204003</c:v>
                      </c:pt>
                      <c:pt idx="80">
                        <c:v>37.836734693878</c:v>
                      </c:pt>
                      <c:pt idx="81">
                        <c:v>38.234693877551003</c:v>
                      </c:pt>
                      <c:pt idx="82">
                        <c:v>38.632653061223998</c:v>
                      </c:pt>
                      <c:pt idx="83">
                        <c:v>39.030612244898002</c:v>
                      </c:pt>
                      <c:pt idx="84">
                        <c:v>39.428571428570997</c:v>
                      </c:pt>
                      <c:pt idx="85">
                        <c:v>39.826530612245001</c:v>
                      </c:pt>
                      <c:pt idx="86">
                        <c:v>40.224489795917997</c:v>
                      </c:pt>
                      <c:pt idx="87">
                        <c:v>40.622448979592001</c:v>
                      </c:pt>
                      <c:pt idx="88">
                        <c:v>41.020408163264996</c:v>
                      </c:pt>
                      <c:pt idx="89">
                        <c:v>41.418367346939</c:v>
                      </c:pt>
                      <c:pt idx="90">
                        <c:v>41.816326530612002</c:v>
                      </c:pt>
                      <c:pt idx="91">
                        <c:v>42.214285714286007</c:v>
                      </c:pt>
                      <c:pt idx="92">
                        <c:v>42.612244897959002</c:v>
                      </c:pt>
                      <c:pt idx="93">
                        <c:v>43.010204081633006</c:v>
                      </c:pt>
                      <c:pt idx="94">
                        <c:v>43.408163265306001</c:v>
                      </c:pt>
                      <c:pt idx="95">
                        <c:v>43.806122448980005</c:v>
                      </c:pt>
                      <c:pt idx="96">
                        <c:v>44.204081632653001</c:v>
                      </c:pt>
                      <c:pt idx="97">
                        <c:v>44.602040816327005</c:v>
                      </c:pt>
                      <c:pt idx="98">
                        <c:v>45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'IP3'!$V$5:$V$103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9DA-48F5-BFF9-8B5962EAC0B3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'IP3'!$Y$2</c15:sqref>
                        </c15:formulaRef>
                      </c:ext>
                    </c:extLst>
                    <c:strCache>
                      <c:ptCount val="1"/>
                      <c:pt idx="0">
                        <c:v>+5dBm</c:v>
                      </c:pt>
                    </c:strCache>
                  </c:strRef>
                </c:tx>
                <c:spPr>
                  <a:ln cap="sq" cmpd="dbl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'IP3'!$X$5:$X$103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'IP3'!$Y$5:$Y$103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903-40B1-AF1F-23513702EFC9}"/>
                  </c:ext>
                </c:extLst>
              </c15:ser>
            </c15:filteredScatterSeries>
          </c:ext>
        </c:extLst>
      </c:scatterChart>
      <c:valAx>
        <c:axId val="111626496"/>
        <c:scaling>
          <c:orientation val="minMax"/>
          <c:max val="4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724459709066495"/>
              <c:y val="0.91571741032372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657344"/>
        <c:crosses val="autoZero"/>
        <c:crossBetween val="midCat"/>
        <c:majorUnit val="5"/>
      </c:valAx>
      <c:valAx>
        <c:axId val="111657344"/>
        <c:scaling>
          <c:orientation val="minMax"/>
          <c:max val="35"/>
          <c:min val="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626496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41204664162488663"/>
          <c:y val="0.60899460484106149"/>
          <c:w val="0.19632951264612125"/>
          <c:h val="0.1793649752114319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1"/>
          <a:lstStyle/>
          <a:p>
            <a:pPr algn="ctr">
              <a:defRPr/>
            </a:pPr>
            <a:r>
              <a:rPr lang="en-US" sz="1000" baseline="0"/>
              <a:t>Configuration B Input IP3 vs LO Power (dBm)</a:t>
            </a:r>
          </a:p>
        </c:rich>
      </c:tx>
      <c:layout>
        <c:manualLayout>
          <c:xMode val="edge"/>
          <c:yMode val="edge"/>
          <c:x val="0.2477675977556737"/>
          <c:y val="5.070546737213403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8.2591498979294256E-2"/>
          <c:w val="0.76542713682528862"/>
          <c:h val="0.7266560950714493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'IP3'!$AJ$2</c:f>
              <c:strCache>
                <c:ptCount val="1"/>
                <c:pt idx="0">
                  <c:v>+17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'IP3'!$AI$5:$AI$103</c:f>
              <c:numCache>
                <c:formatCode>General</c:formatCode>
                <c:ptCount val="99"/>
                <c:pt idx="0">
                  <c:v>6</c:v>
                </c:pt>
                <c:pt idx="1">
                  <c:v>6.3979591836734997</c:v>
                </c:pt>
                <c:pt idx="2">
                  <c:v>6.7959183673468999</c:v>
                </c:pt>
                <c:pt idx="3">
                  <c:v>7.1938775510203996</c:v>
                </c:pt>
                <c:pt idx="4">
                  <c:v>7.5918367346939002</c:v>
                </c:pt>
                <c:pt idx="5">
                  <c:v>7.9897959183673004</c:v>
                </c:pt>
                <c:pt idx="6">
                  <c:v>8.3877551020407992</c:v>
                </c:pt>
                <c:pt idx="7">
                  <c:v>8.7857142857143007</c:v>
                </c:pt>
                <c:pt idx="8">
                  <c:v>9.1836734693878004</c:v>
                </c:pt>
                <c:pt idx="9">
                  <c:v>9.5816326530611988</c:v>
                </c:pt>
                <c:pt idx="10">
                  <c:v>9.9795918367346985</c:v>
                </c:pt>
                <c:pt idx="11">
                  <c:v>10.377551020408001</c:v>
                </c:pt>
                <c:pt idx="12">
                  <c:v>10.775510204082</c:v>
                </c:pt>
                <c:pt idx="13">
                  <c:v>11.173469387754999</c:v>
                </c:pt>
                <c:pt idx="14">
                  <c:v>11.571428571429001</c:v>
                </c:pt>
                <c:pt idx="15">
                  <c:v>11.969387755102</c:v>
                </c:pt>
                <c:pt idx="16">
                  <c:v>12.367346938775999</c:v>
                </c:pt>
                <c:pt idx="17">
                  <c:v>12.765306122448999</c:v>
                </c:pt>
                <c:pt idx="18">
                  <c:v>13.163265306122</c:v>
                </c:pt>
                <c:pt idx="19">
                  <c:v>13.561224489796</c:v>
                </c:pt>
                <c:pt idx="20">
                  <c:v>13.959183673468999</c:v>
                </c:pt>
                <c:pt idx="21">
                  <c:v>14.357142857143</c:v>
                </c:pt>
                <c:pt idx="22">
                  <c:v>14.755102040816</c:v>
                </c:pt>
                <c:pt idx="23">
                  <c:v>15.153061224489999</c:v>
                </c:pt>
                <c:pt idx="24">
                  <c:v>15.551020408163</c:v>
                </c:pt>
                <c:pt idx="25">
                  <c:v>15.948979591837</c:v>
                </c:pt>
                <c:pt idx="26">
                  <c:v>16.346938775510001</c:v>
                </c:pt>
                <c:pt idx="27">
                  <c:v>16.744897959184001</c:v>
                </c:pt>
                <c:pt idx="28">
                  <c:v>17.142857142857</c:v>
                </c:pt>
                <c:pt idx="29">
                  <c:v>17.540816326530997</c:v>
                </c:pt>
                <c:pt idx="30">
                  <c:v>17.938775510204</c:v>
                </c:pt>
                <c:pt idx="31">
                  <c:v>18.336734693877997</c:v>
                </c:pt>
                <c:pt idx="32">
                  <c:v>18.734693877550999</c:v>
                </c:pt>
                <c:pt idx="33">
                  <c:v>19.132653061223998</c:v>
                </c:pt>
                <c:pt idx="34">
                  <c:v>19.530612244897998</c:v>
                </c:pt>
                <c:pt idx="35">
                  <c:v>19.928571428571001</c:v>
                </c:pt>
                <c:pt idx="36">
                  <c:v>20.326530612244998</c:v>
                </c:pt>
                <c:pt idx="37">
                  <c:v>20.724489795918</c:v>
                </c:pt>
                <c:pt idx="38">
                  <c:v>21.122448979592001</c:v>
                </c:pt>
                <c:pt idx="39">
                  <c:v>21.520408163265</c:v>
                </c:pt>
                <c:pt idx="40">
                  <c:v>21.918367346939</c:v>
                </c:pt>
                <c:pt idx="41">
                  <c:v>22.316326530611999</c:v>
                </c:pt>
                <c:pt idx="42">
                  <c:v>22.714285714286</c:v>
                </c:pt>
                <c:pt idx="43">
                  <c:v>23.112244897958998</c:v>
                </c:pt>
                <c:pt idx="44">
                  <c:v>23.510204081632999</c:v>
                </c:pt>
                <c:pt idx="45">
                  <c:v>23.908163265306001</c:v>
                </c:pt>
                <c:pt idx="46">
                  <c:v>24.306122448979998</c:v>
                </c:pt>
                <c:pt idx="47">
                  <c:v>24.704081632653001</c:v>
                </c:pt>
                <c:pt idx="48">
                  <c:v>25.102040816327001</c:v>
                </c:pt>
                <c:pt idx="49">
                  <c:v>25.5</c:v>
                </c:pt>
                <c:pt idx="50">
                  <c:v>25.897959183672999</c:v>
                </c:pt>
                <c:pt idx="51">
                  <c:v>26.295918367346999</c:v>
                </c:pt>
                <c:pt idx="52">
                  <c:v>26.693877551020002</c:v>
                </c:pt>
                <c:pt idx="53">
                  <c:v>27.091836734693999</c:v>
                </c:pt>
                <c:pt idx="54">
                  <c:v>27.489795918367001</c:v>
                </c:pt>
                <c:pt idx="55">
                  <c:v>27.887755102041002</c:v>
                </c:pt>
                <c:pt idx="56">
                  <c:v>28.285714285714</c:v>
                </c:pt>
                <c:pt idx="57">
                  <c:v>28.683673469388001</c:v>
                </c:pt>
                <c:pt idx="58">
                  <c:v>29.081632653061</c:v>
                </c:pt>
                <c:pt idx="59">
                  <c:v>29.479591836735</c:v>
                </c:pt>
                <c:pt idx="60">
                  <c:v>29.877551020407999</c:v>
                </c:pt>
                <c:pt idx="61">
                  <c:v>30.275510204082</c:v>
                </c:pt>
                <c:pt idx="62">
                  <c:v>30.673469387755002</c:v>
                </c:pt>
                <c:pt idx="63">
                  <c:v>31.071428571428999</c:v>
                </c:pt>
                <c:pt idx="64">
                  <c:v>31.469387755102002</c:v>
                </c:pt>
                <c:pt idx="65">
                  <c:v>31.867346938776002</c:v>
                </c:pt>
                <c:pt idx="66">
                  <c:v>32.265306122449005</c:v>
                </c:pt>
                <c:pt idx="67">
                  <c:v>32.663265306122</c:v>
                </c:pt>
                <c:pt idx="68">
                  <c:v>33.061224489796004</c:v>
                </c:pt>
                <c:pt idx="69">
                  <c:v>33.459183673468999</c:v>
                </c:pt>
                <c:pt idx="70">
                  <c:v>33.857142857143003</c:v>
                </c:pt>
                <c:pt idx="71">
                  <c:v>34.255102040815999</c:v>
                </c:pt>
                <c:pt idx="72">
                  <c:v>34.653061224489996</c:v>
                </c:pt>
                <c:pt idx="73">
                  <c:v>35.051020408163005</c:v>
                </c:pt>
                <c:pt idx="74">
                  <c:v>35.448979591836995</c:v>
                </c:pt>
                <c:pt idx="75">
                  <c:v>35.846938775510004</c:v>
                </c:pt>
                <c:pt idx="76">
                  <c:v>36.244897959184001</c:v>
                </c:pt>
                <c:pt idx="77">
                  <c:v>36.642857142857004</c:v>
                </c:pt>
                <c:pt idx="78">
                  <c:v>37.040816326531001</c:v>
                </c:pt>
                <c:pt idx="79">
                  <c:v>37.438775510204003</c:v>
                </c:pt>
                <c:pt idx="80">
                  <c:v>37.836734693878</c:v>
                </c:pt>
                <c:pt idx="81">
                  <c:v>38.234693877551003</c:v>
                </c:pt>
                <c:pt idx="82">
                  <c:v>38.632653061223998</c:v>
                </c:pt>
                <c:pt idx="83">
                  <c:v>39.030612244898002</c:v>
                </c:pt>
                <c:pt idx="84">
                  <c:v>39.428571428570997</c:v>
                </c:pt>
                <c:pt idx="85">
                  <c:v>39.826530612245001</c:v>
                </c:pt>
                <c:pt idx="86">
                  <c:v>40.224489795917997</c:v>
                </c:pt>
                <c:pt idx="87">
                  <c:v>40.622448979592001</c:v>
                </c:pt>
                <c:pt idx="88">
                  <c:v>41.020408163264996</c:v>
                </c:pt>
                <c:pt idx="89">
                  <c:v>41.418367346939</c:v>
                </c:pt>
                <c:pt idx="90">
                  <c:v>41.816326530612002</c:v>
                </c:pt>
                <c:pt idx="91">
                  <c:v>42.214285714286007</c:v>
                </c:pt>
                <c:pt idx="92">
                  <c:v>42.612244897959002</c:v>
                </c:pt>
                <c:pt idx="93">
                  <c:v>43.010204081633006</c:v>
                </c:pt>
                <c:pt idx="94">
                  <c:v>43.408163265306001</c:v>
                </c:pt>
                <c:pt idx="95">
                  <c:v>43.806122448980005</c:v>
                </c:pt>
                <c:pt idx="96">
                  <c:v>44.204081632653001</c:v>
                </c:pt>
                <c:pt idx="97">
                  <c:v>44.602040816327005</c:v>
                </c:pt>
                <c:pt idx="98">
                  <c:v>45</c:v>
                </c:pt>
              </c:numCache>
            </c:numRef>
          </c:xVal>
          <c:yVal>
            <c:numRef>
              <c:f>'IP3'!$AJ$5:$AJ$103</c:f>
              <c:numCache>
                <c:formatCode>General</c:formatCode>
                <c:ptCount val="99"/>
                <c:pt idx="0">
                  <c:v>0.71472590999999996</c:v>
                </c:pt>
                <c:pt idx="1">
                  <c:v>3.8522357999999999</c:v>
                </c:pt>
                <c:pt idx="2">
                  <c:v>9.0565233000000003</c:v>
                </c:pt>
                <c:pt idx="3">
                  <c:v>15.306152000000001</c:v>
                </c:pt>
                <c:pt idx="4">
                  <c:v>18.177122000000001</c:v>
                </c:pt>
                <c:pt idx="5">
                  <c:v>19.614697</c:v>
                </c:pt>
                <c:pt idx="6">
                  <c:v>20.884530999999999</c:v>
                </c:pt>
                <c:pt idx="7">
                  <c:v>22.19623</c:v>
                </c:pt>
                <c:pt idx="8">
                  <c:v>22.658757999999999</c:v>
                </c:pt>
                <c:pt idx="9">
                  <c:v>21.285195999999999</c:v>
                </c:pt>
                <c:pt idx="10">
                  <c:v>19.051356999999999</c:v>
                </c:pt>
                <c:pt idx="11">
                  <c:v>16.926082999999998</c:v>
                </c:pt>
                <c:pt idx="12">
                  <c:v>15.955905</c:v>
                </c:pt>
                <c:pt idx="13">
                  <c:v>15.603873999999999</c:v>
                </c:pt>
                <c:pt idx="14">
                  <c:v>15.177659</c:v>
                </c:pt>
                <c:pt idx="15">
                  <c:v>14.850549000000001</c:v>
                </c:pt>
                <c:pt idx="16">
                  <c:v>14.907128</c:v>
                </c:pt>
                <c:pt idx="17">
                  <c:v>15.433116</c:v>
                </c:pt>
                <c:pt idx="18">
                  <c:v>16.239021000000001</c:v>
                </c:pt>
                <c:pt idx="19">
                  <c:v>17.393847999999998</c:v>
                </c:pt>
                <c:pt idx="20">
                  <c:v>18.679925999999998</c:v>
                </c:pt>
                <c:pt idx="21">
                  <c:v>20.171403999999999</c:v>
                </c:pt>
                <c:pt idx="22">
                  <c:v>22.009878</c:v>
                </c:pt>
                <c:pt idx="23">
                  <c:v>23.963186</c:v>
                </c:pt>
                <c:pt idx="24">
                  <c:v>24.601662000000001</c:v>
                </c:pt>
                <c:pt idx="25">
                  <c:v>24.101524000000001</c:v>
                </c:pt>
                <c:pt idx="26">
                  <c:v>22.496359000000002</c:v>
                </c:pt>
                <c:pt idx="27">
                  <c:v>21.366001000000001</c:v>
                </c:pt>
                <c:pt idx="28">
                  <c:v>20.204746</c:v>
                </c:pt>
                <c:pt idx="29">
                  <c:v>21.924748999999998</c:v>
                </c:pt>
                <c:pt idx="30">
                  <c:v>23.793206999999999</c:v>
                </c:pt>
                <c:pt idx="31">
                  <c:v>26.673988000000001</c:v>
                </c:pt>
                <c:pt idx="32">
                  <c:v>26.475002</c:v>
                </c:pt>
                <c:pt idx="33">
                  <c:v>25.458760999999999</c:v>
                </c:pt>
                <c:pt idx="34">
                  <c:v>23.364280999999998</c:v>
                </c:pt>
                <c:pt idx="35">
                  <c:v>22.181609999999999</c:v>
                </c:pt>
                <c:pt idx="36">
                  <c:v>21.685392</c:v>
                </c:pt>
                <c:pt idx="37">
                  <c:v>21.410357000000001</c:v>
                </c:pt>
                <c:pt idx="38">
                  <c:v>21.032356</c:v>
                </c:pt>
                <c:pt idx="39">
                  <c:v>20.990690000000001</c:v>
                </c:pt>
                <c:pt idx="40">
                  <c:v>21.022027999999999</c:v>
                </c:pt>
                <c:pt idx="41">
                  <c:v>20.957756</c:v>
                </c:pt>
                <c:pt idx="42">
                  <c:v>21.076242000000001</c:v>
                </c:pt>
                <c:pt idx="43">
                  <c:v>21.981016</c:v>
                </c:pt>
                <c:pt idx="44">
                  <c:v>23.616491</c:v>
                </c:pt>
                <c:pt idx="45">
                  <c:v>25.784731000000001</c:v>
                </c:pt>
                <c:pt idx="46">
                  <c:v>25.891081</c:v>
                </c:pt>
                <c:pt idx="47">
                  <c:v>25.657468999999999</c:v>
                </c:pt>
                <c:pt idx="48">
                  <c:v>24.405411000000001</c:v>
                </c:pt>
                <c:pt idx="49">
                  <c:v>24.662213999999999</c:v>
                </c:pt>
                <c:pt idx="50">
                  <c:v>24.723058999999999</c:v>
                </c:pt>
                <c:pt idx="51">
                  <c:v>24.525300999999999</c:v>
                </c:pt>
                <c:pt idx="52">
                  <c:v>24.544682000000002</c:v>
                </c:pt>
                <c:pt idx="53">
                  <c:v>23.457411</c:v>
                </c:pt>
                <c:pt idx="54">
                  <c:v>24.394251000000001</c:v>
                </c:pt>
                <c:pt idx="55">
                  <c:v>23.148900999999999</c:v>
                </c:pt>
                <c:pt idx="56">
                  <c:v>23.231677999999999</c:v>
                </c:pt>
                <c:pt idx="57">
                  <c:v>23.825438999999999</c:v>
                </c:pt>
                <c:pt idx="58">
                  <c:v>24.330718999999998</c:v>
                </c:pt>
                <c:pt idx="59">
                  <c:v>24.154662999999999</c:v>
                </c:pt>
                <c:pt idx="60">
                  <c:v>22.788354999999999</c:v>
                </c:pt>
                <c:pt idx="61">
                  <c:v>24.360678</c:v>
                </c:pt>
                <c:pt idx="62">
                  <c:v>25.928017000000001</c:v>
                </c:pt>
                <c:pt idx="63">
                  <c:v>26.387449</c:v>
                </c:pt>
                <c:pt idx="64">
                  <c:v>25.889856000000002</c:v>
                </c:pt>
                <c:pt idx="65">
                  <c:v>25.705943999999999</c:v>
                </c:pt>
                <c:pt idx="66">
                  <c:v>26.063585</c:v>
                </c:pt>
                <c:pt idx="67">
                  <c:v>25.571819000000001</c:v>
                </c:pt>
                <c:pt idx="68">
                  <c:v>24.912534999999998</c:v>
                </c:pt>
                <c:pt idx="69">
                  <c:v>23.852270000000001</c:v>
                </c:pt>
                <c:pt idx="70">
                  <c:v>23.304096000000001</c:v>
                </c:pt>
                <c:pt idx="71">
                  <c:v>22.680347000000001</c:v>
                </c:pt>
                <c:pt idx="72">
                  <c:v>21.977148</c:v>
                </c:pt>
                <c:pt idx="73">
                  <c:v>22.173313</c:v>
                </c:pt>
                <c:pt idx="74">
                  <c:v>21.632885000000002</c:v>
                </c:pt>
                <c:pt idx="75">
                  <c:v>21.158864999999999</c:v>
                </c:pt>
                <c:pt idx="76">
                  <c:v>20.374762</c:v>
                </c:pt>
                <c:pt idx="77">
                  <c:v>20.759819</c:v>
                </c:pt>
                <c:pt idx="78">
                  <c:v>21.826725</c:v>
                </c:pt>
                <c:pt idx="79">
                  <c:v>22.263033</c:v>
                </c:pt>
                <c:pt idx="80">
                  <c:v>23.254525999999998</c:v>
                </c:pt>
                <c:pt idx="81">
                  <c:v>23.488057999999999</c:v>
                </c:pt>
                <c:pt idx="82">
                  <c:v>24.065055999999998</c:v>
                </c:pt>
                <c:pt idx="83">
                  <c:v>23.250623999999998</c:v>
                </c:pt>
                <c:pt idx="84">
                  <c:v>23.70392</c:v>
                </c:pt>
                <c:pt idx="85">
                  <c:v>22.816851</c:v>
                </c:pt>
                <c:pt idx="86">
                  <c:v>24.422612999999998</c:v>
                </c:pt>
                <c:pt idx="87">
                  <c:v>22.754984</c:v>
                </c:pt>
                <c:pt idx="88">
                  <c:v>22.554404999999999</c:v>
                </c:pt>
                <c:pt idx="89">
                  <c:v>19.836407000000001</c:v>
                </c:pt>
                <c:pt idx="90">
                  <c:v>20.359366999999999</c:v>
                </c:pt>
                <c:pt idx="91">
                  <c:v>19.958462000000001</c:v>
                </c:pt>
                <c:pt idx="92">
                  <c:v>20.070163999999998</c:v>
                </c:pt>
                <c:pt idx="93">
                  <c:v>18.397793</c:v>
                </c:pt>
                <c:pt idx="94">
                  <c:v>19.193021999999999</c:v>
                </c:pt>
                <c:pt idx="95">
                  <c:v>19.395168000000002</c:v>
                </c:pt>
                <c:pt idx="96">
                  <c:v>21.425787</c:v>
                </c:pt>
                <c:pt idx="97">
                  <c:v>20.014837</c:v>
                </c:pt>
                <c:pt idx="98">
                  <c:v>19.368309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C44-4FCF-B507-FB2C7832E510}"/>
            </c:ext>
          </c:extLst>
        </c:ser>
        <c:ser>
          <c:idx val="1"/>
          <c:order val="1"/>
          <c:tx>
            <c:strRef>
              <c:f>'IP3'!$AM$2</c:f>
              <c:strCache>
                <c:ptCount val="1"/>
                <c:pt idx="0">
                  <c:v>+15 dBm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'IP3'!$AL$5:$AL$103</c:f>
              <c:numCache>
                <c:formatCode>General</c:formatCode>
                <c:ptCount val="99"/>
                <c:pt idx="0">
                  <c:v>6</c:v>
                </c:pt>
                <c:pt idx="1">
                  <c:v>6.3979591836734997</c:v>
                </c:pt>
                <c:pt idx="2">
                  <c:v>6.7959183673468999</c:v>
                </c:pt>
                <c:pt idx="3">
                  <c:v>7.1938775510203996</c:v>
                </c:pt>
                <c:pt idx="4">
                  <c:v>7.5918367346939002</c:v>
                </c:pt>
                <c:pt idx="5">
                  <c:v>7.9897959183673004</c:v>
                </c:pt>
                <c:pt idx="6">
                  <c:v>8.3877551020407992</c:v>
                </c:pt>
                <c:pt idx="7">
                  <c:v>8.7857142857143007</c:v>
                </c:pt>
                <c:pt idx="8">
                  <c:v>9.1836734693878004</c:v>
                </c:pt>
                <c:pt idx="9">
                  <c:v>9.5816326530611988</c:v>
                </c:pt>
                <c:pt idx="10">
                  <c:v>9.9795918367346985</c:v>
                </c:pt>
                <c:pt idx="11">
                  <c:v>10.377551020408001</c:v>
                </c:pt>
                <c:pt idx="12">
                  <c:v>10.775510204082</c:v>
                </c:pt>
                <c:pt idx="13">
                  <c:v>11.173469387754999</c:v>
                </c:pt>
                <c:pt idx="14">
                  <c:v>11.571428571429001</c:v>
                </c:pt>
                <c:pt idx="15">
                  <c:v>11.969387755102</c:v>
                </c:pt>
                <c:pt idx="16">
                  <c:v>12.367346938775999</c:v>
                </c:pt>
                <c:pt idx="17">
                  <c:v>12.765306122448999</c:v>
                </c:pt>
                <c:pt idx="18">
                  <c:v>13.163265306122</c:v>
                </c:pt>
                <c:pt idx="19">
                  <c:v>13.561224489796</c:v>
                </c:pt>
                <c:pt idx="20">
                  <c:v>13.959183673468999</c:v>
                </c:pt>
                <c:pt idx="21">
                  <c:v>14.357142857143</c:v>
                </c:pt>
                <c:pt idx="22">
                  <c:v>14.755102040816</c:v>
                </c:pt>
                <c:pt idx="23">
                  <c:v>15.153061224489999</c:v>
                </c:pt>
                <c:pt idx="24">
                  <c:v>15.551020408163</c:v>
                </c:pt>
                <c:pt idx="25">
                  <c:v>15.948979591837</c:v>
                </c:pt>
                <c:pt idx="26">
                  <c:v>16.346938775510001</c:v>
                </c:pt>
                <c:pt idx="27">
                  <c:v>16.744897959184001</c:v>
                </c:pt>
                <c:pt idx="28">
                  <c:v>17.142857142857</c:v>
                </c:pt>
                <c:pt idx="29">
                  <c:v>17.540816326530997</c:v>
                </c:pt>
                <c:pt idx="30">
                  <c:v>17.938775510204</c:v>
                </c:pt>
                <c:pt idx="31">
                  <c:v>18.336734693877997</c:v>
                </c:pt>
                <c:pt idx="32">
                  <c:v>18.734693877550999</c:v>
                </c:pt>
                <c:pt idx="33">
                  <c:v>19.132653061223998</c:v>
                </c:pt>
                <c:pt idx="34">
                  <c:v>19.530612244897998</c:v>
                </c:pt>
                <c:pt idx="35">
                  <c:v>19.928571428571001</c:v>
                </c:pt>
                <c:pt idx="36">
                  <c:v>20.326530612244998</c:v>
                </c:pt>
                <c:pt idx="37">
                  <c:v>20.724489795918</c:v>
                </c:pt>
                <c:pt idx="38">
                  <c:v>21.122448979592001</c:v>
                </c:pt>
                <c:pt idx="39">
                  <c:v>21.520408163265</c:v>
                </c:pt>
                <c:pt idx="40">
                  <c:v>21.918367346939</c:v>
                </c:pt>
                <c:pt idx="41">
                  <c:v>22.316326530611999</c:v>
                </c:pt>
                <c:pt idx="42">
                  <c:v>22.714285714286</c:v>
                </c:pt>
                <c:pt idx="43">
                  <c:v>23.112244897958998</c:v>
                </c:pt>
                <c:pt idx="44">
                  <c:v>23.510204081632999</c:v>
                </c:pt>
                <c:pt idx="45">
                  <c:v>23.908163265306001</c:v>
                </c:pt>
                <c:pt idx="46">
                  <c:v>24.306122448979998</c:v>
                </c:pt>
                <c:pt idx="47">
                  <c:v>24.704081632653001</c:v>
                </c:pt>
                <c:pt idx="48">
                  <c:v>25.102040816327001</c:v>
                </c:pt>
                <c:pt idx="49">
                  <c:v>25.5</c:v>
                </c:pt>
                <c:pt idx="50">
                  <c:v>25.897959183672999</c:v>
                </c:pt>
                <c:pt idx="51">
                  <c:v>26.295918367346999</c:v>
                </c:pt>
                <c:pt idx="52">
                  <c:v>26.693877551020002</c:v>
                </c:pt>
                <c:pt idx="53">
                  <c:v>27.091836734693999</c:v>
                </c:pt>
                <c:pt idx="54">
                  <c:v>27.489795918367001</c:v>
                </c:pt>
                <c:pt idx="55">
                  <c:v>27.887755102041002</c:v>
                </c:pt>
                <c:pt idx="56">
                  <c:v>28.285714285714</c:v>
                </c:pt>
                <c:pt idx="57">
                  <c:v>28.683673469388001</c:v>
                </c:pt>
                <c:pt idx="58">
                  <c:v>29.081632653061</c:v>
                </c:pt>
                <c:pt idx="59">
                  <c:v>29.479591836735</c:v>
                </c:pt>
                <c:pt idx="60">
                  <c:v>29.877551020407999</c:v>
                </c:pt>
                <c:pt idx="61">
                  <c:v>30.275510204082</c:v>
                </c:pt>
                <c:pt idx="62">
                  <c:v>30.673469387755002</c:v>
                </c:pt>
                <c:pt idx="63">
                  <c:v>31.071428571428999</c:v>
                </c:pt>
                <c:pt idx="64">
                  <c:v>31.469387755102002</c:v>
                </c:pt>
                <c:pt idx="65">
                  <c:v>31.867346938776002</c:v>
                </c:pt>
                <c:pt idx="66">
                  <c:v>32.265306122449005</c:v>
                </c:pt>
                <c:pt idx="67">
                  <c:v>32.663265306122</c:v>
                </c:pt>
                <c:pt idx="68">
                  <c:v>33.061224489796004</c:v>
                </c:pt>
                <c:pt idx="69">
                  <c:v>33.459183673468999</c:v>
                </c:pt>
                <c:pt idx="70">
                  <c:v>33.857142857143003</c:v>
                </c:pt>
                <c:pt idx="71">
                  <c:v>34.255102040815999</c:v>
                </c:pt>
                <c:pt idx="72">
                  <c:v>34.653061224489996</c:v>
                </c:pt>
                <c:pt idx="73">
                  <c:v>35.051020408163005</c:v>
                </c:pt>
                <c:pt idx="74">
                  <c:v>35.448979591836995</c:v>
                </c:pt>
                <c:pt idx="75">
                  <c:v>35.846938775510004</c:v>
                </c:pt>
                <c:pt idx="76">
                  <c:v>36.244897959184001</c:v>
                </c:pt>
                <c:pt idx="77">
                  <c:v>36.642857142857004</c:v>
                </c:pt>
                <c:pt idx="78">
                  <c:v>37.040816326531001</c:v>
                </c:pt>
                <c:pt idx="79">
                  <c:v>37.438775510204003</c:v>
                </c:pt>
                <c:pt idx="80">
                  <c:v>37.836734693878</c:v>
                </c:pt>
                <c:pt idx="81">
                  <c:v>38.234693877551003</c:v>
                </c:pt>
                <c:pt idx="82">
                  <c:v>38.632653061223998</c:v>
                </c:pt>
                <c:pt idx="83">
                  <c:v>39.030612244898002</c:v>
                </c:pt>
                <c:pt idx="84">
                  <c:v>39.428571428570997</c:v>
                </c:pt>
                <c:pt idx="85">
                  <c:v>39.826530612245001</c:v>
                </c:pt>
                <c:pt idx="86">
                  <c:v>40.224489795917997</c:v>
                </c:pt>
                <c:pt idx="87">
                  <c:v>40.622448979592001</c:v>
                </c:pt>
                <c:pt idx="88">
                  <c:v>41.020408163264996</c:v>
                </c:pt>
                <c:pt idx="89">
                  <c:v>41.418367346939</c:v>
                </c:pt>
                <c:pt idx="90">
                  <c:v>41.816326530612002</c:v>
                </c:pt>
                <c:pt idx="91">
                  <c:v>42.214285714286007</c:v>
                </c:pt>
                <c:pt idx="92">
                  <c:v>42.612244897959002</c:v>
                </c:pt>
                <c:pt idx="93">
                  <c:v>43.010204081633006</c:v>
                </c:pt>
                <c:pt idx="94">
                  <c:v>43.408163265306001</c:v>
                </c:pt>
                <c:pt idx="95">
                  <c:v>43.806122448980005</c:v>
                </c:pt>
                <c:pt idx="96">
                  <c:v>44.204081632653001</c:v>
                </c:pt>
                <c:pt idx="97">
                  <c:v>44.602040816327005</c:v>
                </c:pt>
                <c:pt idx="98">
                  <c:v>45</c:v>
                </c:pt>
              </c:numCache>
            </c:numRef>
          </c:xVal>
          <c:yVal>
            <c:numRef>
              <c:f>'IP3'!$AM$5:$AM$103</c:f>
              <c:numCache>
                <c:formatCode>General</c:formatCode>
                <c:ptCount val="99"/>
                <c:pt idx="0">
                  <c:v>-1.4498564</c:v>
                </c:pt>
                <c:pt idx="1">
                  <c:v>-1.0299305000000001</c:v>
                </c:pt>
                <c:pt idx="2">
                  <c:v>3.4590485000000002</c:v>
                </c:pt>
                <c:pt idx="3">
                  <c:v>8.0371570999999999</c:v>
                </c:pt>
                <c:pt idx="4">
                  <c:v>13.320206000000001</c:v>
                </c:pt>
                <c:pt idx="5">
                  <c:v>15.583617</c:v>
                </c:pt>
                <c:pt idx="6">
                  <c:v>18.685466999999999</c:v>
                </c:pt>
                <c:pt idx="7">
                  <c:v>21.473143</c:v>
                </c:pt>
                <c:pt idx="8">
                  <c:v>22.363678</c:v>
                </c:pt>
                <c:pt idx="9">
                  <c:v>21.25901</c:v>
                </c:pt>
                <c:pt idx="10">
                  <c:v>18.647541</c:v>
                </c:pt>
                <c:pt idx="11">
                  <c:v>16.568918</c:v>
                </c:pt>
                <c:pt idx="12">
                  <c:v>15.5444</c:v>
                </c:pt>
                <c:pt idx="13">
                  <c:v>15.150479000000001</c:v>
                </c:pt>
                <c:pt idx="14">
                  <c:v>14.873862000000001</c:v>
                </c:pt>
                <c:pt idx="15">
                  <c:v>14.586599</c:v>
                </c:pt>
                <c:pt idx="16">
                  <c:v>14.418248</c:v>
                </c:pt>
                <c:pt idx="17">
                  <c:v>14.695814</c:v>
                </c:pt>
                <c:pt idx="18">
                  <c:v>15.338995000000001</c:v>
                </c:pt>
                <c:pt idx="19">
                  <c:v>16.495607</c:v>
                </c:pt>
                <c:pt idx="20">
                  <c:v>17.814163000000001</c:v>
                </c:pt>
                <c:pt idx="21">
                  <c:v>19.067471999999999</c:v>
                </c:pt>
                <c:pt idx="22">
                  <c:v>20.423729000000002</c:v>
                </c:pt>
                <c:pt idx="23">
                  <c:v>21.810307000000002</c:v>
                </c:pt>
                <c:pt idx="24">
                  <c:v>22.126270000000002</c:v>
                </c:pt>
                <c:pt idx="25">
                  <c:v>21.445554999999999</c:v>
                </c:pt>
                <c:pt idx="26">
                  <c:v>19.890647999999999</c:v>
                </c:pt>
                <c:pt idx="27">
                  <c:v>19.075793999999998</c:v>
                </c:pt>
                <c:pt idx="28">
                  <c:v>20.192274000000001</c:v>
                </c:pt>
                <c:pt idx="29">
                  <c:v>21.580378</c:v>
                </c:pt>
                <c:pt idx="30">
                  <c:v>24.688821999999998</c:v>
                </c:pt>
                <c:pt idx="31">
                  <c:v>25.370522000000001</c:v>
                </c:pt>
                <c:pt idx="32">
                  <c:v>25.596779000000002</c:v>
                </c:pt>
                <c:pt idx="33">
                  <c:v>23.776986999999998</c:v>
                </c:pt>
                <c:pt idx="34">
                  <c:v>23.277998</c:v>
                </c:pt>
                <c:pt idx="35">
                  <c:v>22.931190000000001</c:v>
                </c:pt>
                <c:pt idx="36">
                  <c:v>22.663107</c:v>
                </c:pt>
                <c:pt idx="37">
                  <c:v>21.529651999999999</c:v>
                </c:pt>
                <c:pt idx="38">
                  <c:v>20.846397</c:v>
                </c:pt>
                <c:pt idx="39">
                  <c:v>20.822073</c:v>
                </c:pt>
                <c:pt idx="40">
                  <c:v>20.909008</c:v>
                </c:pt>
                <c:pt idx="41">
                  <c:v>21.108749</c:v>
                </c:pt>
                <c:pt idx="42">
                  <c:v>21.006474000000001</c:v>
                </c:pt>
                <c:pt idx="43">
                  <c:v>21.742042999999999</c:v>
                </c:pt>
                <c:pt idx="44">
                  <c:v>24.156573999999999</c:v>
                </c:pt>
                <c:pt idx="45">
                  <c:v>26.062767000000001</c:v>
                </c:pt>
                <c:pt idx="46">
                  <c:v>26.783859</c:v>
                </c:pt>
                <c:pt idx="47">
                  <c:v>25.146887</c:v>
                </c:pt>
                <c:pt idx="48">
                  <c:v>24.405840000000001</c:v>
                </c:pt>
                <c:pt idx="49">
                  <c:v>24.410288000000001</c:v>
                </c:pt>
                <c:pt idx="50">
                  <c:v>24.604569999999999</c:v>
                </c:pt>
                <c:pt idx="51">
                  <c:v>24.204205000000002</c:v>
                </c:pt>
                <c:pt idx="52">
                  <c:v>24.592206999999998</c:v>
                </c:pt>
                <c:pt idx="53">
                  <c:v>24.076861999999998</c:v>
                </c:pt>
                <c:pt idx="54">
                  <c:v>24.7166</c:v>
                </c:pt>
                <c:pt idx="55">
                  <c:v>23.271162</c:v>
                </c:pt>
                <c:pt idx="56">
                  <c:v>23.205404000000001</c:v>
                </c:pt>
                <c:pt idx="57">
                  <c:v>23.670878999999999</c:v>
                </c:pt>
                <c:pt idx="58">
                  <c:v>24.085028000000001</c:v>
                </c:pt>
                <c:pt idx="59">
                  <c:v>24.176120999999998</c:v>
                </c:pt>
                <c:pt idx="60">
                  <c:v>23.913271000000002</c:v>
                </c:pt>
                <c:pt idx="61">
                  <c:v>24.234940000000002</c:v>
                </c:pt>
                <c:pt idx="62">
                  <c:v>25.089745000000001</c:v>
                </c:pt>
                <c:pt idx="63">
                  <c:v>24.829495999999999</c:v>
                </c:pt>
                <c:pt idx="64">
                  <c:v>25.428957</c:v>
                </c:pt>
                <c:pt idx="65">
                  <c:v>25.338591000000001</c:v>
                </c:pt>
                <c:pt idx="66">
                  <c:v>24.983827999999999</c:v>
                </c:pt>
                <c:pt idx="67">
                  <c:v>24.072272999999999</c:v>
                </c:pt>
                <c:pt idx="68">
                  <c:v>23.641233</c:v>
                </c:pt>
                <c:pt idx="69">
                  <c:v>23.087215</c:v>
                </c:pt>
                <c:pt idx="70">
                  <c:v>22.497416999999999</c:v>
                </c:pt>
                <c:pt idx="71">
                  <c:v>21.849979000000001</c:v>
                </c:pt>
                <c:pt idx="72">
                  <c:v>21.386203999999999</c:v>
                </c:pt>
                <c:pt idx="73">
                  <c:v>21.292463000000001</c:v>
                </c:pt>
                <c:pt idx="74">
                  <c:v>20.923002</c:v>
                </c:pt>
                <c:pt idx="75">
                  <c:v>20.756941000000001</c:v>
                </c:pt>
                <c:pt idx="76">
                  <c:v>20.493244000000001</c:v>
                </c:pt>
                <c:pt idx="77">
                  <c:v>20.897102</c:v>
                </c:pt>
                <c:pt idx="78">
                  <c:v>21.635335999999999</c:v>
                </c:pt>
                <c:pt idx="79">
                  <c:v>22.686534999999999</c:v>
                </c:pt>
                <c:pt idx="80">
                  <c:v>23.567025999999998</c:v>
                </c:pt>
                <c:pt idx="81">
                  <c:v>23.131166</c:v>
                </c:pt>
                <c:pt idx="82">
                  <c:v>24.16</c:v>
                </c:pt>
                <c:pt idx="83">
                  <c:v>24.967030000000001</c:v>
                </c:pt>
                <c:pt idx="84">
                  <c:v>25.987095</c:v>
                </c:pt>
                <c:pt idx="85">
                  <c:v>24.302277</c:v>
                </c:pt>
                <c:pt idx="86">
                  <c:v>23.845880999999999</c:v>
                </c:pt>
                <c:pt idx="87">
                  <c:v>22.341339000000001</c:v>
                </c:pt>
                <c:pt idx="88">
                  <c:v>22.017299999999999</c:v>
                </c:pt>
                <c:pt idx="89">
                  <c:v>19.814554000000001</c:v>
                </c:pt>
                <c:pt idx="90">
                  <c:v>20.660093</c:v>
                </c:pt>
                <c:pt idx="91">
                  <c:v>20.008033999999999</c:v>
                </c:pt>
                <c:pt idx="92">
                  <c:v>19.833950000000002</c:v>
                </c:pt>
                <c:pt idx="93">
                  <c:v>17.936959999999999</c:v>
                </c:pt>
                <c:pt idx="94">
                  <c:v>18.939185999999999</c:v>
                </c:pt>
                <c:pt idx="95">
                  <c:v>19.258763999999999</c:v>
                </c:pt>
                <c:pt idx="96">
                  <c:v>21.461918000000001</c:v>
                </c:pt>
                <c:pt idx="97">
                  <c:v>20.250643</c:v>
                </c:pt>
                <c:pt idx="98">
                  <c:v>19.875107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C44-4FCF-B507-FB2C7832E510}"/>
            </c:ext>
          </c:extLst>
        </c:ser>
        <c:ser>
          <c:idx val="2"/>
          <c:order val="2"/>
          <c:tx>
            <c:strRef>
              <c:f>'IP3'!$AP$2</c:f>
              <c:strCache>
                <c:ptCount val="1"/>
                <c:pt idx="0">
                  <c:v>+13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'IP3'!$AO$5:$AO$103</c:f>
              <c:numCache>
                <c:formatCode>General</c:formatCode>
                <c:ptCount val="99"/>
                <c:pt idx="0">
                  <c:v>6</c:v>
                </c:pt>
                <c:pt idx="1">
                  <c:v>6.3979591836734997</c:v>
                </c:pt>
                <c:pt idx="2">
                  <c:v>6.7959183673468999</c:v>
                </c:pt>
                <c:pt idx="3">
                  <c:v>7.1938775510203996</c:v>
                </c:pt>
                <c:pt idx="4">
                  <c:v>7.5918367346939002</c:v>
                </c:pt>
                <c:pt idx="5">
                  <c:v>7.9897959183673004</c:v>
                </c:pt>
                <c:pt idx="6">
                  <c:v>8.3877551020407992</c:v>
                </c:pt>
                <c:pt idx="7">
                  <c:v>8.7857142857143007</c:v>
                </c:pt>
                <c:pt idx="8">
                  <c:v>9.1836734693878004</c:v>
                </c:pt>
                <c:pt idx="9">
                  <c:v>9.5816326530611988</c:v>
                </c:pt>
                <c:pt idx="10">
                  <c:v>9.9795918367346985</c:v>
                </c:pt>
                <c:pt idx="11">
                  <c:v>10.377551020408001</c:v>
                </c:pt>
                <c:pt idx="12">
                  <c:v>10.775510204082</c:v>
                </c:pt>
                <c:pt idx="13">
                  <c:v>11.173469387754999</c:v>
                </c:pt>
                <c:pt idx="14">
                  <c:v>11.571428571429001</c:v>
                </c:pt>
                <c:pt idx="15">
                  <c:v>11.969387755102</c:v>
                </c:pt>
                <c:pt idx="16">
                  <c:v>12.367346938775999</c:v>
                </c:pt>
                <c:pt idx="17">
                  <c:v>12.765306122448999</c:v>
                </c:pt>
                <c:pt idx="18">
                  <c:v>13.163265306122</c:v>
                </c:pt>
                <c:pt idx="19">
                  <c:v>13.561224489796</c:v>
                </c:pt>
                <c:pt idx="20">
                  <c:v>13.959183673468999</c:v>
                </c:pt>
                <c:pt idx="21">
                  <c:v>14.357142857143</c:v>
                </c:pt>
                <c:pt idx="22">
                  <c:v>14.755102040816</c:v>
                </c:pt>
                <c:pt idx="23">
                  <c:v>15.153061224489999</c:v>
                </c:pt>
                <c:pt idx="24">
                  <c:v>15.551020408163</c:v>
                </c:pt>
                <c:pt idx="25">
                  <c:v>15.948979591837</c:v>
                </c:pt>
                <c:pt idx="26">
                  <c:v>16.346938775510001</c:v>
                </c:pt>
                <c:pt idx="27">
                  <c:v>16.744897959184001</c:v>
                </c:pt>
                <c:pt idx="28">
                  <c:v>17.142857142857</c:v>
                </c:pt>
                <c:pt idx="29">
                  <c:v>17.540816326530997</c:v>
                </c:pt>
                <c:pt idx="30">
                  <c:v>17.938775510204</c:v>
                </c:pt>
                <c:pt idx="31">
                  <c:v>18.336734693877997</c:v>
                </c:pt>
                <c:pt idx="32">
                  <c:v>18.734693877550999</c:v>
                </c:pt>
                <c:pt idx="33">
                  <c:v>19.132653061223998</c:v>
                </c:pt>
                <c:pt idx="34">
                  <c:v>19.530612244897998</c:v>
                </c:pt>
                <c:pt idx="35">
                  <c:v>19.928571428571001</c:v>
                </c:pt>
                <c:pt idx="36">
                  <c:v>20.326530612244998</c:v>
                </c:pt>
                <c:pt idx="37">
                  <c:v>20.724489795918</c:v>
                </c:pt>
                <c:pt idx="38">
                  <c:v>21.122448979592001</c:v>
                </c:pt>
                <c:pt idx="39">
                  <c:v>21.520408163265</c:v>
                </c:pt>
                <c:pt idx="40">
                  <c:v>21.918367346939</c:v>
                </c:pt>
                <c:pt idx="41">
                  <c:v>22.316326530611999</c:v>
                </c:pt>
                <c:pt idx="42">
                  <c:v>22.714285714286</c:v>
                </c:pt>
                <c:pt idx="43">
                  <c:v>23.112244897958998</c:v>
                </c:pt>
                <c:pt idx="44">
                  <c:v>23.510204081632999</c:v>
                </c:pt>
                <c:pt idx="45">
                  <c:v>23.908163265306001</c:v>
                </c:pt>
                <c:pt idx="46">
                  <c:v>24.306122448979998</c:v>
                </c:pt>
                <c:pt idx="47">
                  <c:v>24.704081632653001</c:v>
                </c:pt>
                <c:pt idx="48">
                  <c:v>25.102040816327001</c:v>
                </c:pt>
                <c:pt idx="49">
                  <c:v>25.5</c:v>
                </c:pt>
                <c:pt idx="50">
                  <c:v>25.897959183672999</c:v>
                </c:pt>
                <c:pt idx="51">
                  <c:v>26.295918367346999</c:v>
                </c:pt>
                <c:pt idx="52">
                  <c:v>26.693877551020002</c:v>
                </c:pt>
                <c:pt idx="53">
                  <c:v>27.091836734693999</c:v>
                </c:pt>
                <c:pt idx="54">
                  <c:v>27.489795918367001</c:v>
                </c:pt>
                <c:pt idx="55">
                  <c:v>27.887755102041002</c:v>
                </c:pt>
                <c:pt idx="56">
                  <c:v>28.285714285714</c:v>
                </c:pt>
                <c:pt idx="57">
                  <c:v>28.683673469388001</c:v>
                </c:pt>
                <c:pt idx="58">
                  <c:v>29.081632653061</c:v>
                </c:pt>
                <c:pt idx="59">
                  <c:v>29.479591836735</c:v>
                </c:pt>
                <c:pt idx="60">
                  <c:v>29.877551020407999</c:v>
                </c:pt>
                <c:pt idx="61">
                  <c:v>30.275510204082</c:v>
                </c:pt>
                <c:pt idx="62">
                  <c:v>30.673469387755002</c:v>
                </c:pt>
                <c:pt idx="63">
                  <c:v>31.071428571428999</c:v>
                </c:pt>
                <c:pt idx="64">
                  <c:v>31.469387755102002</c:v>
                </c:pt>
                <c:pt idx="65">
                  <c:v>31.867346938776002</c:v>
                </c:pt>
                <c:pt idx="66">
                  <c:v>32.265306122449005</c:v>
                </c:pt>
                <c:pt idx="67">
                  <c:v>32.663265306122</c:v>
                </c:pt>
                <c:pt idx="68">
                  <c:v>33.061224489796004</c:v>
                </c:pt>
                <c:pt idx="69">
                  <c:v>33.459183673468999</c:v>
                </c:pt>
                <c:pt idx="70">
                  <c:v>33.857142857143003</c:v>
                </c:pt>
                <c:pt idx="71">
                  <c:v>34.255102040815999</c:v>
                </c:pt>
                <c:pt idx="72">
                  <c:v>34.653061224489996</c:v>
                </c:pt>
                <c:pt idx="73">
                  <c:v>35.051020408163005</c:v>
                </c:pt>
                <c:pt idx="74">
                  <c:v>35.448979591836995</c:v>
                </c:pt>
                <c:pt idx="75">
                  <c:v>35.846938775510004</c:v>
                </c:pt>
                <c:pt idx="76">
                  <c:v>36.244897959184001</c:v>
                </c:pt>
                <c:pt idx="77">
                  <c:v>36.642857142857004</c:v>
                </c:pt>
                <c:pt idx="78">
                  <c:v>37.040816326531001</c:v>
                </c:pt>
                <c:pt idx="79">
                  <c:v>37.438775510204003</c:v>
                </c:pt>
                <c:pt idx="80">
                  <c:v>37.836734693878</c:v>
                </c:pt>
                <c:pt idx="81">
                  <c:v>38.234693877551003</c:v>
                </c:pt>
                <c:pt idx="82">
                  <c:v>38.632653061223998</c:v>
                </c:pt>
                <c:pt idx="83">
                  <c:v>39.030612244898002</c:v>
                </c:pt>
                <c:pt idx="84">
                  <c:v>39.428571428570997</c:v>
                </c:pt>
                <c:pt idx="85">
                  <c:v>39.826530612245001</c:v>
                </c:pt>
                <c:pt idx="86">
                  <c:v>40.224489795917997</c:v>
                </c:pt>
                <c:pt idx="87">
                  <c:v>40.622448979592001</c:v>
                </c:pt>
                <c:pt idx="88">
                  <c:v>41.020408163264996</c:v>
                </c:pt>
                <c:pt idx="89">
                  <c:v>41.418367346939</c:v>
                </c:pt>
                <c:pt idx="90">
                  <c:v>41.816326530612002</c:v>
                </c:pt>
                <c:pt idx="91">
                  <c:v>42.214285714286007</c:v>
                </c:pt>
                <c:pt idx="92">
                  <c:v>42.612244897959002</c:v>
                </c:pt>
                <c:pt idx="93">
                  <c:v>43.010204081633006</c:v>
                </c:pt>
                <c:pt idx="94">
                  <c:v>43.408163265306001</c:v>
                </c:pt>
                <c:pt idx="95">
                  <c:v>43.806122448980005</c:v>
                </c:pt>
                <c:pt idx="96">
                  <c:v>44.204081632653001</c:v>
                </c:pt>
                <c:pt idx="97">
                  <c:v>44.602040816327005</c:v>
                </c:pt>
                <c:pt idx="98">
                  <c:v>45</c:v>
                </c:pt>
              </c:numCache>
            </c:numRef>
          </c:xVal>
          <c:yVal>
            <c:numRef>
              <c:f>'IP3'!$AP$5:$AP$103</c:f>
              <c:numCache>
                <c:formatCode>General</c:formatCode>
                <c:ptCount val="99"/>
                <c:pt idx="0">
                  <c:v>-2.9478233</c:v>
                </c:pt>
                <c:pt idx="1">
                  <c:v>-2.6276647999999998</c:v>
                </c:pt>
                <c:pt idx="2">
                  <c:v>-1.4032836</c:v>
                </c:pt>
                <c:pt idx="3">
                  <c:v>1.3008795</c:v>
                </c:pt>
                <c:pt idx="4">
                  <c:v>5.7835068999999999</c:v>
                </c:pt>
                <c:pt idx="5">
                  <c:v>9.6911850000000008</c:v>
                </c:pt>
                <c:pt idx="6">
                  <c:v>12.784865</c:v>
                </c:pt>
                <c:pt idx="7">
                  <c:v>15.457214</c:v>
                </c:pt>
                <c:pt idx="8">
                  <c:v>18.149571999999999</c:v>
                </c:pt>
                <c:pt idx="9">
                  <c:v>19.047630000000002</c:v>
                </c:pt>
                <c:pt idx="10">
                  <c:v>17.96715</c:v>
                </c:pt>
                <c:pt idx="11">
                  <c:v>16.319566999999999</c:v>
                </c:pt>
                <c:pt idx="12">
                  <c:v>15.472232</c:v>
                </c:pt>
                <c:pt idx="13">
                  <c:v>15.200793000000001</c:v>
                </c:pt>
                <c:pt idx="14">
                  <c:v>14.847975</c:v>
                </c:pt>
                <c:pt idx="15">
                  <c:v>14.339642</c:v>
                </c:pt>
                <c:pt idx="16">
                  <c:v>13.880549999999999</c:v>
                </c:pt>
                <c:pt idx="17">
                  <c:v>13.934792</c:v>
                </c:pt>
                <c:pt idx="18">
                  <c:v>14.528748</c:v>
                </c:pt>
                <c:pt idx="19">
                  <c:v>15.674911</c:v>
                </c:pt>
                <c:pt idx="20">
                  <c:v>16.883934</c:v>
                </c:pt>
                <c:pt idx="21">
                  <c:v>17.865288</c:v>
                </c:pt>
                <c:pt idx="22">
                  <c:v>18.768332000000001</c:v>
                </c:pt>
                <c:pt idx="23">
                  <c:v>19.230509000000001</c:v>
                </c:pt>
                <c:pt idx="24">
                  <c:v>18.795361</c:v>
                </c:pt>
                <c:pt idx="25">
                  <c:v>17.997879000000001</c:v>
                </c:pt>
                <c:pt idx="26">
                  <c:v>17.739371999999999</c:v>
                </c:pt>
                <c:pt idx="27">
                  <c:v>19.279737000000001</c:v>
                </c:pt>
                <c:pt idx="28">
                  <c:v>20.232839999999999</c:v>
                </c:pt>
                <c:pt idx="29">
                  <c:v>22.438213000000001</c:v>
                </c:pt>
                <c:pt idx="30">
                  <c:v>23.767593000000002</c:v>
                </c:pt>
                <c:pt idx="31">
                  <c:v>25.304618999999999</c:v>
                </c:pt>
                <c:pt idx="32">
                  <c:v>27.130966000000001</c:v>
                </c:pt>
                <c:pt idx="33">
                  <c:v>26.710581000000001</c:v>
                </c:pt>
                <c:pt idx="34">
                  <c:v>25.534966000000001</c:v>
                </c:pt>
                <c:pt idx="35">
                  <c:v>22.449562</c:v>
                </c:pt>
                <c:pt idx="36">
                  <c:v>21.428920999999999</c:v>
                </c:pt>
                <c:pt idx="37">
                  <c:v>21.082046999999999</c:v>
                </c:pt>
                <c:pt idx="38">
                  <c:v>20.567450999999998</c:v>
                </c:pt>
                <c:pt idx="39">
                  <c:v>20.389258999999999</c:v>
                </c:pt>
                <c:pt idx="40">
                  <c:v>20.638722999999999</c:v>
                </c:pt>
                <c:pt idx="41">
                  <c:v>20.979130000000001</c:v>
                </c:pt>
                <c:pt idx="42">
                  <c:v>20.908611000000001</c:v>
                </c:pt>
                <c:pt idx="43">
                  <c:v>20.943228000000001</c:v>
                </c:pt>
                <c:pt idx="44">
                  <c:v>21.423736999999999</c:v>
                </c:pt>
                <c:pt idx="45">
                  <c:v>22.815666</c:v>
                </c:pt>
                <c:pt idx="46">
                  <c:v>23.687771000000001</c:v>
                </c:pt>
                <c:pt idx="47">
                  <c:v>23.917435000000001</c:v>
                </c:pt>
                <c:pt idx="48">
                  <c:v>23.479153</c:v>
                </c:pt>
                <c:pt idx="49">
                  <c:v>23.514610000000001</c:v>
                </c:pt>
                <c:pt idx="50">
                  <c:v>24.013034999999999</c:v>
                </c:pt>
                <c:pt idx="51">
                  <c:v>23.749707999999998</c:v>
                </c:pt>
                <c:pt idx="52">
                  <c:v>24.497243999999998</c:v>
                </c:pt>
                <c:pt idx="53">
                  <c:v>23.608221</c:v>
                </c:pt>
                <c:pt idx="54">
                  <c:v>23.891476000000001</c:v>
                </c:pt>
                <c:pt idx="55">
                  <c:v>22.253757</c:v>
                </c:pt>
                <c:pt idx="56">
                  <c:v>22.180004</c:v>
                </c:pt>
                <c:pt idx="57">
                  <c:v>23.988448999999999</c:v>
                </c:pt>
                <c:pt idx="58">
                  <c:v>24.396398999999999</c:v>
                </c:pt>
                <c:pt idx="59">
                  <c:v>24.874977000000001</c:v>
                </c:pt>
                <c:pt idx="60">
                  <c:v>23.345558</c:v>
                </c:pt>
                <c:pt idx="61">
                  <c:v>23.910817999999999</c:v>
                </c:pt>
                <c:pt idx="62">
                  <c:v>24.316326</c:v>
                </c:pt>
                <c:pt idx="63">
                  <c:v>24.991972000000001</c:v>
                </c:pt>
                <c:pt idx="64">
                  <c:v>25.216894</c:v>
                </c:pt>
                <c:pt idx="65">
                  <c:v>24.840547999999998</c:v>
                </c:pt>
                <c:pt idx="66">
                  <c:v>23.575120999999999</c:v>
                </c:pt>
                <c:pt idx="67">
                  <c:v>22.427493999999999</c:v>
                </c:pt>
                <c:pt idx="68">
                  <c:v>21.945302999999999</c:v>
                </c:pt>
                <c:pt idx="69">
                  <c:v>21.259056000000001</c:v>
                </c:pt>
                <c:pt idx="70">
                  <c:v>20.759658999999999</c:v>
                </c:pt>
                <c:pt idx="71">
                  <c:v>20.094109</c:v>
                </c:pt>
                <c:pt idx="72">
                  <c:v>19.375515</c:v>
                </c:pt>
                <c:pt idx="73">
                  <c:v>19.100611000000001</c:v>
                </c:pt>
                <c:pt idx="74">
                  <c:v>18.917691999999999</c:v>
                </c:pt>
                <c:pt idx="75">
                  <c:v>19.574881000000001</c:v>
                </c:pt>
                <c:pt idx="76">
                  <c:v>19.989516999999999</c:v>
                </c:pt>
                <c:pt idx="77">
                  <c:v>20.466418999999998</c:v>
                </c:pt>
                <c:pt idx="78">
                  <c:v>20.531061000000001</c:v>
                </c:pt>
                <c:pt idx="79">
                  <c:v>20.9224</c:v>
                </c:pt>
                <c:pt idx="80">
                  <c:v>21.491484</c:v>
                </c:pt>
                <c:pt idx="81">
                  <c:v>22.276264000000001</c:v>
                </c:pt>
                <c:pt idx="82">
                  <c:v>23.377678</c:v>
                </c:pt>
                <c:pt idx="83">
                  <c:v>24.442183</c:v>
                </c:pt>
                <c:pt idx="84">
                  <c:v>24.297836</c:v>
                </c:pt>
                <c:pt idx="85">
                  <c:v>23.438877000000002</c:v>
                </c:pt>
                <c:pt idx="86">
                  <c:v>23.185347</c:v>
                </c:pt>
                <c:pt idx="87">
                  <c:v>22.109103999999999</c:v>
                </c:pt>
                <c:pt idx="88">
                  <c:v>21.401363</c:v>
                </c:pt>
                <c:pt idx="89">
                  <c:v>19.524554999999999</c:v>
                </c:pt>
                <c:pt idx="90">
                  <c:v>20.865963000000001</c:v>
                </c:pt>
                <c:pt idx="91">
                  <c:v>20.301349999999999</c:v>
                </c:pt>
                <c:pt idx="92">
                  <c:v>19.892271000000001</c:v>
                </c:pt>
                <c:pt idx="93">
                  <c:v>17.570876999999999</c:v>
                </c:pt>
                <c:pt idx="94">
                  <c:v>17.786791000000001</c:v>
                </c:pt>
                <c:pt idx="95">
                  <c:v>17.683800000000002</c:v>
                </c:pt>
                <c:pt idx="96">
                  <c:v>17.598562000000001</c:v>
                </c:pt>
                <c:pt idx="97">
                  <c:v>13.481927000000001</c:v>
                </c:pt>
                <c:pt idx="98">
                  <c:v>9.8643675000000002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C44-4FCF-B507-FB2C7832E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26496"/>
        <c:axId val="11165734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'IP3'!$AS$2</c15:sqref>
                        </c15:formulaRef>
                      </c:ext>
                    </c:extLst>
                    <c:strCache>
                      <c:ptCount val="1"/>
                      <c:pt idx="0">
                        <c:v>+9dBm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'IP3'!$AR$5:$AR$103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6</c:v>
                      </c:pt>
                      <c:pt idx="1">
                        <c:v>6.3979591836734997</c:v>
                      </c:pt>
                      <c:pt idx="2">
                        <c:v>6.7959183673468999</c:v>
                      </c:pt>
                      <c:pt idx="3">
                        <c:v>7.1938775510203996</c:v>
                      </c:pt>
                      <c:pt idx="4">
                        <c:v>7.5918367346939002</c:v>
                      </c:pt>
                      <c:pt idx="5">
                        <c:v>7.9897959183673004</c:v>
                      </c:pt>
                      <c:pt idx="6">
                        <c:v>8.3877551020407992</c:v>
                      </c:pt>
                      <c:pt idx="7">
                        <c:v>8.7857142857143007</c:v>
                      </c:pt>
                      <c:pt idx="8">
                        <c:v>9.1836734693878004</c:v>
                      </c:pt>
                      <c:pt idx="9">
                        <c:v>9.5816326530611988</c:v>
                      </c:pt>
                      <c:pt idx="10">
                        <c:v>9.9795918367346985</c:v>
                      </c:pt>
                      <c:pt idx="11">
                        <c:v>10.377551020408001</c:v>
                      </c:pt>
                      <c:pt idx="12">
                        <c:v>10.775510204082</c:v>
                      </c:pt>
                      <c:pt idx="13">
                        <c:v>11.173469387754999</c:v>
                      </c:pt>
                      <c:pt idx="14">
                        <c:v>11.571428571429001</c:v>
                      </c:pt>
                      <c:pt idx="15">
                        <c:v>11.969387755102</c:v>
                      </c:pt>
                      <c:pt idx="16">
                        <c:v>12.367346938775999</c:v>
                      </c:pt>
                      <c:pt idx="17">
                        <c:v>12.765306122448999</c:v>
                      </c:pt>
                      <c:pt idx="18">
                        <c:v>13.163265306122</c:v>
                      </c:pt>
                      <c:pt idx="19">
                        <c:v>13.561224489796</c:v>
                      </c:pt>
                      <c:pt idx="20">
                        <c:v>13.959183673468999</c:v>
                      </c:pt>
                      <c:pt idx="21">
                        <c:v>14.357142857143</c:v>
                      </c:pt>
                      <c:pt idx="22">
                        <c:v>14.755102040816</c:v>
                      </c:pt>
                      <c:pt idx="23">
                        <c:v>15.153061224489999</c:v>
                      </c:pt>
                      <c:pt idx="24">
                        <c:v>15.551020408163</c:v>
                      </c:pt>
                      <c:pt idx="25">
                        <c:v>15.948979591837</c:v>
                      </c:pt>
                      <c:pt idx="26">
                        <c:v>16.346938775510001</c:v>
                      </c:pt>
                      <c:pt idx="27">
                        <c:v>16.744897959184001</c:v>
                      </c:pt>
                      <c:pt idx="28">
                        <c:v>17.142857142857</c:v>
                      </c:pt>
                      <c:pt idx="29">
                        <c:v>17.540816326530997</c:v>
                      </c:pt>
                      <c:pt idx="30">
                        <c:v>17.938775510204</c:v>
                      </c:pt>
                      <c:pt idx="31">
                        <c:v>18.336734693877997</c:v>
                      </c:pt>
                      <c:pt idx="32">
                        <c:v>18.734693877550999</c:v>
                      </c:pt>
                      <c:pt idx="33">
                        <c:v>19.132653061223998</c:v>
                      </c:pt>
                      <c:pt idx="34">
                        <c:v>19.530612244897998</c:v>
                      </c:pt>
                      <c:pt idx="35">
                        <c:v>19.928571428571001</c:v>
                      </c:pt>
                      <c:pt idx="36">
                        <c:v>20.326530612244998</c:v>
                      </c:pt>
                      <c:pt idx="37">
                        <c:v>20.724489795918</c:v>
                      </c:pt>
                      <c:pt idx="38">
                        <c:v>21.122448979592001</c:v>
                      </c:pt>
                      <c:pt idx="39">
                        <c:v>21.520408163265</c:v>
                      </c:pt>
                      <c:pt idx="40">
                        <c:v>21.918367346939</c:v>
                      </c:pt>
                      <c:pt idx="41">
                        <c:v>22.316326530611999</c:v>
                      </c:pt>
                      <c:pt idx="42">
                        <c:v>22.714285714286</c:v>
                      </c:pt>
                      <c:pt idx="43">
                        <c:v>23.112244897958998</c:v>
                      </c:pt>
                      <c:pt idx="44">
                        <c:v>23.510204081632999</c:v>
                      </c:pt>
                      <c:pt idx="45">
                        <c:v>23.908163265306001</c:v>
                      </c:pt>
                      <c:pt idx="46">
                        <c:v>24.306122448979998</c:v>
                      </c:pt>
                      <c:pt idx="47">
                        <c:v>24.704081632653001</c:v>
                      </c:pt>
                      <c:pt idx="48">
                        <c:v>25.102040816327001</c:v>
                      </c:pt>
                      <c:pt idx="49">
                        <c:v>25.5</c:v>
                      </c:pt>
                      <c:pt idx="50">
                        <c:v>25.897959183672999</c:v>
                      </c:pt>
                      <c:pt idx="51">
                        <c:v>26.295918367346999</c:v>
                      </c:pt>
                      <c:pt idx="52">
                        <c:v>26.693877551020002</c:v>
                      </c:pt>
                      <c:pt idx="53">
                        <c:v>27.091836734693999</c:v>
                      </c:pt>
                      <c:pt idx="54">
                        <c:v>27.489795918367001</c:v>
                      </c:pt>
                      <c:pt idx="55">
                        <c:v>27.887755102041002</c:v>
                      </c:pt>
                      <c:pt idx="56">
                        <c:v>28.285714285714</c:v>
                      </c:pt>
                      <c:pt idx="57">
                        <c:v>28.683673469388001</c:v>
                      </c:pt>
                      <c:pt idx="58">
                        <c:v>29.081632653061</c:v>
                      </c:pt>
                      <c:pt idx="59">
                        <c:v>29.479591836735</c:v>
                      </c:pt>
                      <c:pt idx="60">
                        <c:v>29.877551020407999</c:v>
                      </c:pt>
                      <c:pt idx="61">
                        <c:v>30.275510204082</c:v>
                      </c:pt>
                      <c:pt idx="62">
                        <c:v>30.673469387755002</c:v>
                      </c:pt>
                      <c:pt idx="63">
                        <c:v>31.071428571428999</c:v>
                      </c:pt>
                      <c:pt idx="64">
                        <c:v>31.469387755102002</c:v>
                      </c:pt>
                      <c:pt idx="65">
                        <c:v>31.867346938776002</c:v>
                      </c:pt>
                      <c:pt idx="66">
                        <c:v>32.265306122449005</c:v>
                      </c:pt>
                      <c:pt idx="67">
                        <c:v>32.663265306122</c:v>
                      </c:pt>
                      <c:pt idx="68">
                        <c:v>33.061224489796004</c:v>
                      </c:pt>
                      <c:pt idx="69">
                        <c:v>33.459183673468999</c:v>
                      </c:pt>
                      <c:pt idx="70">
                        <c:v>33.857142857143003</c:v>
                      </c:pt>
                      <c:pt idx="71">
                        <c:v>34.255102040815999</c:v>
                      </c:pt>
                      <c:pt idx="72">
                        <c:v>34.653061224489996</c:v>
                      </c:pt>
                      <c:pt idx="73">
                        <c:v>35.051020408163005</c:v>
                      </c:pt>
                      <c:pt idx="74">
                        <c:v>35.448979591836995</c:v>
                      </c:pt>
                      <c:pt idx="75">
                        <c:v>35.846938775510004</c:v>
                      </c:pt>
                      <c:pt idx="76">
                        <c:v>36.244897959184001</c:v>
                      </c:pt>
                      <c:pt idx="77">
                        <c:v>36.642857142857004</c:v>
                      </c:pt>
                      <c:pt idx="78">
                        <c:v>37.040816326531001</c:v>
                      </c:pt>
                      <c:pt idx="79">
                        <c:v>37.438775510204003</c:v>
                      </c:pt>
                      <c:pt idx="80">
                        <c:v>37.836734693878</c:v>
                      </c:pt>
                      <c:pt idx="81">
                        <c:v>38.234693877551003</c:v>
                      </c:pt>
                      <c:pt idx="82">
                        <c:v>38.632653061223998</c:v>
                      </c:pt>
                      <c:pt idx="83">
                        <c:v>39.030612244898002</c:v>
                      </c:pt>
                      <c:pt idx="84">
                        <c:v>39.428571428570997</c:v>
                      </c:pt>
                      <c:pt idx="85">
                        <c:v>39.826530612245001</c:v>
                      </c:pt>
                      <c:pt idx="86">
                        <c:v>40.224489795917997</c:v>
                      </c:pt>
                      <c:pt idx="87">
                        <c:v>40.622448979592001</c:v>
                      </c:pt>
                      <c:pt idx="88">
                        <c:v>41.020408163264996</c:v>
                      </c:pt>
                      <c:pt idx="89">
                        <c:v>41.418367346939</c:v>
                      </c:pt>
                      <c:pt idx="90">
                        <c:v>41.816326530612002</c:v>
                      </c:pt>
                      <c:pt idx="91">
                        <c:v>42.214285714286007</c:v>
                      </c:pt>
                      <c:pt idx="92">
                        <c:v>42.612244897959002</c:v>
                      </c:pt>
                      <c:pt idx="93">
                        <c:v>43.010204081633006</c:v>
                      </c:pt>
                      <c:pt idx="94">
                        <c:v>43.408163265306001</c:v>
                      </c:pt>
                      <c:pt idx="95">
                        <c:v>43.806122448980005</c:v>
                      </c:pt>
                      <c:pt idx="96">
                        <c:v>44.204081632653001</c:v>
                      </c:pt>
                      <c:pt idx="97">
                        <c:v>44.602040816327005</c:v>
                      </c:pt>
                      <c:pt idx="98">
                        <c:v>45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'IP3'!$AS$5:$AS$103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BC44-4FCF-B507-FB2C7832E510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'IP3'!$AV$2</c15:sqref>
                        </c15:formulaRef>
                      </c:ext>
                    </c:extLst>
                    <c:strCache>
                      <c:ptCount val="1"/>
                      <c:pt idx="0">
                        <c:v>+7dBm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'IP3'!$AU$5:$AU$103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6</c:v>
                      </c:pt>
                      <c:pt idx="1">
                        <c:v>6.3979591836734997</c:v>
                      </c:pt>
                      <c:pt idx="2">
                        <c:v>6.7959183673468999</c:v>
                      </c:pt>
                      <c:pt idx="3">
                        <c:v>7.1938775510203996</c:v>
                      </c:pt>
                      <c:pt idx="4">
                        <c:v>7.5918367346939002</c:v>
                      </c:pt>
                      <c:pt idx="5">
                        <c:v>7.9897959183673004</c:v>
                      </c:pt>
                      <c:pt idx="6">
                        <c:v>8.3877551020407992</c:v>
                      </c:pt>
                      <c:pt idx="7">
                        <c:v>8.7857142857143007</c:v>
                      </c:pt>
                      <c:pt idx="8">
                        <c:v>9.1836734693878004</c:v>
                      </c:pt>
                      <c:pt idx="9">
                        <c:v>9.5816326530611988</c:v>
                      </c:pt>
                      <c:pt idx="10">
                        <c:v>9.9795918367346985</c:v>
                      </c:pt>
                      <c:pt idx="11">
                        <c:v>10.377551020408001</c:v>
                      </c:pt>
                      <c:pt idx="12">
                        <c:v>10.775510204082</c:v>
                      </c:pt>
                      <c:pt idx="13">
                        <c:v>11.173469387754999</c:v>
                      </c:pt>
                      <c:pt idx="14">
                        <c:v>11.571428571429001</c:v>
                      </c:pt>
                      <c:pt idx="15">
                        <c:v>11.969387755102</c:v>
                      </c:pt>
                      <c:pt idx="16">
                        <c:v>12.367346938775999</c:v>
                      </c:pt>
                      <c:pt idx="17">
                        <c:v>12.765306122448999</c:v>
                      </c:pt>
                      <c:pt idx="18">
                        <c:v>13.163265306122</c:v>
                      </c:pt>
                      <c:pt idx="19">
                        <c:v>13.561224489796</c:v>
                      </c:pt>
                      <c:pt idx="20">
                        <c:v>13.959183673468999</c:v>
                      </c:pt>
                      <c:pt idx="21">
                        <c:v>14.357142857143</c:v>
                      </c:pt>
                      <c:pt idx="22">
                        <c:v>14.755102040816</c:v>
                      </c:pt>
                      <c:pt idx="23">
                        <c:v>15.153061224489999</c:v>
                      </c:pt>
                      <c:pt idx="24">
                        <c:v>15.551020408163</c:v>
                      </c:pt>
                      <c:pt idx="25">
                        <c:v>15.948979591837</c:v>
                      </c:pt>
                      <c:pt idx="26">
                        <c:v>16.346938775510001</c:v>
                      </c:pt>
                      <c:pt idx="27">
                        <c:v>16.744897959184001</c:v>
                      </c:pt>
                      <c:pt idx="28">
                        <c:v>17.142857142857</c:v>
                      </c:pt>
                      <c:pt idx="29">
                        <c:v>17.540816326530997</c:v>
                      </c:pt>
                      <c:pt idx="30">
                        <c:v>17.938775510204</c:v>
                      </c:pt>
                      <c:pt idx="31">
                        <c:v>18.336734693877997</c:v>
                      </c:pt>
                      <c:pt idx="32">
                        <c:v>18.734693877550999</c:v>
                      </c:pt>
                      <c:pt idx="33">
                        <c:v>19.132653061223998</c:v>
                      </c:pt>
                      <c:pt idx="34">
                        <c:v>19.530612244897998</c:v>
                      </c:pt>
                      <c:pt idx="35">
                        <c:v>19.928571428571001</c:v>
                      </c:pt>
                      <c:pt idx="36">
                        <c:v>20.326530612244998</c:v>
                      </c:pt>
                      <c:pt idx="37">
                        <c:v>20.724489795918</c:v>
                      </c:pt>
                      <c:pt idx="38">
                        <c:v>21.122448979592001</c:v>
                      </c:pt>
                      <c:pt idx="39">
                        <c:v>21.520408163265</c:v>
                      </c:pt>
                      <c:pt idx="40">
                        <c:v>21.918367346939</c:v>
                      </c:pt>
                      <c:pt idx="41">
                        <c:v>22.316326530611999</c:v>
                      </c:pt>
                      <c:pt idx="42">
                        <c:v>22.714285714286</c:v>
                      </c:pt>
                      <c:pt idx="43">
                        <c:v>23.112244897958998</c:v>
                      </c:pt>
                      <c:pt idx="44">
                        <c:v>23.510204081632999</c:v>
                      </c:pt>
                      <c:pt idx="45">
                        <c:v>23.908163265306001</c:v>
                      </c:pt>
                      <c:pt idx="46">
                        <c:v>24.306122448979998</c:v>
                      </c:pt>
                      <c:pt idx="47">
                        <c:v>24.704081632653001</c:v>
                      </c:pt>
                      <c:pt idx="48">
                        <c:v>25.102040816327001</c:v>
                      </c:pt>
                      <c:pt idx="49">
                        <c:v>25.5</c:v>
                      </c:pt>
                      <c:pt idx="50">
                        <c:v>25.897959183672999</c:v>
                      </c:pt>
                      <c:pt idx="51">
                        <c:v>26.295918367346999</c:v>
                      </c:pt>
                      <c:pt idx="52">
                        <c:v>26.693877551020002</c:v>
                      </c:pt>
                      <c:pt idx="53">
                        <c:v>27.091836734693999</c:v>
                      </c:pt>
                      <c:pt idx="54">
                        <c:v>27.489795918367001</c:v>
                      </c:pt>
                      <c:pt idx="55">
                        <c:v>27.887755102041002</c:v>
                      </c:pt>
                      <c:pt idx="56">
                        <c:v>28.285714285714</c:v>
                      </c:pt>
                      <c:pt idx="57">
                        <c:v>28.683673469388001</c:v>
                      </c:pt>
                      <c:pt idx="58">
                        <c:v>29.081632653061</c:v>
                      </c:pt>
                      <c:pt idx="59">
                        <c:v>29.479591836735</c:v>
                      </c:pt>
                      <c:pt idx="60">
                        <c:v>29.877551020407999</c:v>
                      </c:pt>
                      <c:pt idx="61">
                        <c:v>30.275510204082</c:v>
                      </c:pt>
                      <c:pt idx="62">
                        <c:v>30.673469387755002</c:v>
                      </c:pt>
                      <c:pt idx="63">
                        <c:v>31.071428571428999</c:v>
                      </c:pt>
                      <c:pt idx="64">
                        <c:v>31.469387755102002</c:v>
                      </c:pt>
                      <c:pt idx="65">
                        <c:v>31.867346938776002</c:v>
                      </c:pt>
                      <c:pt idx="66">
                        <c:v>32.265306122449005</c:v>
                      </c:pt>
                      <c:pt idx="67">
                        <c:v>32.663265306122</c:v>
                      </c:pt>
                      <c:pt idx="68">
                        <c:v>33.061224489796004</c:v>
                      </c:pt>
                      <c:pt idx="69">
                        <c:v>33.459183673468999</c:v>
                      </c:pt>
                      <c:pt idx="70">
                        <c:v>33.857142857143003</c:v>
                      </c:pt>
                      <c:pt idx="71">
                        <c:v>34.255102040815999</c:v>
                      </c:pt>
                      <c:pt idx="72">
                        <c:v>34.653061224489996</c:v>
                      </c:pt>
                      <c:pt idx="73">
                        <c:v>35.051020408163005</c:v>
                      </c:pt>
                      <c:pt idx="74">
                        <c:v>35.448979591836995</c:v>
                      </c:pt>
                      <c:pt idx="75">
                        <c:v>35.846938775510004</c:v>
                      </c:pt>
                      <c:pt idx="76">
                        <c:v>36.244897959184001</c:v>
                      </c:pt>
                      <c:pt idx="77">
                        <c:v>36.642857142857004</c:v>
                      </c:pt>
                      <c:pt idx="78">
                        <c:v>37.040816326531001</c:v>
                      </c:pt>
                      <c:pt idx="79">
                        <c:v>37.438775510204003</c:v>
                      </c:pt>
                      <c:pt idx="80">
                        <c:v>37.836734693878</c:v>
                      </c:pt>
                      <c:pt idx="81">
                        <c:v>38.234693877551003</c:v>
                      </c:pt>
                      <c:pt idx="82">
                        <c:v>38.632653061223998</c:v>
                      </c:pt>
                      <c:pt idx="83">
                        <c:v>39.030612244898002</c:v>
                      </c:pt>
                      <c:pt idx="84">
                        <c:v>39.428571428570997</c:v>
                      </c:pt>
                      <c:pt idx="85">
                        <c:v>39.826530612245001</c:v>
                      </c:pt>
                      <c:pt idx="86">
                        <c:v>40.224489795917997</c:v>
                      </c:pt>
                      <c:pt idx="87">
                        <c:v>40.622448979592001</c:v>
                      </c:pt>
                      <c:pt idx="88">
                        <c:v>41.020408163264996</c:v>
                      </c:pt>
                      <c:pt idx="89">
                        <c:v>41.418367346939</c:v>
                      </c:pt>
                      <c:pt idx="90">
                        <c:v>41.816326530612002</c:v>
                      </c:pt>
                      <c:pt idx="91">
                        <c:v>42.214285714286007</c:v>
                      </c:pt>
                      <c:pt idx="92">
                        <c:v>42.612244897959002</c:v>
                      </c:pt>
                      <c:pt idx="93">
                        <c:v>43.010204081633006</c:v>
                      </c:pt>
                      <c:pt idx="94">
                        <c:v>43.408163265306001</c:v>
                      </c:pt>
                      <c:pt idx="95">
                        <c:v>43.806122448980005</c:v>
                      </c:pt>
                      <c:pt idx="96">
                        <c:v>44.204081632653001</c:v>
                      </c:pt>
                      <c:pt idx="97">
                        <c:v>44.602040816327005</c:v>
                      </c:pt>
                      <c:pt idx="98">
                        <c:v>45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'IP3'!$AV$5:$AV$103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C44-4FCF-B507-FB2C7832E510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'IP3'!$AY$2</c15:sqref>
                        </c15:formulaRef>
                      </c:ext>
                    </c:extLst>
                    <c:strCache>
                      <c:ptCount val="1"/>
                      <c:pt idx="0">
                        <c:v>+5dBm</c:v>
                      </c:pt>
                    </c:strCache>
                  </c:strRef>
                </c:tx>
                <c:spPr>
                  <a:ln cap="sq" cmpd="dbl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'IP3'!$AX$5:$AX$103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'IP3'!$AY$5:$AY$103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786-4F72-A0E2-E7E0C92C2E0C}"/>
                  </c:ext>
                </c:extLst>
              </c15:ser>
            </c15:filteredScatterSeries>
          </c:ext>
        </c:extLst>
      </c:scatterChart>
      <c:valAx>
        <c:axId val="111626496"/>
        <c:scaling>
          <c:orientation val="minMax"/>
          <c:max val="4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724459709066495"/>
              <c:y val="0.91571741032372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657344"/>
        <c:crosses val="autoZero"/>
        <c:crossBetween val="midCat"/>
        <c:majorUnit val="5"/>
      </c:valAx>
      <c:valAx>
        <c:axId val="111657344"/>
        <c:scaling>
          <c:orientation val="minMax"/>
          <c:max val="35"/>
          <c:min val="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626496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41278628602152395"/>
          <c:y val="0.59509988334791486"/>
          <c:w val="0.19632955521060069"/>
          <c:h val="0.1795913531641878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A Output IP3 vs LO Power (dBm)</a:t>
            </a:r>
          </a:p>
        </c:rich>
      </c:tx>
      <c:layout>
        <c:manualLayout>
          <c:xMode val="edge"/>
          <c:yMode val="edge"/>
          <c:x val="0.21693191207151147"/>
          <c:y val="9.4797178130511459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9.3229665736227416E-2"/>
          <c:w val="0.76542713682528862"/>
          <c:h val="0.7160177894429863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'IP3'!$J$2</c:f>
              <c:strCache>
                <c:ptCount val="1"/>
                <c:pt idx="0">
                  <c:v>+17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6</c:v>
                </c:pt>
                <c:pt idx="1">
                  <c:v>6.3979591836734997</c:v>
                </c:pt>
                <c:pt idx="2">
                  <c:v>6.7959183673468999</c:v>
                </c:pt>
                <c:pt idx="3">
                  <c:v>7.1938775510203996</c:v>
                </c:pt>
                <c:pt idx="4">
                  <c:v>7.5918367346939002</c:v>
                </c:pt>
                <c:pt idx="5">
                  <c:v>7.9897959183673004</c:v>
                </c:pt>
                <c:pt idx="6">
                  <c:v>8.3877551020407992</c:v>
                </c:pt>
                <c:pt idx="7">
                  <c:v>8.7857142857143007</c:v>
                </c:pt>
                <c:pt idx="8">
                  <c:v>9.1836734693878004</c:v>
                </c:pt>
                <c:pt idx="9">
                  <c:v>9.5816326530611988</c:v>
                </c:pt>
                <c:pt idx="10">
                  <c:v>9.9795918367346985</c:v>
                </c:pt>
                <c:pt idx="11">
                  <c:v>10.377551020408001</c:v>
                </c:pt>
                <c:pt idx="12">
                  <c:v>10.775510204082</c:v>
                </c:pt>
                <c:pt idx="13">
                  <c:v>11.173469387754999</c:v>
                </c:pt>
                <c:pt idx="14">
                  <c:v>11.571428571429001</c:v>
                </c:pt>
                <c:pt idx="15">
                  <c:v>11.969387755102</c:v>
                </c:pt>
                <c:pt idx="16">
                  <c:v>12.367346938775999</c:v>
                </c:pt>
                <c:pt idx="17">
                  <c:v>12.765306122448999</c:v>
                </c:pt>
                <c:pt idx="18">
                  <c:v>13.163265306122</c:v>
                </c:pt>
                <c:pt idx="19">
                  <c:v>13.561224489796</c:v>
                </c:pt>
                <c:pt idx="20">
                  <c:v>13.959183673468999</c:v>
                </c:pt>
                <c:pt idx="21">
                  <c:v>14.357142857143</c:v>
                </c:pt>
                <c:pt idx="22">
                  <c:v>14.755102040816</c:v>
                </c:pt>
                <c:pt idx="23">
                  <c:v>15.153061224489999</c:v>
                </c:pt>
                <c:pt idx="24">
                  <c:v>15.551020408163</c:v>
                </c:pt>
                <c:pt idx="25">
                  <c:v>15.948979591837</c:v>
                </c:pt>
                <c:pt idx="26">
                  <c:v>16.346938775510001</c:v>
                </c:pt>
                <c:pt idx="27">
                  <c:v>16.744897959184001</c:v>
                </c:pt>
                <c:pt idx="28">
                  <c:v>17.142857142857</c:v>
                </c:pt>
                <c:pt idx="29">
                  <c:v>17.540816326530997</c:v>
                </c:pt>
                <c:pt idx="30">
                  <c:v>17.938775510204</c:v>
                </c:pt>
                <c:pt idx="31">
                  <c:v>18.336734693877997</c:v>
                </c:pt>
                <c:pt idx="32">
                  <c:v>18.734693877550999</c:v>
                </c:pt>
                <c:pt idx="33">
                  <c:v>19.132653061223998</c:v>
                </c:pt>
                <c:pt idx="34">
                  <c:v>19.530612244897998</c:v>
                </c:pt>
                <c:pt idx="35">
                  <c:v>19.928571428571001</c:v>
                </c:pt>
                <c:pt idx="36">
                  <c:v>20.326530612244998</c:v>
                </c:pt>
                <c:pt idx="37">
                  <c:v>20.724489795918</c:v>
                </c:pt>
                <c:pt idx="38">
                  <c:v>21.122448979592001</c:v>
                </c:pt>
                <c:pt idx="39">
                  <c:v>21.520408163265</c:v>
                </c:pt>
                <c:pt idx="40">
                  <c:v>21.918367346939</c:v>
                </c:pt>
                <c:pt idx="41">
                  <c:v>22.316326530611999</c:v>
                </c:pt>
                <c:pt idx="42">
                  <c:v>22.714285714286</c:v>
                </c:pt>
                <c:pt idx="43">
                  <c:v>23.112244897958998</c:v>
                </c:pt>
                <c:pt idx="44">
                  <c:v>23.510204081632999</c:v>
                </c:pt>
                <c:pt idx="45">
                  <c:v>23.908163265306001</c:v>
                </c:pt>
                <c:pt idx="46">
                  <c:v>24.306122448979998</c:v>
                </c:pt>
                <c:pt idx="47">
                  <c:v>24.704081632653001</c:v>
                </c:pt>
                <c:pt idx="48">
                  <c:v>25.102040816327001</c:v>
                </c:pt>
                <c:pt idx="49">
                  <c:v>25.5</c:v>
                </c:pt>
                <c:pt idx="50">
                  <c:v>25.897959183672999</c:v>
                </c:pt>
                <c:pt idx="51">
                  <c:v>26.295918367346999</c:v>
                </c:pt>
                <c:pt idx="52">
                  <c:v>26.693877551020002</c:v>
                </c:pt>
                <c:pt idx="53">
                  <c:v>27.091836734693999</c:v>
                </c:pt>
                <c:pt idx="54">
                  <c:v>27.489795918367001</c:v>
                </c:pt>
                <c:pt idx="55">
                  <c:v>27.887755102041002</c:v>
                </c:pt>
                <c:pt idx="56">
                  <c:v>28.285714285714</c:v>
                </c:pt>
                <c:pt idx="57">
                  <c:v>28.683673469388001</c:v>
                </c:pt>
                <c:pt idx="58">
                  <c:v>29.081632653061</c:v>
                </c:pt>
                <c:pt idx="59">
                  <c:v>29.479591836735</c:v>
                </c:pt>
                <c:pt idx="60">
                  <c:v>29.877551020407999</c:v>
                </c:pt>
                <c:pt idx="61">
                  <c:v>30.275510204082</c:v>
                </c:pt>
                <c:pt idx="62">
                  <c:v>30.673469387755002</c:v>
                </c:pt>
                <c:pt idx="63">
                  <c:v>31.071428571428999</c:v>
                </c:pt>
                <c:pt idx="64">
                  <c:v>31.469387755102002</c:v>
                </c:pt>
                <c:pt idx="65">
                  <c:v>31.867346938776002</c:v>
                </c:pt>
                <c:pt idx="66">
                  <c:v>32.265306122449005</c:v>
                </c:pt>
                <c:pt idx="67">
                  <c:v>32.663265306122</c:v>
                </c:pt>
                <c:pt idx="68">
                  <c:v>33.061224489796004</c:v>
                </c:pt>
                <c:pt idx="69">
                  <c:v>33.459183673468999</c:v>
                </c:pt>
                <c:pt idx="70">
                  <c:v>33.857142857143003</c:v>
                </c:pt>
                <c:pt idx="71">
                  <c:v>34.255102040815999</c:v>
                </c:pt>
                <c:pt idx="72">
                  <c:v>34.653061224489996</c:v>
                </c:pt>
                <c:pt idx="73">
                  <c:v>35.051020408163005</c:v>
                </c:pt>
                <c:pt idx="74">
                  <c:v>35.448979591836995</c:v>
                </c:pt>
                <c:pt idx="75">
                  <c:v>35.846938775510004</c:v>
                </c:pt>
                <c:pt idx="76">
                  <c:v>36.244897959184001</c:v>
                </c:pt>
                <c:pt idx="77">
                  <c:v>36.642857142857004</c:v>
                </c:pt>
                <c:pt idx="78">
                  <c:v>37.040816326531001</c:v>
                </c:pt>
                <c:pt idx="79">
                  <c:v>37.438775510204003</c:v>
                </c:pt>
                <c:pt idx="80">
                  <c:v>37.836734693878</c:v>
                </c:pt>
                <c:pt idx="81">
                  <c:v>38.234693877551003</c:v>
                </c:pt>
                <c:pt idx="82">
                  <c:v>38.632653061223998</c:v>
                </c:pt>
                <c:pt idx="83">
                  <c:v>39.030612244898002</c:v>
                </c:pt>
                <c:pt idx="84">
                  <c:v>39.428571428570997</c:v>
                </c:pt>
                <c:pt idx="85">
                  <c:v>39.826530612245001</c:v>
                </c:pt>
                <c:pt idx="86">
                  <c:v>40.224489795917997</c:v>
                </c:pt>
                <c:pt idx="87">
                  <c:v>40.622448979592001</c:v>
                </c:pt>
                <c:pt idx="88">
                  <c:v>41.020408163264996</c:v>
                </c:pt>
                <c:pt idx="89">
                  <c:v>41.418367346939</c:v>
                </c:pt>
                <c:pt idx="90">
                  <c:v>41.816326530612002</c:v>
                </c:pt>
                <c:pt idx="91">
                  <c:v>42.214285714286007</c:v>
                </c:pt>
                <c:pt idx="92">
                  <c:v>42.612244897959002</c:v>
                </c:pt>
                <c:pt idx="93">
                  <c:v>43.010204081633006</c:v>
                </c:pt>
                <c:pt idx="94">
                  <c:v>43.408163265306001</c:v>
                </c:pt>
                <c:pt idx="95">
                  <c:v>43.806122448980005</c:v>
                </c:pt>
                <c:pt idx="96">
                  <c:v>44.204081632653001</c:v>
                </c:pt>
                <c:pt idx="97">
                  <c:v>44.602040816327005</c:v>
                </c:pt>
                <c:pt idx="98">
                  <c:v>45</c:v>
                </c:pt>
              </c:numCache>
            </c:numRef>
          </c:xVal>
          <c:yVal>
            <c:numRef>
              <c:f>'IP3'!$K$5:$K$103</c:f>
              <c:numCache>
                <c:formatCode>General</c:formatCode>
                <c:ptCount val="99"/>
                <c:pt idx="0">
                  <c:v>1.6258302</c:v>
                </c:pt>
                <c:pt idx="1">
                  <c:v>3.7730725000000001</c:v>
                </c:pt>
                <c:pt idx="2">
                  <c:v>6.1967544999999999</c:v>
                </c:pt>
                <c:pt idx="3">
                  <c:v>5.9637814000000002</c:v>
                </c:pt>
                <c:pt idx="4">
                  <c:v>6.8108993</c:v>
                </c:pt>
                <c:pt idx="5">
                  <c:v>8.7803515999999995</c:v>
                </c:pt>
                <c:pt idx="6">
                  <c:v>9.9471492999999995</c:v>
                </c:pt>
                <c:pt idx="7">
                  <c:v>9.8781833999999993</c:v>
                </c:pt>
                <c:pt idx="8">
                  <c:v>8.9005632000000006</c:v>
                </c:pt>
                <c:pt idx="9">
                  <c:v>7.2287325999999998</c:v>
                </c:pt>
                <c:pt idx="10">
                  <c:v>6.8797765000000002</c:v>
                </c:pt>
                <c:pt idx="11">
                  <c:v>6.3348421999999998</c:v>
                </c:pt>
                <c:pt idx="12">
                  <c:v>6.7576222000000001</c:v>
                </c:pt>
                <c:pt idx="13">
                  <c:v>7.9244374999999998</c:v>
                </c:pt>
                <c:pt idx="14">
                  <c:v>9.1847925000000004</c:v>
                </c:pt>
                <c:pt idx="15">
                  <c:v>10.289752</c:v>
                </c:pt>
                <c:pt idx="16">
                  <c:v>10.530605</c:v>
                </c:pt>
                <c:pt idx="17">
                  <c:v>11.177576</c:v>
                </c:pt>
                <c:pt idx="18">
                  <c:v>11.521576</c:v>
                </c:pt>
                <c:pt idx="19">
                  <c:v>11.954116000000001</c:v>
                </c:pt>
                <c:pt idx="20">
                  <c:v>11.829750000000001</c:v>
                </c:pt>
                <c:pt idx="21">
                  <c:v>12.097766</c:v>
                </c:pt>
                <c:pt idx="22">
                  <c:v>13.748199</c:v>
                </c:pt>
                <c:pt idx="23">
                  <c:v>15.880768</c:v>
                </c:pt>
                <c:pt idx="24">
                  <c:v>17.833611999999999</c:v>
                </c:pt>
                <c:pt idx="25">
                  <c:v>18.284797999999999</c:v>
                </c:pt>
                <c:pt idx="26">
                  <c:v>17.466256999999999</c:v>
                </c:pt>
                <c:pt idx="27">
                  <c:v>16.674133000000001</c:v>
                </c:pt>
                <c:pt idx="28">
                  <c:v>15.871162</c:v>
                </c:pt>
                <c:pt idx="29">
                  <c:v>15.540378</c:v>
                </c:pt>
                <c:pt idx="30">
                  <c:v>15.705609000000001</c:v>
                </c:pt>
                <c:pt idx="31">
                  <c:v>16.573150999999999</c:v>
                </c:pt>
                <c:pt idx="32">
                  <c:v>16.943262000000001</c:v>
                </c:pt>
                <c:pt idx="33">
                  <c:v>16.893608</c:v>
                </c:pt>
                <c:pt idx="34">
                  <c:v>15.773863</c:v>
                </c:pt>
                <c:pt idx="35">
                  <c:v>14.984745999999999</c:v>
                </c:pt>
                <c:pt idx="36">
                  <c:v>14.084607999999999</c:v>
                </c:pt>
                <c:pt idx="37">
                  <c:v>13.530922</c:v>
                </c:pt>
                <c:pt idx="38">
                  <c:v>13.253871999999999</c:v>
                </c:pt>
                <c:pt idx="39">
                  <c:v>13.196712</c:v>
                </c:pt>
                <c:pt idx="40">
                  <c:v>14.314207</c:v>
                </c:pt>
                <c:pt idx="41">
                  <c:v>15.065636</c:v>
                </c:pt>
                <c:pt idx="42">
                  <c:v>15.685696999999999</c:v>
                </c:pt>
                <c:pt idx="43">
                  <c:v>15.521673</c:v>
                </c:pt>
                <c:pt idx="44">
                  <c:v>15.068742</c:v>
                </c:pt>
                <c:pt idx="45">
                  <c:v>14.204983</c:v>
                </c:pt>
                <c:pt idx="46">
                  <c:v>12.796429</c:v>
                </c:pt>
                <c:pt idx="47">
                  <c:v>12.425708999999999</c:v>
                </c:pt>
                <c:pt idx="48">
                  <c:v>13.595067999999999</c:v>
                </c:pt>
                <c:pt idx="49">
                  <c:v>16.429983</c:v>
                </c:pt>
                <c:pt idx="50">
                  <c:v>18.187653999999998</c:v>
                </c:pt>
                <c:pt idx="51">
                  <c:v>18.440199</c:v>
                </c:pt>
                <c:pt idx="52">
                  <c:v>17.106300000000001</c:v>
                </c:pt>
                <c:pt idx="53">
                  <c:v>15.546077</c:v>
                </c:pt>
                <c:pt idx="54">
                  <c:v>16.639417999999999</c:v>
                </c:pt>
                <c:pt idx="55">
                  <c:v>16.674675000000001</c:v>
                </c:pt>
                <c:pt idx="56">
                  <c:v>17.265702999999998</c:v>
                </c:pt>
                <c:pt idx="57">
                  <c:v>15.568802</c:v>
                </c:pt>
                <c:pt idx="58">
                  <c:v>16.094073999999999</c:v>
                </c:pt>
                <c:pt idx="59">
                  <c:v>16.286179000000001</c:v>
                </c:pt>
                <c:pt idx="60">
                  <c:v>17.141466000000001</c:v>
                </c:pt>
                <c:pt idx="61">
                  <c:v>17.572624000000001</c:v>
                </c:pt>
                <c:pt idx="62">
                  <c:v>17.825941</c:v>
                </c:pt>
                <c:pt idx="63">
                  <c:v>18.646774000000001</c:v>
                </c:pt>
                <c:pt idx="64">
                  <c:v>18.178850000000001</c:v>
                </c:pt>
                <c:pt idx="65">
                  <c:v>18.490286000000001</c:v>
                </c:pt>
                <c:pt idx="66">
                  <c:v>17.505610999999998</c:v>
                </c:pt>
                <c:pt idx="67">
                  <c:v>17.354005999999998</c:v>
                </c:pt>
                <c:pt idx="68">
                  <c:v>17.235161000000002</c:v>
                </c:pt>
                <c:pt idx="69">
                  <c:v>16.749876</c:v>
                </c:pt>
                <c:pt idx="70">
                  <c:v>16.17868</c:v>
                </c:pt>
                <c:pt idx="71">
                  <c:v>15.822658000000001</c:v>
                </c:pt>
                <c:pt idx="72">
                  <c:v>15.594573</c:v>
                </c:pt>
                <c:pt idx="73">
                  <c:v>16.698983999999999</c:v>
                </c:pt>
                <c:pt idx="74">
                  <c:v>15.801746</c:v>
                </c:pt>
                <c:pt idx="75">
                  <c:v>15.446554000000001</c:v>
                </c:pt>
                <c:pt idx="76">
                  <c:v>14.042387</c:v>
                </c:pt>
                <c:pt idx="77">
                  <c:v>14.226683</c:v>
                </c:pt>
                <c:pt idx="78">
                  <c:v>14.325046</c:v>
                </c:pt>
                <c:pt idx="79">
                  <c:v>14.259238</c:v>
                </c:pt>
                <c:pt idx="80">
                  <c:v>14.246295999999999</c:v>
                </c:pt>
                <c:pt idx="81">
                  <c:v>13.861114000000001</c:v>
                </c:pt>
                <c:pt idx="82">
                  <c:v>13.001255</c:v>
                </c:pt>
                <c:pt idx="83">
                  <c:v>12.378078</c:v>
                </c:pt>
                <c:pt idx="84">
                  <c:v>12.637098999999999</c:v>
                </c:pt>
                <c:pt idx="85">
                  <c:v>12.900475999999999</c:v>
                </c:pt>
                <c:pt idx="86">
                  <c:v>14.289899</c:v>
                </c:pt>
                <c:pt idx="87">
                  <c:v>13.044528</c:v>
                </c:pt>
                <c:pt idx="88">
                  <c:v>12.458719</c:v>
                </c:pt>
                <c:pt idx="89">
                  <c:v>9.9138260000000002</c:v>
                </c:pt>
                <c:pt idx="90">
                  <c:v>10.966215999999999</c:v>
                </c:pt>
                <c:pt idx="91">
                  <c:v>10.306912000000001</c:v>
                </c:pt>
                <c:pt idx="92">
                  <c:v>10.240036</c:v>
                </c:pt>
                <c:pt idx="93">
                  <c:v>7.8586073000000001</c:v>
                </c:pt>
                <c:pt idx="94">
                  <c:v>7.9169602000000001</c:v>
                </c:pt>
                <c:pt idx="95">
                  <c:v>8.7211064999999994</c:v>
                </c:pt>
                <c:pt idx="96">
                  <c:v>9.0593061000000006</c:v>
                </c:pt>
                <c:pt idx="97">
                  <c:v>8.1386327999999999</c:v>
                </c:pt>
                <c:pt idx="98">
                  <c:v>6.5137663000000003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8D3-46DB-8728-589B19E1958A}"/>
            </c:ext>
          </c:extLst>
        </c:ser>
        <c:ser>
          <c:idx val="1"/>
          <c:order val="1"/>
          <c:tx>
            <c:strRef>
              <c:f>'IP3'!$M$2</c:f>
              <c:strCache>
                <c:ptCount val="1"/>
                <c:pt idx="0">
                  <c:v>+15 dBm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'IP3'!$L$5:$L$103</c:f>
              <c:numCache>
                <c:formatCode>General</c:formatCode>
                <c:ptCount val="99"/>
                <c:pt idx="0">
                  <c:v>6</c:v>
                </c:pt>
                <c:pt idx="1">
                  <c:v>6.3979591836734997</c:v>
                </c:pt>
                <c:pt idx="2">
                  <c:v>6.7959183673468999</c:v>
                </c:pt>
                <c:pt idx="3">
                  <c:v>7.1938775510203996</c:v>
                </c:pt>
                <c:pt idx="4">
                  <c:v>7.5918367346939002</c:v>
                </c:pt>
                <c:pt idx="5">
                  <c:v>7.9897959183673004</c:v>
                </c:pt>
                <c:pt idx="6">
                  <c:v>8.3877551020407992</c:v>
                </c:pt>
                <c:pt idx="7">
                  <c:v>8.7857142857143007</c:v>
                </c:pt>
                <c:pt idx="8">
                  <c:v>9.1836734693878004</c:v>
                </c:pt>
                <c:pt idx="9">
                  <c:v>9.5816326530611988</c:v>
                </c:pt>
                <c:pt idx="10">
                  <c:v>9.9795918367346985</c:v>
                </c:pt>
                <c:pt idx="11">
                  <c:v>10.377551020408001</c:v>
                </c:pt>
                <c:pt idx="12">
                  <c:v>10.775510204082</c:v>
                </c:pt>
                <c:pt idx="13">
                  <c:v>11.173469387754999</c:v>
                </c:pt>
                <c:pt idx="14">
                  <c:v>11.571428571429001</c:v>
                </c:pt>
                <c:pt idx="15">
                  <c:v>11.969387755102</c:v>
                </c:pt>
                <c:pt idx="16">
                  <c:v>12.367346938775999</c:v>
                </c:pt>
                <c:pt idx="17">
                  <c:v>12.765306122448999</c:v>
                </c:pt>
                <c:pt idx="18">
                  <c:v>13.163265306122</c:v>
                </c:pt>
                <c:pt idx="19">
                  <c:v>13.561224489796</c:v>
                </c:pt>
                <c:pt idx="20">
                  <c:v>13.959183673468999</c:v>
                </c:pt>
                <c:pt idx="21">
                  <c:v>14.357142857143</c:v>
                </c:pt>
                <c:pt idx="22">
                  <c:v>14.755102040816</c:v>
                </c:pt>
                <c:pt idx="23">
                  <c:v>15.153061224489999</c:v>
                </c:pt>
                <c:pt idx="24">
                  <c:v>15.551020408163</c:v>
                </c:pt>
                <c:pt idx="25">
                  <c:v>15.948979591837</c:v>
                </c:pt>
                <c:pt idx="26">
                  <c:v>16.346938775510001</c:v>
                </c:pt>
                <c:pt idx="27">
                  <c:v>16.744897959184001</c:v>
                </c:pt>
                <c:pt idx="28">
                  <c:v>17.142857142857</c:v>
                </c:pt>
                <c:pt idx="29">
                  <c:v>17.540816326530997</c:v>
                </c:pt>
                <c:pt idx="30">
                  <c:v>17.938775510204</c:v>
                </c:pt>
                <c:pt idx="31">
                  <c:v>18.336734693877997</c:v>
                </c:pt>
                <c:pt idx="32">
                  <c:v>18.734693877550999</c:v>
                </c:pt>
                <c:pt idx="33">
                  <c:v>19.132653061223998</c:v>
                </c:pt>
                <c:pt idx="34">
                  <c:v>19.530612244897998</c:v>
                </c:pt>
                <c:pt idx="35">
                  <c:v>19.928571428571001</c:v>
                </c:pt>
                <c:pt idx="36">
                  <c:v>20.326530612244998</c:v>
                </c:pt>
                <c:pt idx="37">
                  <c:v>20.724489795918</c:v>
                </c:pt>
                <c:pt idx="38">
                  <c:v>21.122448979592001</c:v>
                </c:pt>
                <c:pt idx="39">
                  <c:v>21.520408163265</c:v>
                </c:pt>
                <c:pt idx="40">
                  <c:v>21.918367346939</c:v>
                </c:pt>
                <c:pt idx="41">
                  <c:v>22.316326530611999</c:v>
                </c:pt>
                <c:pt idx="42">
                  <c:v>22.714285714286</c:v>
                </c:pt>
                <c:pt idx="43">
                  <c:v>23.112244897958998</c:v>
                </c:pt>
                <c:pt idx="44">
                  <c:v>23.510204081632999</c:v>
                </c:pt>
                <c:pt idx="45">
                  <c:v>23.908163265306001</c:v>
                </c:pt>
                <c:pt idx="46">
                  <c:v>24.306122448979998</c:v>
                </c:pt>
                <c:pt idx="47">
                  <c:v>24.704081632653001</c:v>
                </c:pt>
                <c:pt idx="48">
                  <c:v>25.102040816327001</c:v>
                </c:pt>
                <c:pt idx="49">
                  <c:v>25.5</c:v>
                </c:pt>
                <c:pt idx="50">
                  <c:v>25.897959183672999</c:v>
                </c:pt>
                <c:pt idx="51">
                  <c:v>26.295918367346999</c:v>
                </c:pt>
                <c:pt idx="52">
                  <c:v>26.693877551020002</c:v>
                </c:pt>
                <c:pt idx="53">
                  <c:v>27.091836734693999</c:v>
                </c:pt>
                <c:pt idx="54">
                  <c:v>27.489795918367001</c:v>
                </c:pt>
                <c:pt idx="55">
                  <c:v>27.887755102041002</c:v>
                </c:pt>
                <c:pt idx="56">
                  <c:v>28.285714285714</c:v>
                </c:pt>
                <c:pt idx="57">
                  <c:v>28.683673469388001</c:v>
                </c:pt>
                <c:pt idx="58">
                  <c:v>29.081632653061</c:v>
                </c:pt>
                <c:pt idx="59">
                  <c:v>29.479591836735</c:v>
                </c:pt>
                <c:pt idx="60">
                  <c:v>29.877551020407999</c:v>
                </c:pt>
                <c:pt idx="61">
                  <c:v>30.275510204082</c:v>
                </c:pt>
                <c:pt idx="62">
                  <c:v>30.673469387755002</c:v>
                </c:pt>
                <c:pt idx="63">
                  <c:v>31.071428571428999</c:v>
                </c:pt>
                <c:pt idx="64">
                  <c:v>31.469387755102002</c:v>
                </c:pt>
                <c:pt idx="65">
                  <c:v>31.867346938776002</c:v>
                </c:pt>
                <c:pt idx="66">
                  <c:v>32.265306122449005</c:v>
                </c:pt>
                <c:pt idx="67">
                  <c:v>32.663265306122</c:v>
                </c:pt>
                <c:pt idx="68">
                  <c:v>33.061224489796004</c:v>
                </c:pt>
                <c:pt idx="69">
                  <c:v>33.459183673468999</c:v>
                </c:pt>
                <c:pt idx="70">
                  <c:v>33.857142857143003</c:v>
                </c:pt>
                <c:pt idx="71">
                  <c:v>34.255102040815999</c:v>
                </c:pt>
                <c:pt idx="72">
                  <c:v>34.653061224489996</c:v>
                </c:pt>
                <c:pt idx="73">
                  <c:v>35.051020408163005</c:v>
                </c:pt>
                <c:pt idx="74">
                  <c:v>35.448979591836995</c:v>
                </c:pt>
                <c:pt idx="75">
                  <c:v>35.846938775510004</c:v>
                </c:pt>
                <c:pt idx="76">
                  <c:v>36.244897959184001</c:v>
                </c:pt>
                <c:pt idx="77">
                  <c:v>36.642857142857004</c:v>
                </c:pt>
                <c:pt idx="78">
                  <c:v>37.040816326531001</c:v>
                </c:pt>
                <c:pt idx="79">
                  <c:v>37.438775510204003</c:v>
                </c:pt>
                <c:pt idx="80">
                  <c:v>37.836734693878</c:v>
                </c:pt>
                <c:pt idx="81">
                  <c:v>38.234693877551003</c:v>
                </c:pt>
                <c:pt idx="82">
                  <c:v>38.632653061223998</c:v>
                </c:pt>
                <c:pt idx="83">
                  <c:v>39.030612244898002</c:v>
                </c:pt>
                <c:pt idx="84">
                  <c:v>39.428571428570997</c:v>
                </c:pt>
                <c:pt idx="85">
                  <c:v>39.826530612245001</c:v>
                </c:pt>
                <c:pt idx="86">
                  <c:v>40.224489795917997</c:v>
                </c:pt>
                <c:pt idx="87">
                  <c:v>40.622448979592001</c:v>
                </c:pt>
                <c:pt idx="88">
                  <c:v>41.020408163264996</c:v>
                </c:pt>
                <c:pt idx="89">
                  <c:v>41.418367346939</c:v>
                </c:pt>
                <c:pt idx="90">
                  <c:v>41.816326530612002</c:v>
                </c:pt>
                <c:pt idx="91">
                  <c:v>42.214285714286007</c:v>
                </c:pt>
                <c:pt idx="92">
                  <c:v>42.612244897959002</c:v>
                </c:pt>
                <c:pt idx="93">
                  <c:v>43.010204081633006</c:v>
                </c:pt>
                <c:pt idx="94">
                  <c:v>43.408163265306001</c:v>
                </c:pt>
                <c:pt idx="95">
                  <c:v>43.806122448980005</c:v>
                </c:pt>
                <c:pt idx="96">
                  <c:v>44.204081632653001</c:v>
                </c:pt>
                <c:pt idx="97">
                  <c:v>44.602040816327005</c:v>
                </c:pt>
                <c:pt idx="98">
                  <c:v>45</c:v>
                </c:pt>
              </c:numCache>
            </c:numRef>
          </c:xVal>
          <c:yVal>
            <c:numRef>
              <c:f>'IP3'!$N$5:$N$103</c:f>
              <c:numCache>
                <c:formatCode>General</c:formatCode>
                <c:ptCount val="99"/>
                <c:pt idx="0">
                  <c:v>-15.294447</c:v>
                </c:pt>
                <c:pt idx="1">
                  <c:v>-6.9702739999999999</c:v>
                </c:pt>
                <c:pt idx="2">
                  <c:v>0.45253252999999999</c:v>
                </c:pt>
                <c:pt idx="3">
                  <c:v>4.8009066999999996</c:v>
                </c:pt>
                <c:pt idx="4">
                  <c:v>3.0647435000000001</c:v>
                </c:pt>
                <c:pt idx="5">
                  <c:v>3.3937968999999999</c:v>
                </c:pt>
                <c:pt idx="6">
                  <c:v>2.9711883000000001</c:v>
                </c:pt>
                <c:pt idx="7">
                  <c:v>3.8893483</c:v>
                </c:pt>
                <c:pt idx="8">
                  <c:v>4.9353889999999998</c:v>
                </c:pt>
                <c:pt idx="9">
                  <c:v>5.7308811999999998</c:v>
                </c:pt>
                <c:pt idx="10">
                  <c:v>6.1197739000000002</c:v>
                </c:pt>
                <c:pt idx="11">
                  <c:v>5.5703664000000002</c:v>
                </c:pt>
                <c:pt idx="12">
                  <c:v>5.8808556000000003</c:v>
                </c:pt>
                <c:pt idx="13">
                  <c:v>7.0287638000000001</c:v>
                </c:pt>
                <c:pt idx="14">
                  <c:v>8.0793095000000008</c:v>
                </c:pt>
                <c:pt idx="15">
                  <c:v>8.8908482000000006</c:v>
                </c:pt>
                <c:pt idx="16">
                  <c:v>9.6798228999999996</c:v>
                </c:pt>
                <c:pt idx="17">
                  <c:v>11.205541</c:v>
                </c:pt>
                <c:pt idx="18">
                  <c:v>12.268119</c:v>
                </c:pt>
                <c:pt idx="19">
                  <c:v>12.547133000000001</c:v>
                </c:pt>
                <c:pt idx="20">
                  <c:v>11.948881999999999</c:v>
                </c:pt>
                <c:pt idx="21">
                  <c:v>12.430130999999999</c:v>
                </c:pt>
                <c:pt idx="22">
                  <c:v>13.969972</c:v>
                </c:pt>
                <c:pt idx="23">
                  <c:v>15.585061</c:v>
                </c:pt>
                <c:pt idx="24">
                  <c:v>16.479026999999999</c:v>
                </c:pt>
                <c:pt idx="25">
                  <c:v>16.054596</c:v>
                </c:pt>
                <c:pt idx="26">
                  <c:v>14.451033000000001</c:v>
                </c:pt>
                <c:pt idx="27">
                  <c:v>13.005557</c:v>
                </c:pt>
                <c:pt idx="28">
                  <c:v>11.934761</c:v>
                </c:pt>
                <c:pt idx="29">
                  <c:v>11.979011</c:v>
                </c:pt>
                <c:pt idx="30">
                  <c:v>12.759798999999999</c:v>
                </c:pt>
                <c:pt idx="31">
                  <c:v>14.141056000000001</c:v>
                </c:pt>
                <c:pt idx="32">
                  <c:v>14.632289999999999</c:v>
                </c:pt>
                <c:pt idx="33">
                  <c:v>14.639154</c:v>
                </c:pt>
                <c:pt idx="34">
                  <c:v>13.634161000000001</c:v>
                </c:pt>
                <c:pt idx="35">
                  <c:v>13.479622000000001</c:v>
                </c:pt>
                <c:pt idx="36">
                  <c:v>12.795624</c:v>
                </c:pt>
                <c:pt idx="37">
                  <c:v>12.900664000000001</c:v>
                </c:pt>
                <c:pt idx="38">
                  <c:v>13.517219000000001</c:v>
                </c:pt>
                <c:pt idx="39">
                  <c:v>15.843622999999999</c:v>
                </c:pt>
                <c:pt idx="40">
                  <c:v>16.961932999999998</c:v>
                </c:pt>
                <c:pt idx="41">
                  <c:v>17.308577</c:v>
                </c:pt>
                <c:pt idx="42">
                  <c:v>15.813252</c:v>
                </c:pt>
                <c:pt idx="43">
                  <c:v>15.281036</c:v>
                </c:pt>
                <c:pt idx="44">
                  <c:v>14.522940999999999</c:v>
                </c:pt>
                <c:pt idx="45">
                  <c:v>13.661372</c:v>
                </c:pt>
                <c:pt idx="46">
                  <c:v>12.781535999999999</c:v>
                </c:pt>
                <c:pt idx="47">
                  <c:v>13.268564</c:v>
                </c:pt>
                <c:pt idx="48">
                  <c:v>14.878989000000001</c:v>
                </c:pt>
                <c:pt idx="49">
                  <c:v>16.352184000000001</c:v>
                </c:pt>
                <c:pt idx="50">
                  <c:v>17.347776</c:v>
                </c:pt>
                <c:pt idx="51">
                  <c:v>17.20121</c:v>
                </c:pt>
                <c:pt idx="52">
                  <c:v>16.854718999999999</c:v>
                </c:pt>
                <c:pt idx="53">
                  <c:v>15.478118</c:v>
                </c:pt>
                <c:pt idx="54">
                  <c:v>16.288986000000001</c:v>
                </c:pt>
                <c:pt idx="55">
                  <c:v>16.865486000000001</c:v>
                </c:pt>
                <c:pt idx="56">
                  <c:v>17.159489000000001</c:v>
                </c:pt>
                <c:pt idx="57">
                  <c:v>15.554155</c:v>
                </c:pt>
                <c:pt idx="58">
                  <c:v>15.380917999999999</c:v>
                </c:pt>
                <c:pt idx="59">
                  <c:v>15.626484</c:v>
                </c:pt>
                <c:pt idx="60">
                  <c:v>16.469094999999999</c:v>
                </c:pt>
                <c:pt idx="61">
                  <c:v>17.126707</c:v>
                </c:pt>
                <c:pt idx="62">
                  <c:v>17.656524999999998</c:v>
                </c:pt>
                <c:pt idx="63">
                  <c:v>18.564678000000001</c:v>
                </c:pt>
                <c:pt idx="64">
                  <c:v>17.963132999999999</c:v>
                </c:pt>
                <c:pt idx="65">
                  <c:v>18.058430000000001</c:v>
                </c:pt>
                <c:pt idx="66">
                  <c:v>17.474689000000001</c:v>
                </c:pt>
                <c:pt idx="67">
                  <c:v>17.263494000000001</c:v>
                </c:pt>
                <c:pt idx="68">
                  <c:v>17.139558999999998</c:v>
                </c:pt>
                <c:pt idx="69">
                  <c:v>16.432949000000001</c:v>
                </c:pt>
                <c:pt idx="70">
                  <c:v>16.172350000000002</c:v>
                </c:pt>
                <c:pt idx="71">
                  <c:v>16.015615</c:v>
                </c:pt>
                <c:pt idx="72">
                  <c:v>15.859719999999999</c:v>
                </c:pt>
                <c:pt idx="73">
                  <c:v>16.480157999999999</c:v>
                </c:pt>
                <c:pt idx="74">
                  <c:v>15.414092999999999</c:v>
                </c:pt>
                <c:pt idx="75">
                  <c:v>15.464478</c:v>
                </c:pt>
                <c:pt idx="76">
                  <c:v>14.218693999999999</c:v>
                </c:pt>
                <c:pt idx="77">
                  <c:v>14.391534</c:v>
                </c:pt>
                <c:pt idx="78">
                  <c:v>13.871924999999999</c:v>
                </c:pt>
                <c:pt idx="79">
                  <c:v>13.463236</c:v>
                </c:pt>
                <c:pt idx="80">
                  <c:v>12.653135000000001</c:v>
                </c:pt>
                <c:pt idx="81">
                  <c:v>11.906666</c:v>
                </c:pt>
                <c:pt idx="82">
                  <c:v>11.59942</c:v>
                </c:pt>
                <c:pt idx="83">
                  <c:v>11.944395</c:v>
                </c:pt>
                <c:pt idx="84">
                  <c:v>12.561332</c:v>
                </c:pt>
                <c:pt idx="85">
                  <c:v>13.043200000000001</c:v>
                </c:pt>
                <c:pt idx="86">
                  <c:v>14.221949</c:v>
                </c:pt>
                <c:pt idx="87">
                  <c:v>12.930904</c:v>
                </c:pt>
                <c:pt idx="88">
                  <c:v>12.279092</c:v>
                </c:pt>
                <c:pt idx="89">
                  <c:v>10.020535000000001</c:v>
                </c:pt>
                <c:pt idx="90">
                  <c:v>11.120367</c:v>
                </c:pt>
                <c:pt idx="91">
                  <c:v>10.258581</c:v>
                </c:pt>
                <c:pt idx="92">
                  <c:v>10.080401</c:v>
                </c:pt>
                <c:pt idx="93">
                  <c:v>7.9901613999999999</c:v>
                </c:pt>
                <c:pt idx="94">
                  <c:v>8.2513284999999996</c:v>
                </c:pt>
                <c:pt idx="95">
                  <c:v>9.0708255999999992</c:v>
                </c:pt>
                <c:pt idx="96">
                  <c:v>9.3355198000000001</c:v>
                </c:pt>
                <c:pt idx="97">
                  <c:v>8.3724270000000001</c:v>
                </c:pt>
                <c:pt idx="98">
                  <c:v>6.7403735999999999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8D3-46DB-8728-589B19E1958A}"/>
            </c:ext>
          </c:extLst>
        </c:ser>
        <c:ser>
          <c:idx val="2"/>
          <c:order val="2"/>
          <c:tx>
            <c:strRef>
              <c:f>'IP3'!$P$2</c:f>
              <c:strCache>
                <c:ptCount val="1"/>
                <c:pt idx="0">
                  <c:v>+13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'IP3'!$O$5:$O$103</c:f>
              <c:numCache>
                <c:formatCode>General</c:formatCode>
                <c:ptCount val="99"/>
                <c:pt idx="0">
                  <c:v>6</c:v>
                </c:pt>
                <c:pt idx="1">
                  <c:v>6.3979591836734997</c:v>
                </c:pt>
                <c:pt idx="2">
                  <c:v>6.7959183673468999</c:v>
                </c:pt>
                <c:pt idx="3">
                  <c:v>7.1938775510203996</c:v>
                </c:pt>
                <c:pt idx="4">
                  <c:v>7.5918367346939002</c:v>
                </c:pt>
                <c:pt idx="5">
                  <c:v>7.9897959183673004</c:v>
                </c:pt>
                <c:pt idx="6">
                  <c:v>8.3877551020407992</c:v>
                </c:pt>
                <c:pt idx="7">
                  <c:v>8.7857142857143007</c:v>
                </c:pt>
                <c:pt idx="8">
                  <c:v>9.1836734693878004</c:v>
                </c:pt>
                <c:pt idx="9">
                  <c:v>9.5816326530611988</c:v>
                </c:pt>
                <c:pt idx="10">
                  <c:v>9.9795918367346985</c:v>
                </c:pt>
                <c:pt idx="11">
                  <c:v>10.377551020408001</c:v>
                </c:pt>
                <c:pt idx="12">
                  <c:v>10.775510204082</c:v>
                </c:pt>
                <c:pt idx="13">
                  <c:v>11.173469387754999</c:v>
                </c:pt>
                <c:pt idx="14">
                  <c:v>11.571428571429001</c:v>
                </c:pt>
                <c:pt idx="15">
                  <c:v>11.969387755102</c:v>
                </c:pt>
                <c:pt idx="16">
                  <c:v>12.367346938775999</c:v>
                </c:pt>
                <c:pt idx="17">
                  <c:v>12.765306122448999</c:v>
                </c:pt>
                <c:pt idx="18">
                  <c:v>13.163265306122</c:v>
                </c:pt>
                <c:pt idx="19">
                  <c:v>13.561224489796</c:v>
                </c:pt>
                <c:pt idx="20">
                  <c:v>13.959183673468999</c:v>
                </c:pt>
                <c:pt idx="21">
                  <c:v>14.357142857143</c:v>
                </c:pt>
                <c:pt idx="22">
                  <c:v>14.755102040816</c:v>
                </c:pt>
                <c:pt idx="23">
                  <c:v>15.153061224489999</c:v>
                </c:pt>
                <c:pt idx="24">
                  <c:v>15.551020408163</c:v>
                </c:pt>
                <c:pt idx="25">
                  <c:v>15.948979591837</c:v>
                </c:pt>
                <c:pt idx="26">
                  <c:v>16.346938775510001</c:v>
                </c:pt>
                <c:pt idx="27">
                  <c:v>16.744897959184001</c:v>
                </c:pt>
                <c:pt idx="28">
                  <c:v>17.142857142857</c:v>
                </c:pt>
                <c:pt idx="29">
                  <c:v>17.540816326530997</c:v>
                </c:pt>
                <c:pt idx="30">
                  <c:v>17.938775510204</c:v>
                </c:pt>
                <c:pt idx="31">
                  <c:v>18.336734693877997</c:v>
                </c:pt>
                <c:pt idx="32">
                  <c:v>18.734693877550999</c:v>
                </c:pt>
                <c:pt idx="33">
                  <c:v>19.132653061223998</c:v>
                </c:pt>
                <c:pt idx="34">
                  <c:v>19.530612244897998</c:v>
                </c:pt>
                <c:pt idx="35">
                  <c:v>19.928571428571001</c:v>
                </c:pt>
                <c:pt idx="36">
                  <c:v>20.326530612244998</c:v>
                </c:pt>
                <c:pt idx="37">
                  <c:v>20.724489795918</c:v>
                </c:pt>
                <c:pt idx="38">
                  <c:v>21.122448979592001</c:v>
                </c:pt>
                <c:pt idx="39">
                  <c:v>21.520408163265</c:v>
                </c:pt>
                <c:pt idx="40">
                  <c:v>21.918367346939</c:v>
                </c:pt>
                <c:pt idx="41">
                  <c:v>22.316326530611999</c:v>
                </c:pt>
                <c:pt idx="42">
                  <c:v>22.714285714286</c:v>
                </c:pt>
                <c:pt idx="43">
                  <c:v>23.112244897958998</c:v>
                </c:pt>
                <c:pt idx="44">
                  <c:v>23.510204081632999</c:v>
                </c:pt>
                <c:pt idx="45">
                  <c:v>23.908163265306001</c:v>
                </c:pt>
                <c:pt idx="46">
                  <c:v>24.306122448979998</c:v>
                </c:pt>
                <c:pt idx="47">
                  <c:v>24.704081632653001</c:v>
                </c:pt>
                <c:pt idx="48">
                  <c:v>25.102040816327001</c:v>
                </c:pt>
                <c:pt idx="49">
                  <c:v>25.5</c:v>
                </c:pt>
                <c:pt idx="50">
                  <c:v>25.897959183672999</c:v>
                </c:pt>
                <c:pt idx="51">
                  <c:v>26.295918367346999</c:v>
                </c:pt>
                <c:pt idx="52">
                  <c:v>26.693877551020002</c:v>
                </c:pt>
                <c:pt idx="53">
                  <c:v>27.091836734693999</c:v>
                </c:pt>
                <c:pt idx="54">
                  <c:v>27.489795918367001</c:v>
                </c:pt>
                <c:pt idx="55">
                  <c:v>27.887755102041002</c:v>
                </c:pt>
                <c:pt idx="56">
                  <c:v>28.285714285714</c:v>
                </c:pt>
                <c:pt idx="57">
                  <c:v>28.683673469388001</c:v>
                </c:pt>
                <c:pt idx="58">
                  <c:v>29.081632653061</c:v>
                </c:pt>
                <c:pt idx="59">
                  <c:v>29.479591836735</c:v>
                </c:pt>
                <c:pt idx="60">
                  <c:v>29.877551020407999</c:v>
                </c:pt>
                <c:pt idx="61">
                  <c:v>30.275510204082</c:v>
                </c:pt>
                <c:pt idx="62">
                  <c:v>30.673469387755002</c:v>
                </c:pt>
                <c:pt idx="63">
                  <c:v>31.071428571428999</c:v>
                </c:pt>
                <c:pt idx="64">
                  <c:v>31.469387755102002</c:v>
                </c:pt>
                <c:pt idx="65">
                  <c:v>31.867346938776002</c:v>
                </c:pt>
                <c:pt idx="66">
                  <c:v>32.265306122449005</c:v>
                </c:pt>
                <c:pt idx="67">
                  <c:v>32.663265306122</c:v>
                </c:pt>
                <c:pt idx="68">
                  <c:v>33.061224489796004</c:v>
                </c:pt>
                <c:pt idx="69">
                  <c:v>33.459183673468999</c:v>
                </c:pt>
                <c:pt idx="70">
                  <c:v>33.857142857143003</c:v>
                </c:pt>
                <c:pt idx="71">
                  <c:v>34.255102040815999</c:v>
                </c:pt>
                <c:pt idx="72">
                  <c:v>34.653061224489996</c:v>
                </c:pt>
                <c:pt idx="73">
                  <c:v>35.051020408163005</c:v>
                </c:pt>
                <c:pt idx="74">
                  <c:v>35.448979591836995</c:v>
                </c:pt>
                <c:pt idx="75">
                  <c:v>35.846938775510004</c:v>
                </c:pt>
                <c:pt idx="76">
                  <c:v>36.244897959184001</c:v>
                </c:pt>
                <c:pt idx="77">
                  <c:v>36.642857142857004</c:v>
                </c:pt>
                <c:pt idx="78">
                  <c:v>37.040816326531001</c:v>
                </c:pt>
                <c:pt idx="79">
                  <c:v>37.438775510204003</c:v>
                </c:pt>
                <c:pt idx="80">
                  <c:v>37.836734693878</c:v>
                </c:pt>
                <c:pt idx="81">
                  <c:v>38.234693877551003</c:v>
                </c:pt>
                <c:pt idx="82">
                  <c:v>38.632653061223998</c:v>
                </c:pt>
                <c:pt idx="83">
                  <c:v>39.030612244898002</c:v>
                </c:pt>
                <c:pt idx="84">
                  <c:v>39.428571428570997</c:v>
                </c:pt>
                <c:pt idx="85">
                  <c:v>39.826530612245001</c:v>
                </c:pt>
                <c:pt idx="86">
                  <c:v>40.224489795917997</c:v>
                </c:pt>
                <c:pt idx="87">
                  <c:v>40.622448979592001</c:v>
                </c:pt>
                <c:pt idx="88">
                  <c:v>41.020408163264996</c:v>
                </c:pt>
                <c:pt idx="89">
                  <c:v>41.418367346939</c:v>
                </c:pt>
                <c:pt idx="90">
                  <c:v>41.816326530612002</c:v>
                </c:pt>
                <c:pt idx="91">
                  <c:v>42.214285714286007</c:v>
                </c:pt>
                <c:pt idx="92">
                  <c:v>42.612244897959002</c:v>
                </c:pt>
                <c:pt idx="93">
                  <c:v>43.010204081633006</c:v>
                </c:pt>
                <c:pt idx="94">
                  <c:v>43.408163265306001</c:v>
                </c:pt>
                <c:pt idx="95">
                  <c:v>43.806122448980005</c:v>
                </c:pt>
                <c:pt idx="96">
                  <c:v>44.204081632653001</c:v>
                </c:pt>
                <c:pt idx="97">
                  <c:v>44.602040816327005</c:v>
                </c:pt>
                <c:pt idx="98">
                  <c:v>45</c:v>
                </c:pt>
              </c:numCache>
            </c:numRef>
          </c:xVal>
          <c:yVal>
            <c:numRef>
              <c:f>'IP3'!$Q$5:$Q$103</c:f>
              <c:numCache>
                <c:formatCode>General</c:formatCode>
                <c:ptCount val="99"/>
                <c:pt idx="0">
                  <c:v>-47.520943000000003</c:v>
                </c:pt>
                <c:pt idx="1">
                  <c:v>-34.248584999999999</c:v>
                </c:pt>
                <c:pt idx="2">
                  <c:v>-16.082113</c:v>
                </c:pt>
                <c:pt idx="3">
                  <c:v>-5.1284841999999999</c:v>
                </c:pt>
                <c:pt idx="4">
                  <c:v>-2.0214655000000001</c:v>
                </c:pt>
                <c:pt idx="5">
                  <c:v>-4.0053634999999996</c:v>
                </c:pt>
                <c:pt idx="6">
                  <c:v>-4.4237175000000004</c:v>
                </c:pt>
                <c:pt idx="7">
                  <c:v>-3.0662725000000002</c:v>
                </c:pt>
                <c:pt idx="8">
                  <c:v>0.50280606999999999</c:v>
                </c:pt>
                <c:pt idx="9">
                  <c:v>3.5171130000000002</c:v>
                </c:pt>
                <c:pt idx="10">
                  <c:v>4.8607550000000002</c:v>
                </c:pt>
                <c:pt idx="11">
                  <c:v>4.6391168</c:v>
                </c:pt>
                <c:pt idx="12">
                  <c:v>4.8550586999999998</c:v>
                </c:pt>
                <c:pt idx="13">
                  <c:v>5.9857706999999998</c:v>
                </c:pt>
                <c:pt idx="14">
                  <c:v>7.0309400999999996</c:v>
                </c:pt>
                <c:pt idx="15">
                  <c:v>8.2510872000000006</c:v>
                </c:pt>
                <c:pt idx="16">
                  <c:v>10.19267</c:v>
                </c:pt>
                <c:pt idx="17">
                  <c:v>12.108752000000001</c:v>
                </c:pt>
                <c:pt idx="18">
                  <c:v>13.201771000000001</c:v>
                </c:pt>
                <c:pt idx="19">
                  <c:v>12.710305</c:v>
                </c:pt>
                <c:pt idx="20">
                  <c:v>11.902384</c:v>
                </c:pt>
                <c:pt idx="21">
                  <c:v>12.17741</c:v>
                </c:pt>
                <c:pt idx="22">
                  <c:v>13.114986999999999</c:v>
                </c:pt>
                <c:pt idx="23">
                  <c:v>14.370979999999999</c:v>
                </c:pt>
                <c:pt idx="24">
                  <c:v>14.427209</c:v>
                </c:pt>
                <c:pt idx="25">
                  <c:v>13.284967</c:v>
                </c:pt>
                <c:pt idx="26">
                  <c:v>10.999098999999999</c:v>
                </c:pt>
                <c:pt idx="27">
                  <c:v>9.130414</c:v>
                </c:pt>
                <c:pt idx="28">
                  <c:v>8.1612758999999997</c:v>
                </c:pt>
                <c:pt idx="29">
                  <c:v>8.6026887999999992</c:v>
                </c:pt>
                <c:pt idx="30">
                  <c:v>9.4185199999999991</c:v>
                </c:pt>
                <c:pt idx="31">
                  <c:v>10.594429999999999</c:v>
                </c:pt>
                <c:pt idx="32">
                  <c:v>11.438789999999999</c:v>
                </c:pt>
                <c:pt idx="33">
                  <c:v>11.837548999999999</c:v>
                </c:pt>
                <c:pt idx="34">
                  <c:v>12.058267000000001</c:v>
                </c:pt>
                <c:pt idx="35">
                  <c:v>13.243352</c:v>
                </c:pt>
                <c:pt idx="36">
                  <c:v>14.212014999999999</c:v>
                </c:pt>
                <c:pt idx="37">
                  <c:v>16.157437999999999</c:v>
                </c:pt>
                <c:pt idx="38">
                  <c:v>18.136085999999999</c:v>
                </c:pt>
                <c:pt idx="39">
                  <c:v>20.577107999999999</c:v>
                </c:pt>
                <c:pt idx="40">
                  <c:v>19.956175000000002</c:v>
                </c:pt>
                <c:pt idx="41">
                  <c:v>20.147839999999999</c:v>
                </c:pt>
                <c:pt idx="42">
                  <c:v>17.647091</c:v>
                </c:pt>
                <c:pt idx="43">
                  <c:v>16.074128999999999</c:v>
                </c:pt>
                <c:pt idx="44">
                  <c:v>13.493387</c:v>
                </c:pt>
                <c:pt idx="45">
                  <c:v>12.96397</c:v>
                </c:pt>
                <c:pt idx="46">
                  <c:v>13.019269</c:v>
                </c:pt>
                <c:pt idx="47">
                  <c:v>14.267016999999999</c:v>
                </c:pt>
                <c:pt idx="48">
                  <c:v>15.116923</c:v>
                </c:pt>
                <c:pt idx="49">
                  <c:v>16.120085</c:v>
                </c:pt>
                <c:pt idx="50">
                  <c:v>15.977669000000001</c:v>
                </c:pt>
                <c:pt idx="51">
                  <c:v>15.969766999999999</c:v>
                </c:pt>
                <c:pt idx="52">
                  <c:v>14.940436</c:v>
                </c:pt>
                <c:pt idx="53">
                  <c:v>14.372289</c:v>
                </c:pt>
                <c:pt idx="54">
                  <c:v>15.155946999999999</c:v>
                </c:pt>
                <c:pt idx="55">
                  <c:v>16.773630000000001</c:v>
                </c:pt>
                <c:pt idx="56">
                  <c:v>16.777543999999999</c:v>
                </c:pt>
                <c:pt idx="57">
                  <c:v>15.611661</c:v>
                </c:pt>
                <c:pt idx="58">
                  <c:v>15.558318</c:v>
                </c:pt>
                <c:pt idx="59">
                  <c:v>15.98344</c:v>
                </c:pt>
                <c:pt idx="60">
                  <c:v>16.984047</c:v>
                </c:pt>
                <c:pt idx="61">
                  <c:v>16.444946000000002</c:v>
                </c:pt>
                <c:pt idx="62">
                  <c:v>16.383247000000001</c:v>
                </c:pt>
                <c:pt idx="63">
                  <c:v>16.954236999999999</c:v>
                </c:pt>
                <c:pt idx="64">
                  <c:v>16.527937000000001</c:v>
                </c:pt>
                <c:pt idx="65">
                  <c:v>16.983581999999998</c:v>
                </c:pt>
                <c:pt idx="66">
                  <c:v>16.071798000000001</c:v>
                </c:pt>
                <c:pt idx="67">
                  <c:v>16.124357</c:v>
                </c:pt>
                <c:pt idx="68">
                  <c:v>15.860334</c:v>
                </c:pt>
                <c:pt idx="69">
                  <c:v>15.825224</c:v>
                </c:pt>
                <c:pt idx="70">
                  <c:v>15.852643</c:v>
                </c:pt>
                <c:pt idx="71">
                  <c:v>15.779313</c:v>
                </c:pt>
                <c:pt idx="72">
                  <c:v>15.930358</c:v>
                </c:pt>
                <c:pt idx="73">
                  <c:v>16.575479999999999</c:v>
                </c:pt>
                <c:pt idx="74">
                  <c:v>15.522964</c:v>
                </c:pt>
                <c:pt idx="75">
                  <c:v>15.134219</c:v>
                </c:pt>
                <c:pt idx="76">
                  <c:v>13.591924000000001</c:v>
                </c:pt>
                <c:pt idx="77">
                  <c:v>13.386321000000001</c:v>
                </c:pt>
                <c:pt idx="78">
                  <c:v>12.310174</c:v>
                </c:pt>
                <c:pt idx="79">
                  <c:v>11.598319999999999</c:v>
                </c:pt>
                <c:pt idx="80">
                  <c:v>11.324712999999999</c:v>
                </c:pt>
                <c:pt idx="81">
                  <c:v>11.366481</c:v>
                </c:pt>
                <c:pt idx="82">
                  <c:v>12.592656</c:v>
                </c:pt>
                <c:pt idx="83">
                  <c:v>13.153039</c:v>
                </c:pt>
                <c:pt idx="84">
                  <c:v>13.637351000000001</c:v>
                </c:pt>
                <c:pt idx="85">
                  <c:v>13.169791</c:v>
                </c:pt>
                <c:pt idx="86">
                  <c:v>13.963381</c:v>
                </c:pt>
                <c:pt idx="87">
                  <c:v>12.862746</c:v>
                </c:pt>
                <c:pt idx="88">
                  <c:v>12.292109</c:v>
                </c:pt>
                <c:pt idx="89">
                  <c:v>10.218907</c:v>
                </c:pt>
                <c:pt idx="90">
                  <c:v>11.1662</c:v>
                </c:pt>
                <c:pt idx="91">
                  <c:v>10.092575</c:v>
                </c:pt>
                <c:pt idx="92">
                  <c:v>9.9498719999999992</c:v>
                </c:pt>
                <c:pt idx="93">
                  <c:v>7.7122954999999997</c:v>
                </c:pt>
                <c:pt idx="94">
                  <c:v>8.1794747999999995</c:v>
                </c:pt>
                <c:pt idx="95">
                  <c:v>8.8022174999999994</c:v>
                </c:pt>
                <c:pt idx="96">
                  <c:v>9.2988271999999998</c:v>
                </c:pt>
                <c:pt idx="97">
                  <c:v>8.3258276000000002</c:v>
                </c:pt>
                <c:pt idx="98">
                  <c:v>7.034605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8D3-46DB-8728-589B19E19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26496"/>
        <c:axId val="11165734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'IP3'!$S$2</c15:sqref>
                        </c15:formulaRef>
                      </c:ext>
                    </c:extLst>
                    <c:strCache>
                      <c:ptCount val="1"/>
                      <c:pt idx="0">
                        <c:v>+9dBm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'IP3'!$R$5:$R$103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6</c:v>
                      </c:pt>
                      <c:pt idx="1">
                        <c:v>6.3979591836734997</c:v>
                      </c:pt>
                      <c:pt idx="2">
                        <c:v>6.7959183673468999</c:v>
                      </c:pt>
                      <c:pt idx="3">
                        <c:v>7.1938775510203996</c:v>
                      </c:pt>
                      <c:pt idx="4">
                        <c:v>7.5918367346939002</c:v>
                      </c:pt>
                      <c:pt idx="5">
                        <c:v>7.9897959183673004</c:v>
                      </c:pt>
                      <c:pt idx="6">
                        <c:v>8.3877551020407992</c:v>
                      </c:pt>
                      <c:pt idx="7">
                        <c:v>8.7857142857143007</c:v>
                      </c:pt>
                      <c:pt idx="8">
                        <c:v>9.1836734693878004</c:v>
                      </c:pt>
                      <c:pt idx="9">
                        <c:v>9.5816326530611988</c:v>
                      </c:pt>
                      <c:pt idx="10">
                        <c:v>9.9795918367346985</c:v>
                      </c:pt>
                      <c:pt idx="11">
                        <c:v>10.377551020408001</c:v>
                      </c:pt>
                      <c:pt idx="12">
                        <c:v>10.775510204082</c:v>
                      </c:pt>
                      <c:pt idx="13">
                        <c:v>11.173469387754999</c:v>
                      </c:pt>
                      <c:pt idx="14">
                        <c:v>11.571428571429001</c:v>
                      </c:pt>
                      <c:pt idx="15">
                        <c:v>11.969387755102</c:v>
                      </c:pt>
                      <c:pt idx="16">
                        <c:v>12.367346938775999</c:v>
                      </c:pt>
                      <c:pt idx="17">
                        <c:v>12.765306122448999</c:v>
                      </c:pt>
                      <c:pt idx="18">
                        <c:v>13.163265306122</c:v>
                      </c:pt>
                      <c:pt idx="19">
                        <c:v>13.561224489796</c:v>
                      </c:pt>
                      <c:pt idx="20">
                        <c:v>13.959183673468999</c:v>
                      </c:pt>
                      <c:pt idx="21">
                        <c:v>14.357142857143</c:v>
                      </c:pt>
                      <c:pt idx="22">
                        <c:v>14.755102040816</c:v>
                      </c:pt>
                      <c:pt idx="23">
                        <c:v>15.153061224489999</c:v>
                      </c:pt>
                      <c:pt idx="24">
                        <c:v>15.551020408163</c:v>
                      </c:pt>
                      <c:pt idx="25">
                        <c:v>15.948979591837</c:v>
                      </c:pt>
                      <c:pt idx="26">
                        <c:v>16.346938775510001</c:v>
                      </c:pt>
                      <c:pt idx="27">
                        <c:v>16.744897959184001</c:v>
                      </c:pt>
                      <c:pt idx="28">
                        <c:v>17.142857142857</c:v>
                      </c:pt>
                      <c:pt idx="29">
                        <c:v>17.540816326530997</c:v>
                      </c:pt>
                      <c:pt idx="30">
                        <c:v>17.938775510204</c:v>
                      </c:pt>
                      <c:pt idx="31">
                        <c:v>18.336734693877997</c:v>
                      </c:pt>
                      <c:pt idx="32">
                        <c:v>18.734693877550999</c:v>
                      </c:pt>
                      <c:pt idx="33">
                        <c:v>19.132653061223998</c:v>
                      </c:pt>
                      <c:pt idx="34">
                        <c:v>19.530612244897998</c:v>
                      </c:pt>
                      <c:pt idx="35">
                        <c:v>19.928571428571001</c:v>
                      </c:pt>
                      <c:pt idx="36">
                        <c:v>20.326530612244998</c:v>
                      </c:pt>
                      <c:pt idx="37">
                        <c:v>20.724489795918</c:v>
                      </c:pt>
                      <c:pt idx="38">
                        <c:v>21.122448979592001</c:v>
                      </c:pt>
                      <c:pt idx="39">
                        <c:v>21.520408163265</c:v>
                      </c:pt>
                      <c:pt idx="40">
                        <c:v>21.918367346939</c:v>
                      </c:pt>
                      <c:pt idx="41">
                        <c:v>22.316326530611999</c:v>
                      </c:pt>
                      <c:pt idx="42">
                        <c:v>22.714285714286</c:v>
                      </c:pt>
                      <c:pt idx="43">
                        <c:v>23.112244897958998</c:v>
                      </c:pt>
                      <c:pt idx="44">
                        <c:v>23.510204081632999</c:v>
                      </c:pt>
                      <c:pt idx="45">
                        <c:v>23.908163265306001</c:v>
                      </c:pt>
                      <c:pt idx="46">
                        <c:v>24.306122448979998</c:v>
                      </c:pt>
                      <c:pt idx="47">
                        <c:v>24.704081632653001</c:v>
                      </c:pt>
                      <c:pt idx="48">
                        <c:v>25.102040816327001</c:v>
                      </c:pt>
                      <c:pt idx="49">
                        <c:v>25.5</c:v>
                      </c:pt>
                      <c:pt idx="50">
                        <c:v>25.897959183672999</c:v>
                      </c:pt>
                      <c:pt idx="51">
                        <c:v>26.295918367346999</c:v>
                      </c:pt>
                      <c:pt idx="52">
                        <c:v>26.693877551020002</c:v>
                      </c:pt>
                      <c:pt idx="53">
                        <c:v>27.091836734693999</c:v>
                      </c:pt>
                      <c:pt idx="54">
                        <c:v>27.489795918367001</c:v>
                      </c:pt>
                      <c:pt idx="55">
                        <c:v>27.887755102041002</c:v>
                      </c:pt>
                      <c:pt idx="56">
                        <c:v>28.285714285714</c:v>
                      </c:pt>
                      <c:pt idx="57">
                        <c:v>28.683673469388001</c:v>
                      </c:pt>
                      <c:pt idx="58">
                        <c:v>29.081632653061</c:v>
                      </c:pt>
                      <c:pt idx="59">
                        <c:v>29.479591836735</c:v>
                      </c:pt>
                      <c:pt idx="60">
                        <c:v>29.877551020407999</c:v>
                      </c:pt>
                      <c:pt idx="61">
                        <c:v>30.275510204082</c:v>
                      </c:pt>
                      <c:pt idx="62">
                        <c:v>30.673469387755002</c:v>
                      </c:pt>
                      <c:pt idx="63">
                        <c:v>31.071428571428999</c:v>
                      </c:pt>
                      <c:pt idx="64">
                        <c:v>31.469387755102002</c:v>
                      </c:pt>
                      <c:pt idx="65">
                        <c:v>31.867346938776002</c:v>
                      </c:pt>
                      <c:pt idx="66">
                        <c:v>32.265306122449005</c:v>
                      </c:pt>
                      <c:pt idx="67">
                        <c:v>32.663265306122</c:v>
                      </c:pt>
                      <c:pt idx="68">
                        <c:v>33.061224489796004</c:v>
                      </c:pt>
                      <c:pt idx="69">
                        <c:v>33.459183673468999</c:v>
                      </c:pt>
                      <c:pt idx="70">
                        <c:v>33.857142857143003</c:v>
                      </c:pt>
                      <c:pt idx="71">
                        <c:v>34.255102040815999</c:v>
                      </c:pt>
                      <c:pt idx="72">
                        <c:v>34.653061224489996</c:v>
                      </c:pt>
                      <c:pt idx="73">
                        <c:v>35.051020408163005</c:v>
                      </c:pt>
                      <c:pt idx="74">
                        <c:v>35.448979591836995</c:v>
                      </c:pt>
                      <c:pt idx="75">
                        <c:v>35.846938775510004</c:v>
                      </c:pt>
                      <c:pt idx="76">
                        <c:v>36.244897959184001</c:v>
                      </c:pt>
                      <c:pt idx="77">
                        <c:v>36.642857142857004</c:v>
                      </c:pt>
                      <c:pt idx="78">
                        <c:v>37.040816326531001</c:v>
                      </c:pt>
                      <c:pt idx="79">
                        <c:v>37.438775510204003</c:v>
                      </c:pt>
                      <c:pt idx="80">
                        <c:v>37.836734693878</c:v>
                      </c:pt>
                      <c:pt idx="81">
                        <c:v>38.234693877551003</c:v>
                      </c:pt>
                      <c:pt idx="82">
                        <c:v>38.632653061223998</c:v>
                      </c:pt>
                      <c:pt idx="83">
                        <c:v>39.030612244898002</c:v>
                      </c:pt>
                      <c:pt idx="84">
                        <c:v>39.428571428570997</c:v>
                      </c:pt>
                      <c:pt idx="85">
                        <c:v>39.826530612245001</c:v>
                      </c:pt>
                      <c:pt idx="86">
                        <c:v>40.224489795917997</c:v>
                      </c:pt>
                      <c:pt idx="87">
                        <c:v>40.622448979592001</c:v>
                      </c:pt>
                      <c:pt idx="88">
                        <c:v>41.020408163264996</c:v>
                      </c:pt>
                      <c:pt idx="89">
                        <c:v>41.418367346939</c:v>
                      </c:pt>
                      <c:pt idx="90">
                        <c:v>41.816326530612002</c:v>
                      </c:pt>
                      <c:pt idx="91">
                        <c:v>42.214285714286007</c:v>
                      </c:pt>
                      <c:pt idx="92">
                        <c:v>42.612244897959002</c:v>
                      </c:pt>
                      <c:pt idx="93">
                        <c:v>43.010204081633006</c:v>
                      </c:pt>
                      <c:pt idx="94">
                        <c:v>43.408163265306001</c:v>
                      </c:pt>
                      <c:pt idx="95">
                        <c:v>43.806122448980005</c:v>
                      </c:pt>
                      <c:pt idx="96">
                        <c:v>44.204081632653001</c:v>
                      </c:pt>
                      <c:pt idx="97">
                        <c:v>44.602040816327005</c:v>
                      </c:pt>
                      <c:pt idx="98">
                        <c:v>45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'IP3'!$T$5:$T$103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98D3-46DB-8728-589B19E19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'IP3'!$V$2</c15:sqref>
                        </c15:formulaRef>
                      </c:ext>
                    </c:extLst>
                    <c:strCache>
                      <c:ptCount val="1"/>
                      <c:pt idx="0">
                        <c:v>+7dBm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'IP3'!$U$5:$U$104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6</c:v>
                      </c:pt>
                      <c:pt idx="1">
                        <c:v>6.3979591836734997</c:v>
                      </c:pt>
                      <c:pt idx="2">
                        <c:v>6.7959183673468999</c:v>
                      </c:pt>
                      <c:pt idx="3">
                        <c:v>7.1938775510203996</c:v>
                      </c:pt>
                      <c:pt idx="4">
                        <c:v>7.5918367346939002</c:v>
                      </c:pt>
                      <c:pt idx="5">
                        <c:v>7.9897959183673004</c:v>
                      </c:pt>
                      <c:pt idx="6">
                        <c:v>8.3877551020407992</c:v>
                      </c:pt>
                      <c:pt idx="7">
                        <c:v>8.7857142857143007</c:v>
                      </c:pt>
                      <c:pt idx="8">
                        <c:v>9.1836734693878004</c:v>
                      </c:pt>
                      <c:pt idx="9">
                        <c:v>9.5816326530611988</c:v>
                      </c:pt>
                      <c:pt idx="10">
                        <c:v>9.9795918367346985</c:v>
                      </c:pt>
                      <c:pt idx="11">
                        <c:v>10.377551020408001</c:v>
                      </c:pt>
                      <c:pt idx="12">
                        <c:v>10.775510204082</c:v>
                      </c:pt>
                      <c:pt idx="13">
                        <c:v>11.173469387754999</c:v>
                      </c:pt>
                      <c:pt idx="14">
                        <c:v>11.571428571429001</c:v>
                      </c:pt>
                      <c:pt idx="15">
                        <c:v>11.969387755102</c:v>
                      </c:pt>
                      <c:pt idx="16">
                        <c:v>12.367346938775999</c:v>
                      </c:pt>
                      <c:pt idx="17">
                        <c:v>12.765306122448999</c:v>
                      </c:pt>
                      <c:pt idx="18">
                        <c:v>13.163265306122</c:v>
                      </c:pt>
                      <c:pt idx="19">
                        <c:v>13.561224489796</c:v>
                      </c:pt>
                      <c:pt idx="20">
                        <c:v>13.959183673468999</c:v>
                      </c:pt>
                      <c:pt idx="21">
                        <c:v>14.357142857143</c:v>
                      </c:pt>
                      <c:pt idx="22">
                        <c:v>14.755102040816</c:v>
                      </c:pt>
                      <c:pt idx="23">
                        <c:v>15.153061224489999</c:v>
                      </c:pt>
                      <c:pt idx="24">
                        <c:v>15.551020408163</c:v>
                      </c:pt>
                      <c:pt idx="25">
                        <c:v>15.948979591837</c:v>
                      </c:pt>
                      <c:pt idx="26">
                        <c:v>16.346938775510001</c:v>
                      </c:pt>
                      <c:pt idx="27">
                        <c:v>16.744897959184001</c:v>
                      </c:pt>
                      <c:pt idx="28">
                        <c:v>17.142857142857</c:v>
                      </c:pt>
                      <c:pt idx="29">
                        <c:v>17.540816326530997</c:v>
                      </c:pt>
                      <c:pt idx="30">
                        <c:v>17.938775510204</c:v>
                      </c:pt>
                      <c:pt idx="31">
                        <c:v>18.336734693877997</c:v>
                      </c:pt>
                      <c:pt idx="32">
                        <c:v>18.734693877550999</c:v>
                      </c:pt>
                      <c:pt idx="33">
                        <c:v>19.132653061223998</c:v>
                      </c:pt>
                      <c:pt idx="34">
                        <c:v>19.530612244897998</c:v>
                      </c:pt>
                      <c:pt idx="35">
                        <c:v>19.928571428571001</c:v>
                      </c:pt>
                      <c:pt idx="36">
                        <c:v>20.326530612244998</c:v>
                      </c:pt>
                      <c:pt idx="37">
                        <c:v>20.724489795918</c:v>
                      </c:pt>
                      <c:pt idx="38">
                        <c:v>21.122448979592001</c:v>
                      </c:pt>
                      <c:pt idx="39">
                        <c:v>21.520408163265</c:v>
                      </c:pt>
                      <c:pt idx="40">
                        <c:v>21.918367346939</c:v>
                      </c:pt>
                      <c:pt idx="41">
                        <c:v>22.316326530611999</c:v>
                      </c:pt>
                      <c:pt idx="42">
                        <c:v>22.714285714286</c:v>
                      </c:pt>
                      <c:pt idx="43">
                        <c:v>23.112244897958998</c:v>
                      </c:pt>
                      <c:pt idx="44">
                        <c:v>23.510204081632999</c:v>
                      </c:pt>
                      <c:pt idx="45">
                        <c:v>23.908163265306001</c:v>
                      </c:pt>
                      <c:pt idx="46">
                        <c:v>24.306122448979998</c:v>
                      </c:pt>
                      <c:pt idx="47">
                        <c:v>24.704081632653001</c:v>
                      </c:pt>
                      <c:pt idx="48">
                        <c:v>25.102040816327001</c:v>
                      </c:pt>
                      <c:pt idx="49">
                        <c:v>25.5</c:v>
                      </c:pt>
                      <c:pt idx="50">
                        <c:v>25.897959183672999</c:v>
                      </c:pt>
                      <c:pt idx="51">
                        <c:v>26.295918367346999</c:v>
                      </c:pt>
                      <c:pt idx="52">
                        <c:v>26.693877551020002</c:v>
                      </c:pt>
                      <c:pt idx="53">
                        <c:v>27.091836734693999</c:v>
                      </c:pt>
                      <c:pt idx="54">
                        <c:v>27.489795918367001</c:v>
                      </c:pt>
                      <c:pt idx="55">
                        <c:v>27.887755102041002</c:v>
                      </c:pt>
                      <c:pt idx="56">
                        <c:v>28.285714285714</c:v>
                      </c:pt>
                      <c:pt idx="57">
                        <c:v>28.683673469388001</c:v>
                      </c:pt>
                      <c:pt idx="58">
                        <c:v>29.081632653061</c:v>
                      </c:pt>
                      <c:pt idx="59">
                        <c:v>29.479591836735</c:v>
                      </c:pt>
                      <c:pt idx="60">
                        <c:v>29.877551020407999</c:v>
                      </c:pt>
                      <c:pt idx="61">
                        <c:v>30.275510204082</c:v>
                      </c:pt>
                      <c:pt idx="62">
                        <c:v>30.673469387755002</c:v>
                      </c:pt>
                      <c:pt idx="63">
                        <c:v>31.071428571428999</c:v>
                      </c:pt>
                      <c:pt idx="64">
                        <c:v>31.469387755102002</c:v>
                      </c:pt>
                      <c:pt idx="65">
                        <c:v>31.867346938776002</c:v>
                      </c:pt>
                      <c:pt idx="66">
                        <c:v>32.265306122449005</c:v>
                      </c:pt>
                      <c:pt idx="67">
                        <c:v>32.663265306122</c:v>
                      </c:pt>
                      <c:pt idx="68">
                        <c:v>33.061224489796004</c:v>
                      </c:pt>
                      <c:pt idx="69">
                        <c:v>33.459183673468999</c:v>
                      </c:pt>
                      <c:pt idx="70">
                        <c:v>33.857142857143003</c:v>
                      </c:pt>
                      <c:pt idx="71">
                        <c:v>34.255102040815999</c:v>
                      </c:pt>
                      <c:pt idx="72">
                        <c:v>34.653061224489996</c:v>
                      </c:pt>
                      <c:pt idx="73">
                        <c:v>35.051020408163005</c:v>
                      </c:pt>
                      <c:pt idx="74">
                        <c:v>35.448979591836995</c:v>
                      </c:pt>
                      <c:pt idx="75">
                        <c:v>35.846938775510004</c:v>
                      </c:pt>
                      <c:pt idx="76">
                        <c:v>36.244897959184001</c:v>
                      </c:pt>
                      <c:pt idx="77">
                        <c:v>36.642857142857004</c:v>
                      </c:pt>
                      <c:pt idx="78">
                        <c:v>37.040816326531001</c:v>
                      </c:pt>
                      <c:pt idx="79">
                        <c:v>37.438775510204003</c:v>
                      </c:pt>
                      <c:pt idx="80">
                        <c:v>37.836734693878</c:v>
                      </c:pt>
                      <c:pt idx="81">
                        <c:v>38.234693877551003</c:v>
                      </c:pt>
                      <c:pt idx="82">
                        <c:v>38.632653061223998</c:v>
                      </c:pt>
                      <c:pt idx="83">
                        <c:v>39.030612244898002</c:v>
                      </c:pt>
                      <c:pt idx="84">
                        <c:v>39.428571428570997</c:v>
                      </c:pt>
                      <c:pt idx="85">
                        <c:v>39.826530612245001</c:v>
                      </c:pt>
                      <c:pt idx="86">
                        <c:v>40.224489795917997</c:v>
                      </c:pt>
                      <c:pt idx="87">
                        <c:v>40.622448979592001</c:v>
                      </c:pt>
                      <c:pt idx="88">
                        <c:v>41.020408163264996</c:v>
                      </c:pt>
                      <c:pt idx="89">
                        <c:v>41.418367346939</c:v>
                      </c:pt>
                      <c:pt idx="90">
                        <c:v>41.816326530612002</c:v>
                      </c:pt>
                      <c:pt idx="91">
                        <c:v>42.214285714286007</c:v>
                      </c:pt>
                      <c:pt idx="92">
                        <c:v>42.612244897959002</c:v>
                      </c:pt>
                      <c:pt idx="93">
                        <c:v>43.010204081633006</c:v>
                      </c:pt>
                      <c:pt idx="94">
                        <c:v>43.408163265306001</c:v>
                      </c:pt>
                      <c:pt idx="95">
                        <c:v>43.806122448980005</c:v>
                      </c:pt>
                      <c:pt idx="96">
                        <c:v>44.204081632653001</c:v>
                      </c:pt>
                      <c:pt idx="97">
                        <c:v>44.602040816327005</c:v>
                      </c:pt>
                      <c:pt idx="98">
                        <c:v>45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'IP3'!$W$5:$W$103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8D3-46DB-8728-589B19E19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'IP3'!$Y$2</c15:sqref>
                        </c15:formulaRef>
                      </c:ext>
                    </c:extLst>
                    <c:strCache>
                      <c:ptCount val="1"/>
                      <c:pt idx="0">
                        <c:v>+5dBm</c:v>
                      </c:pt>
                    </c:strCache>
                  </c:strRef>
                </c:tx>
                <c:spPr>
                  <a:ln cap="sq" cmpd="dbl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'IP3'!$X$5:$X$103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'IP3'!$Z$5:$Z$103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A9B-4AD2-ABA7-8C083ED02F3E}"/>
                  </c:ext>
                </c:extLst>
              </c15:ser>
            </c15:filteredScatterSeries>
          </c:ext>
        </c:extLst>
      </c:scatterChart>
      <c:valAx>
        <c:axId val="111626496"/>
        <c:scaling>
          <c:orientation val="minMax"/>
          <c:max val="4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724459709066495"/>
              <c:y val="0.91571741032372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657344"/>
        <c:crosses val="autoZero"/>
        <c:crossBetween val="midCat"/>
        <c:majorUnit val="5"/>
      </c:valAx>
      <c:valAx>
        <c:axId val="111657344"/>
        <c:scaling>
          <c:orientation val="minMax"/>
          <c:max val="25"/>
          <c:min val="-1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626496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41285448890097198"/>
          <c:y val="0.57976122776319627"/>
          <c:w val="0.19632951264612125"/>
          <c:h val="0.18715806357538645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B Output IP3 vs LO Power (dBm)</a:t>
            </a:r>
          </a:p>
        </c:rich>
      </c:tx>
      <c:layout>
        <c:manualLayout>
          <c:xMode val="edge"/>
          <c:yMode val="edge"/>
          <c:x val="0.22206873159926471"/>
          <c:y val="9.5460289686011487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9.1277340332458434E-2"/>
          <c:w val="0.76542713682528862"/>
          <c:h val="0.7179698891805190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'IP3'!$AJ$2</c:f>
              <c:strCache>
                <c:ptCount val="1"/>
                <c:pt idx="0">
                  <c:v>+17 dBm</c:v>
                </c:pt>
              </c:strCache>
            </c:strRef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'IP3'!$AI$5:$AI$103</c:f>
              <c:numCache>
                <c:formatCode>General</c:formatCode>
                <c:ptCount val="99"/>
                <c:pt idx="0">
                  <c:v>6</c:v>
                </c:pt>
                <c:pt idx="1">
                  <c:v>6.3979591836734997</c:v>
                </c:pt>
                <c:pt idx="2">
                  <c:v>6.7959183673468999</c:v>
                </c:pt>
                <c:pt idx="3">
                  <c:v>7.1938775510203996</c:v>
                </c:pt>
                <c:pt idx="4">
                  <c:v>7.5918367346939002</c:v>
                </c:pt>
                <c:pt idx="5">
                  <c:v>7.9897959183673004</c:v>
                </c:pt>
                <c:pt idx="6">
                  <c:v>8.3877551020407992</c:v>
                </c:pt>
                <c:pt idx="7">
                  <c:v>8.7857142857143007</c:v>
                </c:pt>
                <c:pt idx="8">
                  <c:v>9.1836734693878004</c:v>
                </c:pt>
                <c:pt idx="9">
                  <c:v>9.5816326530611988</c:v>
                </c:pt>
                <c:pt idx="10">
                  <c:v>9.9795918367346985</c:v>
                </c:pt>
                <c:pt idx="11">
                  <c:v>10.377551020408001</c:v>
                </c:pt>
                <c:pt idx="12">
                  <c:v>10.775510204082</c:v>
                </c:pt>
                <c:pt idx="13">
                  <c:v>11.173469387754999</c:v>
                </c:pt>
                <c:pt idx="14">
                  <c:v>11.571428571429001</c:v>
                </c:pt>
                <c:pt idx="15">
                  <c:v>11.969387755102</c:v>
                </c:pt>
                <c:pt idx="16">
                  <c:v>12.367346938775999</c:v>
                </c:pt>
                <c:pt idx="17">
                  <c:v>12.765306122448999</c:v>
                </c:pt>
                <c:pt idx="18">
                  <c:v>13.163265306122</c:v>
                </c:pt>
                <c:pt idx="19">
                  <c:v>13.561224489796</c:v>
                </c:pt>
                <c:pt idx="20">
                  <c:v>13.959183673468999</c:v>
                </c:pt>
                <c:pt idx="21">
                  <c:v>14.357142857143</c:v>
                </c:pt>
                <c:pt idx="22">
                  <c:v>14.755102040816</c:v>
                </c:pt>
                <c:pt idx="23">
                  <c:v>15.153061224489999</c:v>
                </c:pt>
                <c:pt idx="24">
                  <c:v>15.551020408163</c:v>
                </c:pt>
                <c:pt idx="25">
                  <c:v>15.948979591837</c:v>
                </c:pt>
                <c:pt idx="26">
                  <c:v>16.346938775510001</c:v>
                </c:pt>
                <c:pt idx="27">
                  <c:v>16.744897959184001</c:v>
                </c:pt>
                <c:pt idx="28">
                  <c:v>17.142857142857</c:v>
                </c:pt>
                <c:pt idx="29">
                  <c:v>17.540816326530997</c:v>
                </c:pt>
                <c:pt idx="30">
                  <c:v>17.938775510204</c:v>
                </c:pt>
                <c:pt idx="31">
                  <c:v>18.336734693877997</c:v>
                </c:pt>
                <c:pt idx="32">
                  <c:v>18.734693877550999</c:v>
                </c:pt>
                <c:pt idx="33">
                  <c:v>19.132653061223998</c:v>
                </c:pt>
                <c:pt idx="34">
                  <c:v>19.530612244897998</c:v>
                </c:pt>
                <c:pt idx="35">
                  <c:v>19.928571428571001</c:v>
                </c:pt>
                <c:pt idx="36">
                  <c:v>20.326530612244998</c:v>
                </c:pt>
                <c:pt idx="37">
                  <c:v>20.724489795918</c:v>
                </c:pt>
                <c:pt idx="38">
                  <c:v>21.122448979592001</c:v>
                </c:pt>
                <c:pt idx="39">
                  <c:v>21.520408163265</c:v>
                </c:pt>
                <c:pt idx="40">
                  <c:v>21.918367346939</c:v>
                </c:pt>
                <c:pt idx="41">
                  <c:v>22.316326530611999</c:v>
                </c:pt>
                <c:pt idx="42">
                  <c:v>22.714285714286</c:v>
                </c:pt>
                <c:pt idx="43">
                  <c:v>23.112244897958998</c:v>
                </c:pt>
                <c:pt idx="44">
                  <c:v>23.510204081632999</c:v>
                </c:pt>
                <c:pt idx="45">
                  <c:v>23.908163265306001</c:v>
                </c:pt>
                <c:pt idx="46">
                  <c:v>24.306122448979998</c:v>
                </c:pt>
                <c:pt idx="47">
                  <c:v>24.704081632653001</c:v>
                </c:pt>
                <c:pt idx="48">
                  <c:v>25.102040816327001</c:v>
                </c:pt>
                <c:pt idx="49">
                  <c:v>25.5</c:v>
                </c:pt>
                <c:pt idx="50">
                  <c:v>25.897959183672999</c:v>
                </c:pt>
                <c:pt idx="51">
                  <c:v>26.295918367346999</c:v>
                </c:pt>
                <c:pt idx="52">
                  <c:v>26.693877551020002</c:v>
                </c:pt>
                <c:pt idx="53">
                  <c:v>27.091836734693999</c:v>
                </c:pt>
                <c:pt idx="54">
                  <c:v>27.489795918367001</c:v>
                </c:pt>
                <c:pt idx="55">
                  <c:v>27.887755102041002</c:v>
                </c:pt>
                <c:pt idx="56">
                  <c:v>28.285714285714</c:v>
                </c:pt>
                <c:pt idx="57">
                  <c:v>28.683673469388001</c:v>
                </c:pt>
                <c:pt idx="58">
                  <c:v>29.081632653061</c:v>
                </c:pt>
                <c:pt idx="59">
                  <c:v>29.479591836735</c:v>
                </c:pt>
                <c:pt idx="60">
                  <c:v>29.877551020407999</c:v>
                </c:pt>
                <c:pt idx="61">
                  <c:v>30.275510204082</c:v>
                </c:pt>
                <c:pt idx="62">
                  <c:v>30.673469387755002</c:v>
                </c:pt>
                <c:pt idx="63">
                  <c:v>31.071428571428999</c:v>
                </c:pt>
                <c:pt idx="64">
                  <c:v>31.469387755102002</c:v>
                </c:pt>
                <c:pt idx="65">
                  <c:v>31.867346938776002</c:v>
                </c:pt>
                <c:pt idx="66">
                  <c:v>32.265306122449005</c:v>
                </c:pt>
                <c:pt idx="67">
                  <c:v>32.663265306122</c:v>
                </c:pt>
                <c:pt idx="68">
                  <c:v>33.061224489796004</c:v>
                </c:pt>
                <c:pt idx="69">
                  <c:v>33.459183673468999</c:v>
                </c:pt>
                <c:pt idx="70">
                  <c:v>33.857142857143003</c:v>
                </c:pt>
                <c:pt idx="71">
                  <c:v>34.255102040815999</c:v>
                </c:pt>
                <c:pt idx="72">
                  <c:v>34.653061224489996</c:v>
                </c:pt>
                <c:pt idx="73">
                  <c:v>35.051020408163005</c:v>
                </c:pt>
                <c:pt idx="74">
                  <c:v>35.448979591836995</c:v>
                </c:pt>
                <c:pt idx="75">
                  <c:v>35.846938775510004</c:v>
                </c:pt>
                <c:pt idx="76">
                  <c:v>36.244897959184001</c:v>
                </c:pt>
                <c:pt idx="77">
                  <c:v>36.642857142857004</c:v>
                </c:pt>
                <c:pt idx="78">
                  <c:v>37.040816326531001</c:v>
                </c:pt>
                <c:pt idx="79">
                  <c:v>37.438775510204003</c:v>
                </c:pt>
                <c:pt idx="80">
                  <c:v>37.836734693878</c:v>
                </c:pt>
                <c:pt idx="81">
                  <c:v>38.234693877551003</c:v>
                </c:pt>
                <c:pt idx="82">
                  <c:v>38.632653061223998</c:v>
                </c:pt>
                <c:pt idx="83">
                  <c:v>39.030612244898002</c:v>
                </c:pt>
                <c:pt idx="84">
                  <c:v>39.428571428570997</c:v>
                </c:pt>
                <c:pt idx="85">
                  <c:v>39.826530612245001</c:v>
                </c:pt>
                <c:pt idx="86">
                  <c:v>40.224489795917997</c:v>
                </c:pt>
                <c:pt idx="87">
                  <c:v>40.622448979592001</c:v>
                </c:pt>
                <c:pt idx="88">
                  <c:v>41.020408163264996</c:v>
                </c:pt>
                <c:pt idx="89">
                  <c:v>41.418367346939</c:v>
                </c:pt>
                <c:pt idx="90">
                  <c:v>41.816326530612002</c:v>
                </c:pt>
                <c:pt idx="91">
                  <c:v>42.214285714286007</c:v>
                </c:pt>
                <c:pt idx="92">
                  <c:v>42.612244897959002</c:v>
                </c:pt>
                <c:pt idx="93">
                  <c:v>43.010204081633006</c:v>
                </c:pt>
                <c:pt idx="94">
                  <c:v>43.408163265306001</c:v>
                </c:pt>
                <c:pt idx="95">
                  <c:v>43.806122448980005</c:v>
                </c:pt>
                <c:pt idx="96">
                  <c:v>44.204081632653001</c:v>
                </c:pt>
                <c:pt idx="97">
                  <c:v>44.602040816327005</c:v>
                </c:pt>
                <c:pt idx="98">
                  <c:v>45</c:v>
                </c:pt>
              </c:numCache>
            </c:numRef>
          </c:xVal>
          <c:yVal>
            <c:numRef>
              <c:f>'IP3'!$AK$5:$AK$103</c:f>
              <c:numCache>
                <c:formatCode>General</c:formatCode>
                <c:ptCount val="99"/>
                <c:pt idx="0">
                  <c:v>-52.011372000000001</c:v>
                </c:pt>
                <c:pt idx="1">
                  <c:v>-36.139094999999998</c:v>
                </c:pt>
                <c:pt idx="2">
                  <c:v>-16.666869999999999</c:v>
                </c:pt>
                <c:pt idx="3">
                  <c:v>-2.9110412999999999</c:v>
                </c:pt>
                <c:pt idx="4">
                  <c:v>2.2591016000000002</c:v>
                </c:pt>
                <c:pt idx="5">
                  <c:v>4.9629383000000002</c:v>
                </c:pt>
                <c:pt idx="6">
                  <c:v>7.7340498000000002</c:v>
                </c:pt>
                <c:pt idx="7">
                  <c:v>10.374407</c:v>
                </c:pt>
                <c:pt idx="8">
                  <c:v>11.921937</c:v>
                </c:pt>
                <c:pt idx="9">
                  <c:v>11.703694</c:v>
                </c:pt>
                <c:pt idx="10">
                  <c:v>10.475756000000001</c:v>
                </c:pt>
                <c:pt idx="11">
                  <c:v>9.2020178000000001</c:v>
                </c:pt>
                <c:pt idx="12">
                  <c:v>8.6271085999999997</c:v>
                </c:pt>
                <c:pt idx="13">
                  <c:v>8.4332829</c:v>
                </c:pt>
                <c:pt idx="14">
                  <c:v>8.1483621999999993</c:v>
                </c:pt>
                <c:pt idx="15">
                  <c:v>7.9379511000000003</c:v>
                </c:pt>
                <c:pt idx="16">
                  <c:v>8.0242491000000005</c:v>
                </c:pt>
                <c:pt idx="17">
                  <c:v>8.4574852000000007</c:v>
                </c:pt>
                <c:pt idx="18">
                  <c:v>9.1804770999999992</c:v>
                </c:pt>
                <c:pt idx="19">
                  <c:v>10.232208</c:v>
                </c:pt>
                <c:pt idx="20">
                  <c:v>11.462700999999999</c:v>
                </c:pt>
                <c:pt idx="21">
                  <c:v>12.830080000000001</c:v>
                </c:pt>
                <c:pt idx="22">
                  <c:v>14.627060999999999</c:v>
                </c:pt>
                <c:pt idx="23">
                  <c:v>16.554337</c:v>
                </c:pt>
                <c:pt idx="24">
                  <c:v>17.222897</c:v>
                </c:pt>
                <c:pt idx="25">
                  <c:v>16.660264999999999</c:v>
                </c:pt>
                <c:pt idx="26">
                  <c:v>14.923978999999999</c:v>
                </c:pt>
                <c:pt idx="27">
                  <c:v>13.735683</c:v>
                </c:pt>
                <c:pt idx="28">
                  <c:v>12.635173999999999</c:v>
                </c:pt>
                <c:pt idx="29">
                  <c:v>14.312184</c:v>
                </c:pt>
                <c:pt idx="30">
                  <c:v>16.108962999999999</c:v>
                </c:pt>
                <c:pt idx="31">
                  <c:v>18.839822999999999</c:v>
                </c:pt>
                <c:pt idx="32">
                  <c:v>18.707920000000001</c:v>
                </c:pt>
                <c:pt idx="33">
                  <c:v>17.760487000000001</c:v>
                </c:pt>
                <c:pt idx="34">
                  <c:v>15.669415000000001</c:v>
                </c:pt>
                <c:pt idx="35">
                  <c:v>14.369323</c:v>
                </c:pt>
                <c:pt idx="36">
                  <c:v>13.678902000000001</c:v>
                </c:pt>
                <c:pt idx="37">
                  <c:v>13.374357</c:v>
                </c:pt>
                <c:pt idx="38">
                  <c:v>13.102179</c:v>
                </c:pt>
                <c:pt idx="39">
                  <c:v>13.164757</c:v>
                </c:pt>
                <c:pt idx="40">
                  <c:v>13.184669</c:v>
                </c:pt>
                <c:pt idx="41">
                  <c:v>13.014651000000001</c:v>
                </c:pt>
                <c:pt idx="42">
                  <c:v>13.164914</c:v>
                </c:pt>
                <c:pt idx="43">
                  <c:v>14.192849000000001</c:v>
                </c:pt>
                <c:pt idx="44">
                  <c:v>15.951046</c:v>
                </c:pt>
                <c:pt idx="45">
                  <c:v>18.009965999999999</c:v>
                </c:pt>
                <c:pt idx="46">
                  <c:v>17.938488</c:v>
                </c:pt>
                <c:pt idx="47">
                  <c:v>17.549776000000001</c:v>
                </c:pt>
                <c:pt idx="48">
                  <c:v>16.345241999999999</c:v>
                </c:pt>
                <c:pt idx="49">
                  <c:v>16.595222</c:v>
                </c:pt>
                <c:pt idx="50">
                  <c:v>16.592462999999999</c:v>
                </c:pt>
                <c:pt idx="51">
                  <c:v>16.351475000000001</c:v>
                </c:pt>
                <c:pt idx="52">
                  <c:v>16.394814</c:v>
                </c:pt>
                <c:pt idx="53">
                  <c:v>15.375651</c:v>
                </c:pt>
                <c:pt idx="54">
                  <c:v>16.318912999999998</c:v>
                </c:pt>
                <c:pt idx="55">
                  <c:v>15.03124</c:v>
                </c:pt>
                <c:pt idx="56">
                  <c:v>15.082314</c:v>
                </c:pt>
                <c:pt idx="57">
                  <c:v>15.600491999999999</c:v>
                </c:pt>
                <c:pt idx="58">
                  <c:v>16.086946000000001</c:v>
                </c:pt>
                <c:pt idx="59">
                  <c:v>15.853291</c:v>
                </c:pt>
                <c:pt idx="60">
                  <c:v>14.468026</c:v>
                </c:pt>
                <c:pt idx="61">
                  <c:v>16.082488999999999</c:v>
                </c:pt>
                <c:pt idx="62">
                  <c:v>17.728778999999999</c:v>
                </c:pt>
                <c:pt idx="63">
                  <c:v>18.213356000000001</c:v>
                </c:pt>
                <c:pt idx="64">
                  <c:v>17.679746999999999</c:v>
                </c:pt>
                <c:pt idx="65">
                  <c:v>17.410357999999999</c:v>
                </c:pt>
                <c:pt idx="66">
                  <c:v>17.737096999999999</c:v>
                </c:pt>
                <c:pt idx="67">
                  <c:v>17.218392999999999</c:v>
                </c:pt>
                <c:pt idx="68">
                  <c:v>16.548860999999999</c:v>
                </c:pt>
                <c:pt idx="69">
                  <c:v>15.496268000000001</c:v>
                </c:pt>
                <c:pt idx="70">
                  <c:v>14.948261</c:v>
                </c:pt>
                <c:pt idx="71">
                  <c:v>14.341419</c:v>
                </c:pt>
                <c:pt idx="72">
                  <c:v>13.484909999999999</c:v>
                </c:pt>
                <c:pt idx="73">
                  <c:v>13.390774</c:v>
                </c:pt>
                <c:pt idx="74">
                  <c:v>12.532044000000001</c:v>
                </c:pt>
                <c:pt idx="75">
                  <c:v>11.907883</c:v>
                </c:pt>
                <c:pt idx="76">
                  <c:v>11.13383</c:v>
                </c:pt>
                <c:pt idx="77">
                  <c:v>11.528466999999999</c:v>
                </c:pt>
                <c:pt idx="78">
                  <c:v>12.518300999999999</c:v>
                </c:pt>
                <c:pt idx="79">
                  <c:v>12.777972</c:v>
                </c:pt>
                <c:pt idx="80">
                  <c:v>13.567821</c:v>
                </c:pt>
                <c:pt idx="81">
                  <c:v>13.722192</c:v>
                </c:pt>
                <c:pt idx="82">
                  <c:v>14.262245</c:v>
                </c:pt>
                <c:pt idx="83">
                  <c:v>13.51031</c:v>
                </c:pt>
                <c:pt idx="84">
                  <c:v>13.921181000000001</c:v>
                </c:pt>
                <c:pt idx="85">
                  <c:v>12.936882000000001</c:v>
                </c:pt>
                <c:pt idx="86">
                  <c:v>14.346318</c:v>
                </c:pt>
                <c:pt idx="87">
                  <c:v>12.581591</c:v>
                </c:pt>
                <c:pt idx="88">
                  <c:v>12.396011</c:v>
                </c:pt>
                <c:pt idx="89">
                  <c:v>9.7395945000000008</c:v>
                </c:pt>
                <c:pt idx="90">
                  <c:v>10.239326</c:v>
                </c:pt>
                <c:pt idx="91">
                  <c:v>9.8048743999999992</c:v>
                </c:pt>
                <c:pt idx="92">
                  <c:v>9.9848976</c:v>
                </c:pt>
                <c:pt idx="93">
                  <c:v>8.4036702999999999</c:v>
                </c:pt>
                <c:pt idx="94">
                  <c:v>9.2643260999999999</c:v>
                </c:pt>
                <c:pt idx="95">
                  <c:v>9.5008163000000003</c:v>
                </c:pt>
                <c:pt idx="96">
                  <c:v>11.640874</c:v>
                </c:pt>
                <c:pt idx="97">
                  <c:v>10.325175</c:v>
                </c:pt>
                <c:pt idx="98">
                  <c:v>9.7167358000000004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86-4067-8F4A-57082C0A6423}"/>
            </c:ext>
          </c:extLst>
        </c:ser>
        <c:ser>
          <c:idx val="1"/>
          <c:order val="1"/>
          <c:tx>
            <c:strRef>
              <c:f>'IP3'!$AM$2</c:f>
              <c:strCache>
                <c:ptCount val="1"/>
                <c:pt idx="0">
                  <c:v>+15 dBm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'IP3'!$AL$5:$AL$103</c:f>
              <c:numCache>
                <c:formatCode>General</c:formatCode>
                <c:ptCount val="99"/>
                <c:pt idx="0">
                  <c:v>6</c:v>
                </c:pt>
                <c:pt idx="1">
                  <c:v>6.3979591836734997</c:v>
                </c:pt>
                <c:pt idx="2">
                  <c:v>6.7959183673468999</c:v>
                </c:pt>
                <c:pt idx="3">
                  <c:v>7.1938775510203996</c:v>
                </c:pt>
                <c:pt idx="4">
                  <c:v>7.5918367346939002</c:v>
                </c:pt>
                <c:pt idx="5">
                  <c:v>7.9897959183673004</c:v>
                </c:pt>
                <c:pt idx="6">
                  <c:v>8.3877551020407992</c:v>
                </c:pt>
                <c:pt idx="7">
                  <c:v>8.7857142857143007</c:v>
                </c:pt>
                <c:pt idx="8">
                  <c:v>9.1836734693878004</c:v>
                </c:pt>
                <c:pt idx="9">
                  <c:v>9.5816326530611988</c:v>
                </c:pt>
                <c:pt idx="10">
                  <c:v>9.9795918367346985</c:v>
                </c:pt>
                <c:pt idx="11">
                  <c:v>10.377551020408001</c:v>
                </c:pt>
                <c:pt idx="12">
                  <c:v>10.775510204082</c:v>
                </c:pt>
                <c:pt idx="13">
                  <c:v>11.173469387754999</c:v>
                </c:pt>
                <c:pt idx="14">
                  <c:v>11.571428571429001</c:v>
                </c:pt>
                <c:pt idx="15">
                  <c:v>11.969387755102</c:v>
                </c:pt>
                <c:pt idx="16">
                  <c:v>12.367346938775999</c:v>
                </c:pt>
                <c:pt idx="17">
                  <c:v>12.765306122448999</c:v>
                </c:pt>
                <c:pt idx="18">
                  <c:v>13.163265306122</c:v>
                </c:pt>
                <c:pt idx="19">
                  <c:v>13.561224489796</c:v>
                </c:pt>
                <c:pt idx="20">
                  <c:v>13.959183673468999</c:v>
                </c:pt>
                <c:pt idx="21">
                  <c:v>14.357142857143</c:v>
                </c:pt>
                <c:pt idx="22">
                  <c:v>14.755102040816</c:v>
                </c:pt>
                <c:pt idx="23">
                  <c:v>15.153061224489999</c:v>
                </c:pt>
                <c:pt idx="24">
                  <c:v>15.551020408163</c:v>
                </c:pt>
                <c:pt idx="25">
                  <c:v>15.948979591837</c:v>
                </c:pt>
                <c:pt idx="26">
                  <c:v>16.346938775510001</c:v>
                </c:pt>
                <c:pt idx="27">
                  <c:v>16.744897959184001</c:v>
                </c:pt>
                <c:pt idx="28">
                  <c:v>17.142857142857</c:v>
                </c:pt>
                <c:pt idx="29">
                  <c:v>17.540816326530997</c:v>
                </c:pt>
                <c:pt idx="30">
                  <c:v>17.938775510204</c:v>
                </c:pt>
                <c:pt idx="31">
                  <c:v>18.336734693877997</c:v>
                </c:pt>
                <c:pt idx="32">
                  <c:v>18.734693877550999</c:v>
                </c:pt>
                <c:pt idx="33">
                  <c:v>19.132653061223998</c:v>
                </c:pt>
                <c:pt idx="34">
                  <c:v>19.530612244897998</c:v>
                </c:pt>
                <c:pt idx="35">
                  <c:v>19.928571428571001</c:v>
                </c:pt>
                <c:pt idx="36">
                  <c:v>20.326530612244998</c:v>
                </c:pt>
                <c:pt idx="37">
                  <c:v>20.724489795918</c:v>
                </c:pt>
                <c:pt idx="38">
                  <c:v>21.122448979592001</c:v>
                </c:pt>
                <c:pt idx="39">
                  <c:v>21.520408163265</c:v>
                </c:pt>
                <c:pt idx="40">
                  <c:v>21.918367346939</c:v>
                </c:pt>
                <c:pt idx="41">
                  <c:v>22.316326530611999</c:v>
                </c:pt>
                <c:pt idx="42">
                  <c:v>22.714285714286</c:v>
                </c:pt>
                <c:pt idx="43">
                  <c:v>23.112244897958998</c:v>
                </c:pt>
                <c:pt idx="44">
                  <c:v>23.510204081632999</c:v>
                </c:pt>
                <c:pt idx="45">
                  <c:v>23.908163265306001</c:v>
                </c:pt>
                <c:pt idx="46">
                  <c:v>24.306122448979998</c:v>
                </c:pt>
                <c:pt idx="47">
                  <c:v>24.704081632653001</c:v>
                </c:pt>
                <c:pt idx="48">
                  <c:v>25.102040816327001</c:v>
                </c:pt>
                <c:pt idx="49">
                  <c:v>25.5</c:v>
                </c:pt>
                <c:pt idx="50">
                  <c:v>25.897959183672999</c:v>
                </c:pt>
                <c:pt idx="51">
                  <c:v>26.295918367346999</c:v>
                </c:pt>
                <c:pt idx="52">
                  <c:v>26.693877551020002</c:v>
                </c:pt>
                <c:pt idx="53">
                  <c:v>27.091836734693999</c:v>
                </c:pt>
                <c:pt idx="54">
                  <c:v>27.489795918367001</c:v>
                </c:pt>
                <c:pt idx="55">
                  <c:v>27.887755102041002</c:v>
                </c:pt>
                <c:pt idx="56">
                  <c:v>28.285714285714</c:v>
                </c:pt>
                <c:pt idx="57">
                  <c:v>28.683673469388001</c:v>
                </c:pt>
                <c:pt idx="58">
                  <c:v>29.081632653061</c:v>
                </c:pt>
                <c:pt idx="59">
                  <c:v>29.479591836735</c:v>
                </c:pt>
                <c:pt idx="60">
                  <c:v>29.877551020407999</c:v>
                </c:pt>
                <c:pt idx="61">
                  <c:v>30.275510204082</c:v>
                </c:pt>
                <c:pt idx="62">
                  <c:v>30.673469387755002</c:v>
                </c:pt>
                <c:pt idx="63">
                  <c:v>31.071428571428999</c:v>
                </c:pt>
                <c:pt idx="64">
                  <c:v>31.469387755102002</c:v>
                </c:pt>
                <c:pt idx="65">
                  <c:v>31.867346938776002</c:v>
                </c:pt>
                <c:pt idx="66">
                  <c:v>32.265306122449005</c:v>
                </c:pt>
                <c:pt idx="67">
                  <c:v>32.663265306122</c:v>
                </c:pt>
                <c:pt idx="68">
                  <c:v>33.061224489796004</c:v>
                </c:pt>
                <c:pt idx="69">
                  <c:v>33.459183673468999</c:v>
                </c:pt>
                <c:pt idx="70">
                  <c:v>33.857142857143003</c:v>
                </c:pt>
                <c:pt idx="71">
                  <c:v>34.255102040815999</c:v>
                </c:pt>
                <c:pt idx="72">
                  <c:v>34.653061224489996</c:v>
                </c:pt>
                <c:pt idx="73">
                  <c:v>35.051020408163005</c:v>
                </c:pt>
                <c:pt idx="74">
                  <c:v>35.448979591836995</c:v>
                </c:pt>
                <c:pt idx="75">
                  <c:v>35.846938775510004</c:v>
                </c:pt>
                <c:pt idx="76">
                  <c:v>36.244897959184001</c:v>
                </c:pt>
                <c:pt idx="77">
                  <c:v>36.642857142857004</c:v>
                </c:pt>
                <c:pt idx="78">
                  <c:v>37.040816326531001</c:v>
                </c:pt>
                <c:pt idx="79">
                  <c:v>37.438775510204003</c:v>
                </c:pt>
                <c:pt idx="80">
                  <c:v>37.836734693878</c:v>
                </c:pt>
                <c:pt idx="81">
                  <c:v>38.234693877551003</c:v>
                </c:pt>
                <c:pt idx="82">
                  <c:v>38.632653061223998</c:v>
                </c:pt>
                <c:pt idx="83">
                  <c:v>39.030612244898002</c:v>
                </c:pt>
                <c:pt idx="84">
                  <c:v>39.428571428570997</c:v>
                </c:pt>
                <c:pt idx="85">
                  <c:v>39.826530612245001</c:v>
                </c:pt>
                <c:pt idx="86">
                  <c:v>40.224489795917997</c:v>
                </c:pt>
                <c:pt idx="87">
                  <c:v>40.622448979592001</c:v>
                </c:pt>
                <c:pt idx="88">
                  <c:v>41.020408163264996</c:v>
                </c:pt>
                <c:pt idx="89">
                  <c:v>41.418367346939</c:v>
                </c:pt>
                <c:pt idx="90">
                  <c:v>41.816326530612002</c:v>
                </c:pt>
                <c:pt idx="91">
                  <c:v>42.214285714286007</c:v>
                </c:pt>
                <c:pt idx="92">
                  <c:v>42.612244897959002</c:v>
                </c:pt>
                <c:pt idx="93">
                  <c:v>43.010204081633006</c:v>
                </c:pt>
                <c:pt idx="94">
                  <c:v>43.408163265306001</c:v>
                </c:pt>
                <c:pt idx="95">
                  <c:v>43.806122448980005</c:v>
                </c:pt>
                <c:pt idx="96">
                  <c:v>44.204081632653001</c:v>
                </c:pt>
                <c:pt idx="97">
                  <c:v>44.602040816327005</c:v>
                </c:pt>
                <c:pt idx="98">
                  <c:v>45</c:v>
                </c:pt>
              </c:numCache>
            </c:numRef>
          </c:xVal>
          <c:yVal>
            <c:numRef>
              <c:f>'IP3'!$AN$5:$AN$103</c:f>
              <c:numCache>
                <c:formatCode>General</c:formatCode>
                <c:ptCount val="99"/>
                <c:pt idx="0">
                  <c:v>-76.429466000000005</c:v>
                </c:pt>
                <c:pt idx="1">
                  <c:v>-62.893005000000002</c:v>
                </c:pt>
                <c:pt idx="2">
                  <c:v>-39.184074000000003</c:v>
                </c:pt>
                <c:pt idx="3">
                  <c:v>-18.458742000000001</c:v>
                </c:pt>
                <c:pt idx="4">
                  <c:v>-5.7038355000000003</c:v>
                </c:pt>
                <c:pt idx="5">
                  <c:v>-1.3662616000000001</c:v>
                </c:pt>
                <c:pt idx="6">
                  <c:v>3.9877216999999998</c:v>
                </c:pt>
                <c:pt idx="7">
                  <c:v>8.6120900999999996</c:v>
                </c:pt>
                <c:pt idx="8">
                  <c:v>10.949764</c:v>
                </c:pt>
                <c:pt idx="9">
                  <c:v>11.243176999999999</c:v>
                </c:pt>
                <c:pt idx="10">
                  <c:v>9.7733793000000002</c:v>
                </c:pt>
                <c:pt idx="11">
                  <c:v>8.6456222999999994</c:v>
                </c:pt>
                <c:pt idx="12">
                  <c:v>8.0652770999999994</c:v>
                </c:pt>
                <c:pt idx="13">
                  <c:v>7.8550848999999996</c:v>
                </c:pt>
                <c:pt idx="14">
                  <c:v>7.7240938999999997</c:v>
                </c:pt>
                <c:pt idx="15">
                  <c:v>7.5650196000000003</c:v>
                </c:pt>
                <c:pt idx="16">
                  <c:v>7.4359684000000001</c:v>
                </c:pt>
                <c:pt idx="17">
                  <c:v>7.6271348000000003</c:v>
                </c:pt>
                <c:pt idx="18">
                  <c:v>8.1899871999999991</c:v>
                </c:pt>
                <c:pt idx="19">
                  <c:v>9.2504481999999992</c:v>
                </c:pt>
                <c:pt idx="20">
                  <c:v>10.518471</c:v>
                </c:pt>
                <c:pt idx="21">
                  <c:v>11.657206</c:v>
                </c:pt>
                <c:pt idx="22">
                  <c:v>12.981114</c:v>
                </c:pt>
                <c:pt idx="23">
                  <c:v>14.358788000000001</c:v>
                </c:pt>
                <c:pt idx="24">
                  <c:v>14.719491</c:v>
                </c:pt>
                <c:pt idx="25">
                  <c:v>13.976240000000001</c:v>
                </c:pt>
                <c:pt idx="26">
                  <c:v>12.280047</c:v>
                </c:pt>
                <c:pt idx="27">
                  <c:v>11.383746</c:v>
                </c:pt>
                <c:pt idx="28">
                  <c:v>12.524702</c:v>
                </c:pt>
                <c:pt idx="29">
                  <c:v>13.83891</c:v>
                </c:pt>
                <c:pt idx="30">
                  <c:v>16.853605000000002</c:v>
                </c:pt>
                <c:pt idx="31">
                  <c:v>17.383728000000001</c:v>
                </c:pt>
                <c:pt idx="32">
                  <c:v>17.658693</c:v>
                </c:pt>
                <c:pt idx="33">
                  <c:v>15.867751999999999</c:v>
                </c:pt>
                <c:pt idx="34">
                  <c:v>15.278584</c:v>
                </c:pt>
                <c:pt idx="35">
                  <c:v>14.72766</c:v>
                </c:pt>
                <c:pt idx="36">
                  <c:v>14.232981000000001</c:v>
                </c:pt>
                <c:pt idx="37">
                  <c:v>13.114789999999999</c:v>
                </c:pt>
                <c:pt idx="38">
                  <c:v>12.604468000000001</c:v>
                </c:pt>
                <c:pt idx="39">
                  <c:v>12.724857</c:v>
                </c:pt>
                <c:pt idx="40">
                  <c:v>12.823833</c:v>
                </c:pt>
                <c:pt idx="41">
                  <c:v>12.937231000000001</c:v>
                </c:pt>
                <c:pt idx="42">
                  <c:v>12.890351000000001</c:v>
                </c:pt>
                <c:pt idx="43">
                  <c:v>13.776075000000001</c:v>
                </c:pt>
                <c:pt idx="44">
                  <c:v>16.335571000000002</c:v>
                </c:pt>
                <c:pt idx="45">
                  <c:v>18.148508</c:v>
                </c:pt>
                <c:pt idx="46">
                  <c:v>18.709399999999999</c:v>
                </c:pt>
                <c:pt idx="47">
                  <c:v>16.935089000000001</c:v>
                </c:pt>
                <c:pt idx="48">
                  <c:v>16.262934000000001</c:v>
                </c:pt>
                <c:pt idx="49">
                  <c:v>16.269485</c:v>
                </c:pt>
                <c:pt idx="50">
                  <c:v>16.398334999999999</c:v>
                </c:pt>
                <c:pt idx="51">
                  <c:v>15.953084</c:v>
                </c:pt>
                <c:pt idx="52">
                  <c:v>16.373895999999998</c:v>
                </c:pt>
                <c:pt idx="53">
                  <c:v>15.937289</c:v>
                </c:pt>
                <c:pt idx="54">
                  <c:v>16.592891999999999</c:v>
                </c:pt>
                <c:pt idx="55">
                  <c:v>15.108128000000001</c:v>
                </c:pt>
                <c:pt idx="56">
                  <c:v>15.026600999999999</c:v>
                </c:pt>
                <c:pt idx="57">
                  <c:v>15.433085999999999</c:v>
                </c:pt>
                <c:pt idx="58">
                  <c:v>15.840230999999999</c:v>
                </c:pt>
                <c:pt idx="59">
                  <c:v>15.86341</c:v>
                </c:pt>
                <c:pt idx="60">
                  <c:v>15.5481</c:v>
                </c:pt>
                <c:pt idx="61">
                  <c:v>15.888762</c:v>
                </c:pt>
                <c:pt idx="62">
                  <c:v>16.822239</c:v>
                </c:pt>
                <c:pt idx="63">
                  <c:v>16.598911000000001</c:v>
                </c:pt>
                <c:pt idx="64">
                  <c:v>17.175585000000002</c:v>
                </c:pt>
                <c:pt idx="65">
                  <c:v>17.003584</c:v>
                </c:pt>
                <c:pt idx="66">
                  <c:v>16.625409999999999</c:v>
                </c:pt>
                <c:pt idx="67">
                  <c:v>15.670047</c:v>
                </c:pt>
                <c:pt idx="68">
                  <c:v>15.211954</c:v>
                </c:pt>
                <c:pt idx="69">
                  <c:v>14.649523</c:v>
                </c:pt>
                <c:pt idx="70">
                  <c:v>14.049344</c:v>
                </c:pt>
                <c:pt idx="71">
                  <c:v>13.418615000000001</c:v>
                </c:pt>
                <c:pt idx="72">
                  <c:v>12.796226000000001</c:v>
                </c:pt>
                <c:pt idx="73">
                  <c:v>12.410682</c:v>
                </c:pt>
                <c:pt idx="74">
                  <c:v>11.737774999999999</c:v>
                </c:pt>
                <c:pt idx="75">
                  <c:v>11.451854000000001</c:v>
                </c:pt>
                <c:pt idx="76">
                  <c:v>11.234031</c:v>
                </c:pt>
                <c:pt idx="77">
                  <c:v>11.639371000000001</c:v>
                </c:pt>
                <c:pt idx="78">
                  <c:v>12.266716000000001</c:v>
                </c:pt>
                <c:pt idx="79">
                  <c:v>13.115646</c:v>
                </c:pt>
                <c:pt idx="80">
                  <c:v>13.799319000000001</c:v>
                </c:pt>
                <c:pt idx="81">
                  <c:v>13.315630000000001</c:v>
                </c:pt>
                <c:pt idx="82">
                  <c:v>14.33506</c:v>
                </c:pt>
                <c:pt idx="83">
                  <c:v>15.218684</c:v>
                </c:pt>
                <c:pt idx="84">
                  <c:v>16.191980000000001</c:v>
                </c:pt>
                <c:pt idx="85">
                  <c:v>14.383311000000001</c:v>
                </c:pt>
                <c:pt idx="86">
                  <c:v>13.678741</c:v>
                </c:pt>
                <c:pt idx="87">
                  <c:v>12.021965</c:v>
                </c:pt>
                <c:pt idx="88">
                  <c:v>11.671364000000001</c:v>
                </c:pt>
                <c:pt idx="89">
                  <c:v>9.5238399999999999</c:v>
                </c:pt>
                <c:pt idx="90">
                  <c:v>10.361432000000001</c:v>
                </c:pt>
                <c:pt idx="91">
                  <c:v>9.6706839000000002</c:v>
                </c:pt>
                <c:pt idx="92">
                  <c:v>9.5411873000000007</c:v>
                </c:pt>
                <c:pt idx="93">
                  <c:v>7.6736902999999996</c:v>
                </c:pt>
                <c:pt idx="94">
                  <c:v>8.6905041000000001</c:v>
                </c:pt>
                <c:pt idx="95">
                  <c:v>8.9377116999999995</c:v>
                </c:pt>
                <c:pt idx="96">
                  <c:v>11.233395</c:v>
                </c:pt>
                <c:pt idx="97">
                  <c:v>10.02984</c:v>
                </c:pt>
                <c:pt idx="98">
                  <c:v>9.6696758000000003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D86-4067-8F4A-57082C0A6423}"/>
            </c:ext>
          </c:extLst>
        </c:ser>
        <c:ser>
          <c:idx val="2"/>
          <c:order val="2"/>
          <c:tx>
            <c:strRef>
              <c:f>'IP3'!$AP$2</c:f>
              <c:strCache>
                <c:ptCount val="1"/>
                <c:pt idx="0">
                  <c:v>+13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'IP3'!$AO$5:$AO$103</c:f>
              <c:numCache>
                <c:formatCode>General</c:formatCode>
                <c:ptCount val="99"/>
                <c:pt idx="0">
                  <c:v>6</c:v>
                </c:pt>
                <c:pt idx="1">
                  <c:v>6.3979591836734997</c:v>
                </c:pt>
                <c:pt idx="2">
                  <c:v>6.7959183673468999</c:v>
                </c:pt>
                <c:pt idx="3">
                  <c:v>7.1938775510203996</c:v>
                </c:pt>
                <c:pt idx="4">
                  <c:v>7.5918367346939002</c:v>
                </c:pt>
                <c:pt idx="5">
                  <c:v>7.9897959183673004</c:v>
                </c:pt>
                <c:pt idx="6">
                  <c:v>8.3877551020407992</c:v>
                </c:pt>
                <c:pt idx="7">
                  <c:v>8.7857142857143007</c:v>
                </c:pt>
                <c:pt idx="8">
                  <c:v>9.1836734693878004</c:v>
                </c:pt>
                <c:pt idx="9">
                  <c:v>9.5816326530611988</c:v>
                </c:pt>
                <c:pt idx="10">
                  <c:v>9.9795918367346985</c:v>
                </c:pt>
                <c:pt idx="11">
                  <c:v>10.377551020408001</c:v>
                </c:pt>
                <c:pt idx="12">
                  <c:v>10.775510204082</c:v>
                </c:pt>
                <c:pt idx="13">
                  <c:v>11.173469387754999</c:v>
                </c:pt>
                <c:pt idx="14">
                  <c:v>11.571428571429001</c:v>
                </c:pt>
                <c:pt idx="15">
                  <c:v>11.969387755102</c:v>
                </c:pt>
                <c:pt idx="16">
                  <c:v>12.367346938775999</c:v>
                </c:pt>
                <c:pt idx="17">
                  <c:v>12.765306122448999</c:v>
                </c:pt>
                <c:pt idx="18">
                  <c:v>13.163265306122</c:v>
                </c:pt>
                <c:pt idx="19">
                  <c:v>13.561224489796</c:v>
                </c:pt>
                <c:pt idx="20">
                  <c:v>13.959183673468999</c:v>
                </c:pt>
                <c:pt idx="21">
                  <c:v>14.357142857143</c:v>
                </c:pt>
                <c:pt idx="22">
                  <c:v>14.755102040816</c:v>
                </c:pt>
                <c:pt idx="23">
                  <c:v>15.153061224489999</c:v>
                </c:pt>
                <c:pt idx="24">
                  <c:v>15.551020408163</c:v>
                </c:pt>
                <c:pt idx="25">
                  <c:v>15.948979591837</c:v>
                </c:pt>
                <c:pt idx="26">
                  <c:v>16.346938775510001</c:v>
                </c:pt>
                <c:pt idx="27">
                  <c:v>16.744897959184001</c:v>
                </c:pt>
                <c:pt idx="28">
                  <c:v>17.142857142857</c:v>
                </c:pt>
                <c:pt idx="29">
                  <c:v>17.540816326530997</c:v>
                </c:pt>
                <c:pt idx="30">
                  <c:v>17.938775510204</c:v>
                </c:pt>
                <c:pt idx="31">
                  <c:v>18.336734693877997</c:v>
                </c:pt>
                <c:pt idx="32">
                  <c:v>18.734693877550999</c:v>
                </c:pt>
                <c:pt idx="33">
                  <c:v>19.132653061223998</c:v>
                </c:pt>
                <c:pt idx="34">
                  <c:v>19.530612244897998</c:v>
                </c:pt>
                <c:pt idx="35">
                  <c:v>19.928571428571001</c:v>
                </c:pt>
                <c:pt idx="36">
                  <c:v>20.326530612244998</c:v>
                </c:pt>
                <c:pt idx="37">
                  <c:v>20.724489795918</c:v>
                </c:pt>
                <c:pt idx="38">
                  <c:v>21.122448979592001</c:v>
                </c:pt>
                <c:pt idx="39">
                  <c:v>21.520408163265</c:v>
                </c:pt>
                <c:pt idx="40">
                  <c:v>21.918367346939</c:v>
                </c:pt>
                <c:pt idx="41">
                  <c:v>22.316326530611999</c:v>
                </c:pt>
                <c:pt idx="42">
                  <c:v>22.714285714286</c:v>
                </c:pt>
                <c:pt idx="43">
                  <c:v>23.112244897958998</c:v>
                </c:pt>
                <c:pt idx="44">
                  <c:v>23.510204081632999</c:v>
                </c:pt>
                <c:pt idx="45">
                  <c:v>23.908163265306001</c:v>
                </c:pt>
                <c:pt idx="46">
                  <c:v>24.306122448979998</c:v>
                </c:pt>
                <c:pt idx="47">
                  <c:v>24.704081632653001</c:v>
                </c:pt>
                <c:pt idx="48">
                  <c:v>25.102040816327001</c:v>
                </c:pt>
                <c:pt idx="49">
                  <c:v>25.5</c:v>
                </c:pt>
                <c:pt idx="50">
                  <c:v>25.897959183672999</c:v>
                </c:pt>
                <c:pt idx="51">
                  <c:v>26.295918367346999</c:v>
                </c:pt>
                <c:pt idx="52">
                  <c:v>26.693877551020002</c:v>
                </c:pt>
                <c:pt idx="53">
                  <c:v>27.091836734693999</c:v>
                </c:pt>
                <c:pt idx="54">
                  <c:v>27.489795918367001</c:v>
                </c:pt>
                <c:pt idx="55">
                  <c:v>27.887755102041002</c:v>
                </c:pt>
                <c:pt idx="56">
                  <c:v>28.285714285714</c:v>
                </c:pt>
                <c:pt idx="57">
                  <c:v>28.683673469388001</c:v>
                </c:pt>
                <c:pt idx="58">
                  <c:v>29.081632653061</c:v>
                </c:pt>
                <c:pt idx="59">
                  <c:v>29.479591836735</c:v>
                </c:pt>
                <c:pt idx="60">
                  <c:v>29.877551020407999</c:v>
                </c:pt>
                <c:pt idx="61">
                  <c:v>30.275510204082</c:v>
                </c:pt>
                <c:pt idx="62">
                  <c:v>30.673469387755002</c:v>
                </c:pt>
                <c:pt idx="63">
                  <c:v>31.071428571428999</c:v>
                </c:pt>
                <c:pt idx="64">
                  <c:v>31.469387755102002</c:v>
                </c:pt>
                <c:pt idx="65">
                  <c:v>31.867346938776002</c:v>
                </c:pt>
                <c:pt idx="66">
                  <c:v>32.265306122449005</c:v>
                </c:pt>
                <c:pt idx="67">
                  <c:v>32.663265306122</c:v>
                </c:pt>
                <c:pt idx="68">
                  <c:v>33.061224489796004</c:v>
                </c:pt>
                <c:pt idx="69">
                  <c:v>33.459183673468999</c:v>
                </c:pt>
                <c:pt idx="70">
                  <c:v>33.857142857143003</c:v>
                </c:pt>
                <c:pt idx="71">
                  <c:v>34.255102040815999</c:v>
                </c:pt>
                <c:pt idx="72">
                  <c:v>34.653061224489996</c:v>
                </c:pt>
                <c:pt idx="73">
                  <c:v>35.051020408163005</c:v>
                </c:pt>
                <c:pt idx="74">
                  <c:v>35.448979591836995</c:v>
                </c:pt>
                <c:pt idx="75">
                  <c:v>35.846938775510004</c:v>
                </c:pt>
                <c:pt idx="76">
                  <c:v>36.244897959184001</c:v>
                </c:pt>
                <c:pt idx="77">
                  <c:v>36.642857142857004</c:v>
                </c:pt>
                <c:pt idx="78">
                  <c:v>37.040816326531001</c:v>
                </c:pt>
                <c:pt idx="79">
                  <c:v>37.438775510204003</c:v>
                </c:pt>
                <c:pt idx="80">
                  <c:v>37.836734693878</c:v>
                </c:pt>
                <c:pt idx="81">
                  <c:v>38.234693877551003</c:v>
                </c:pt>
                <c:pt idx="82">
                  <c:v>38.632653061223998</c:v>
                </c:pt>
                <c:pt idx="83">
                  <c:v>39.030612244898002</c:v>
                </c:pt>
                <c:pt idx="84">
                  <c:v>39.428571428570997</c:v>
                </c:pt>
                <c:pt idx="85">
                  <c:v>39.826530612245001</c:v>
                </c:pt>
                <c:pt idx="86">
                  <c:v>40.224489795917997</c:v>
                </c:pt>
                <c:pt idx="87">
                  <c:v>40.622448979592001</c:v>
                </c:pt>
                <c:pt idx="88">
                  <c:v>41.020408163264996</c:v>
                </c:pt>
                <c:pt idx="89">
                  <c:v>41.418367346939</c:v>
                </c:pt>
                <c:pt idx="90">
                  <c:v>41.816326530612002</c:v>
                </c:pt>
                <c:pt idx="91">
                  <c:v>42.214285714286007</c:v>
                </c:pt>
                <c:pt idx="92">
                  <c:v>42.612244897959002</c:v>
                </c:pt>
                <c:pt idx="93">
                  <c:v>43.010204081633006</c:v>
                </c:pt>
                <c:pt idx="94">
                  <c:v>43.408163265306001</c:v>
                </c:pt>
                <c:pt idx="95">
                  <c:v>43.806122448980005</c:v>
                </c:pt>
                <c:pt idx="96">
                  <c:v>44.204081632653001</c:v>
                </c:pt>
                <c:pt idx="97">
                  <c:v>44.602040816327005</c:v>
                </c:pt>
                <c:pt idx="98">
                  <c:v>45</c:v>
                </c:pt>
              </c:numCache>
            </c:numRef>
          </c:xVal>
          <c:yVal>
            <c:numRef>
              <c:f>'IP3'!$AQ$5:$AQ$103</c:f>
              <c:numCache>
                <c:formatCode>General</c:formatCode>
                <c:ptCount val="99"/>
                <c:pt idx="0">
                  <c:v>-80.880898000000002</c:v>
                </c:pt>
                <c:pt idx="1">
                  <c:v>-76.194884999999999</c:v>
                </c:pt>
                <c:pt idx="2">
                  <c:v>-59.672691</c:v>
                </c:pt>
                <c:pt idx="3">
                  <c:v>-40.671275999999999</c:v>
                </c:pt>
                <c:pt idx="4">
                  <c:v>-20.808669999999999</c:v>
                </c:pt>
                <c:pt idx="5">
                  <c:v>-11.399127999999999</c:v>
                </c:pt>
                <c:pt idx="6">
                  <c:v>-4.7327089000000004</c:v>
                </c:pt>
                <c:pt idx="7">
                  <c:v>0.74456191000000005</c:v>
                </c:pt>
                <c:pt idx="8">
                  <c:v>5.6072626000000003</c:v>
                </c:pt>
                <c:pt idx="9">
                  <c:v>8.3203105999999991</c:v>
                </c:pt>
                <c:pt idx="10">
                  <c:v>8.6164017000000008</c:v>
                </c:pt>
                <c:pt idx="11">
                  <c:v>8.0803823000000001</c:v>
                </c:pt>
                <c:pt idx="12">
                  <c:v>7.7624173000000001</c:v>
                </c:pt>
                <c:pt idx="13">
                  <c:v>7.7215743000000003</c:v>
                </c:pt>
                <c:pt idx="14">
                  <c:v>7.5348677999999998</c:v>
                </c:pt>
                <c:pt idx="15">
                  <c:v>7.1734194999999996</c:v>
                </c:pt>
                <c:pt idx="16">
                  <c:v>6.7595143000000002</c:v>
                </c:pt>
                <c:pt idx="17">
                  <c:v>6.7342323999999998</c:v>
                </c:pt>
                <c:pt idx="18">
                  <c:v>7.2506757000000004</c:v>
                </c:pt>
                <c:pt idx="19">
                  <c:v>8.3126583000000007</c:v>
                </c:pt>
                <c:pt idx="20">
                  <c:v>9.4749508000000002</c:v>
                </c:pt>
                <c:pt idx="21">
                  <c:v>10.350489</c:v>
                </c:pt>
                <c:pt idx="22">
                  <c:v>11.229566</c:v>
                </c:pt>
                <c:pt idx="23">
                  <c:v>11.698593000000001</c:v>
                </c:pt>
                <c:pt idx="24">
                  <c:v>11.314491</c:v>
                </c:pt>
                <c:pt idx="25">
                  <c:v>10.434727000000001</c:v>
                </c:pt>
                <c:pt idx="26">
                  <c:v>9.9898623999999998</c:v>
                </c:pt>
                <c:pt idx="27">
                  <c:v>11.388037000000001</c:v>
                </c:pt>
                <c:pt idx="28">
                  <c:v>12.334929000000001</c:v>
                </c:pt>
                <c:pt idx="29">
                  <c:v>14.46034</c:v>
                </c:pt>
                <c:pt idx="30">
                  <c:v>15.706232</c:v>
                </c:pt>
                <c:pt idx="31">
                  <c:v>17.078676000000002</c:v>
                </c:pt>
                <c:pt idx="32">
                  <c:v>18.902716000000002</c:v>
                </c:pt>
                <c:pt idx="33">
                  <c:v>18.428701</c:v>
                </c:pt>
                <c:pt idx="34">
                  <c:v>17.069603000000001</c:v>
                </c:pt>
                <c:pt idx="35">
                  <c:v>13.749656</c:v>
                </c:pt>
                <c:pt idx="36">
                  <c:v>12.542581</c:v>
                </c:pt>
                <c:pt idx="37">
                  <c:v>12.283998</c:v>
                </c:pt>
                <c:pt idx="38">
                  <c:v>11.997747</c:v>
                </c:pt>
                <c:pt idx="39">
                  <c:v>11.979784</c:v>
                </c:pt>
                <c:pt idx="40">
                  <c:v>12.254447000000001</c:v>
                </c:pt>
                <c:pt idx="41">
                  <c:v>12.526082000000001</c:v>
                </c:pt>
                <c:pt idx="42">
                  <c:v>12.533505</c:v>
                </c:pt>
                <c:pt idx="43">
                  <c:v>12.738296999999999</c:v>
                </c:pt>
                <c:pt idx="44">
                  <c:v>13.369667</c:v>
                </c:pt>
                <c:pt idx="45">
                  <c:v>14.671949</c:v>
                </c:pt>
                <c:pt idx="46">
                  <c:v>15.394767999999999</c:v>
                </c:pt>
                <c:pt idx="47">
                  <c:v>15.508329</c:v>
                </c:pt>
                <c:pt idx="48">
                  <c:v>15.170349</c:v>
                </c:pt>
                <c:pt idx="49">
                  <c:v>15.221689</c:v>
                </c:pt>
                <c:pt idx="50">
                  <c:v>15.656886</c:v>
                </c:pt>
                <c:pt idx="51">
                  <c:v>15.339843999999999</c:v>
                </c:pt>
                <c:pt idx="52">
                  <c:v>16.130970000000001</c:v>
                </c:pt>
                <c:pt idx="53">
                  <c:v>15.3249</c:v>
                </c:pt>
                <c:pt idx="54">
                  <c:v>15.631285</c:v>
                </c:pt>
                <c:pt idx="55">
                  <c:v>13.950594000000001</c:v>
                </c:pt>
                <c:pt idx="56">
                  <c:v>13.879129000000001</c:v>
                </c:pt>
                <c:pt idx="57">
                  <c:v>15.652941999999999</c:v>
                </c:pt>
                <c:pt idx="58">
                  <c:v>16.062878000000001</c:v>
                </c:pt>
                <c:pt idx="59">
                  <c:v>16.454218000000001</c:v>
                </c:pt>
                <c:pt idx="60">
                  <c:v>14.833067</c:v>
                </c:pt>
                <c:pt idx="61">
                  <c:v>15.407105</c:v>
                </c:pt>
                <c:pt idx="62">
                  <c:v>15.903893</c:v>
                </c:pt>
                <c:pt idx="63">
                  <c:v>16.643509000000002</c:v>
                </c:pt>
                <c:pt idx="64">
                  <c:v>16.857519</c:v>
                </c:pt>
                <c:pt idx="65">
                  <c:v>16.393639</c:v>
                </c:pt>
                <c:pt idx="66">
                  <c:v>15.085901</c:v>
                </c:pt>
                <c:pt idx="67">
                  <c:v>13.854196999999999</c:v>
                </c:pt>
                <c:pt idx="68">
                  <c:v>13.306619</c:v>
                </c:pt>
                <c:pt idx="69">
                  <c:v>12.570966</c:v>
                </c:pt>
                <c:pt idx="70">
                  <c:v>12.030034000000001</c:v>
                </c:pt>
                <c:pt idx="71">
                  <c:v>11.350626999999999</c:v>
                </c:pt>
                <c:pt idx="72">
                  <c:v>10.439</c:v>
                </c:pt>
                <c:pt idx="73">
                  <c:v>9.8153362000000008</c:v>
                </c:pt>
                <c:pt idx="74">
                  <c:v>9.2904768000000004</c:v>
                </c:pt>
                <c:pt idx="75">
                  <c:v>9.7635231000000005</c:v>
                </c:pt>
                <c:pt idx="76">
                  <c:v>10.295372</c:v>
                </c:pt>
                <c:pt idx="77">
                  <c:v>10.750228999999999</c:v>
                </c:pt>
                <c:pt idx="78">
                  <c:v>10.747922000000001</c:v>
                </c:pt>
                <c:pt idx="79">
                  <c:v>10.901236000000001</c:v>
                </c:pt>
                <c:pt idx="80">
                  <c:v>11.350040999999999</c:v>
                </c:pt>
                <c:pt idx="81">
                  <c:v>12.141025000000001</c:v>
                </c:pt>
                <c:pt idx="82">
                  <c:v>13.267967000000001</c:v>
                </c:pt>
                <c:pt idx="83">
                  <c:v>14.422097000000001</c:v>
                </c:pt>
                <c:pt idx="84">
                  <c:v>14.221781999999999</c:v>
                </c:pt>
                <c:pt idx="85">
                  <c:v>13.22437</c:v>
                </c:pt>
                <c:pt idx="86">
                  <c:v>12.677773999999999</c:v>
                </c:pt>
                <c:pt idx="87">
                  <c:v>11.432245999999999</c:v>
                </c:pt>
                <c:pt idx="88">
                  <c:v>10.670381000000001</c:v>
                </c:pt>
                <c:pt idx="89">
                  <c:v>8.8315344000000007</c:v>
                </c:pt>
                <c:pt idx="90">
                  <c:v>10.139436999999999</c:v>
                </c:pt>
                <c:pt idx="91">
                  <c:v>9.5395307999999996</c:v>
                </c:pt>
                <c:pt idx="92">
                  <c:v>9.1800890000000006</c:v>
                </c:pt>
                <c:pt idx="93">
                  <c:v>6.8010320999999996</c:v>
                </c:pt>
                <c:pt idx="94">
                  <c:v>6.7949261999999999</c:v>
                </c:pt>
                <c:pt idx="95">
                  <c:v>5.7154961000000002</c:v>
                </c:pt>
                <c:pt idx="96">
                  <c:v>4.9603662000000002</c:v>
                </c:pt>
                <c:pt idx="97">
                  <c:v>-0.72295063999999998</c:v>
                </c:pt>
                <c:pt idx="98">
                  <c:v>-5.2197981000000002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D86-4067-8F4A-57082C0A6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26496"/>
        <c:axId val="11165734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'IP3'!$AS$2</c15:sqref>
                        </c15:formulaRef>
                      </c:ext>
                    </c:extLst>
                    <c:strCache>
                      <c:ptCount val="1"/>
                      <c:pt idx="0">
                        <c:v>+9dBm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'IP3'!$AR$5:$AR$103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6</c:v>
                      </c:pt>
                      <c:pt idx="1">
                        <c:v>6.3979591836734997</c:v>
                      </c:pt>
                      <c:pt idx="2">
                        <c:v>6.7959183673468999</c:v>
                      </c:pt>
                      <c:pt idx="3">
                        <c:v>7.1938775510203996</c:v>
                      </c:pt>
                      <c:pt idx="4">
                        <c:v>7.5918367346939002</c:v>
                      </c:pt>
                      <c:pt idx="5">
                        <c:v>7.9897959183673004</c:v>
                      </c:pt>
                      <c:pt idx="6">
                        <c:v>8.3877551020407992</c:v>
                      </c:pt>
                      <c:pt idx="7">
                        <c:v>8.7857142857143007</c:v>
                      </c:pt>
                      <c:pt idx="8">
                        <c:v>9.1836734693878004</c:v>
                      </c:pt>
                      <c:pt idx="9">
                        <c:v>9.5816326530611988</c:v>
                      </c:pt>
                      <c:pt idx="10">
                        <c:v>9.9795918367346985</c:v>
                      </c:pt>
                      <c:pt idx="11">
                        <c:v>10.377551020408001</c:v>
                      </c:pt>
                      <c:pt idx="12">
                        <c:v>10.775510204082</c:v>
                      </c:pt>
                      <c:pt idx="13">
                        <c:v>11.173469387754999</c:v>
                      </c:pt>
                      <c:pt idx="14">
                        <c:v>11.571428571429001</c:v>
                      </c:pt>
                      <c:pt idx="15">
                        <c:v>11.969387755102</c:v>
                      </c:pt>
                      <c:pt idx="16">
                        <c:v>12.367346938775999</c:v>
                      </c:pt>
                      <c:pt idx="17">
                        <c:v>12.765306122448999</c:v>
                      </c:pt>
                      <c:pt idx="18">
                        <c:v>13.163265306122</c:v>
                      </c:pt>
                      <c:pt idx="19">
                        <c:v>13.561224489796</c:v>
                      </c:pt>
                      <c:pt idx="20">
                        <c:v>13.959183673468999</c:v>
                      </c:pt>
                      <c:pt idx="21">
                        <c:v>14.357142857143</c:v>
                      </c:pt>
                      <c:pt idx="22">
                        <c:v>14.755102040816</c:v>
                      </c:pt>
                      <c:pt idx="23">
                        <c:v>15.153061224489999</c:v>
                      </c:pt>
                      <c:pt idx="24">
                        <c:v>15.551020408163</c:v>
                      </c:pt>
                      <c:pt idx="25">
                        <c:v>15.948979591837</c:v>
                      </c:pt>
                      <c:pt idx="26">
                        <c:v>16.346938775510001</c:v>
                      </c:pt>
                      <c:pt idx="27">
                        <c:v>16.744897959184001</c:v>
                      </c:pt>
                      <c:pt idx="28">
                        <c:v>17.142857142857</c:v>
                      </c:pt>
                      <c:pt idx="29">
                        <c:v>17.540816326530997</c:v>
                      </c:pt>
                      <c:pt idx="30">
                        <c:v>17.938775510204</c:v>
                      </c:pt>
                      <c:pt idx="31">
                        <c:v>18.336734693877997</c:v>
                      </c:pt>
                      <c:pt idx="32">
                        <c:v>18.734693877550999</c:v>
                      </c:pt>
                      <c:pt idx="33">
                        <c:v>19.132653061223998</c:v>
                      </c:pt>
                      <c:pt idx="34">
                        <c:v>19.530612244897998</c:v>
                      </c:pt>
                      <c:pt idx="35">
                        <c:v>19.928571428571001</c:v>
                      </c:pt>
                      <c:pt idx="36">
                        <c:v>20.326530612244998</c:v>
                      </c:pt>
                      <c:pt idx="37">
                        <c:v>20.724489795918</c:v>
                      </c:pt>
                      <c:pt idx="38">
                        <c:v>21.122448979592001</c:v>
                      </c:pt>
                      <c:pt idx="39">
                        <c:v>21.520408163265</c:v>
                      </c:pt>
                      <c:pt idx="40">
                        <c:v>21.918367346939</c:v>
                      </c:pt>
                      <c:pt idx="41">
                        <c:v>22.316326530611999</c:v>
                      </c:pt>
                      <c:pt idx="42">
                        <c:v>22.714285714286</c:v>
                      </c:pt>
                      <c:pt idx="43">
                        <c:v>23.112244897958998</c:v>
                      </c:pt>
                      <c:pt idx="44">
                        <c:v>23.510204081632999</c:v>
                      </c:pt>
                      <c:pt idx="45">
                        <c:v>23.908163265306001</c:v>
                      </c:pt>
                      <c:pt idx="46">
                        <c:v>24.306122448979998</c:v>
                      </c:pt>
                      <c:pt idx="47">
                        <c:v>24.704081632653001</c:v>
                      </c:pt>
                      <c:pt idx="48">
                        <c:v>25.102040816327001</c:v>
                      </c:pt>
                      <c:pt idx="49">
                        <c:v>25.5</c:v>
                      </c:pt>
                      <c:pt idx="50">
                        <c:v>25.897959183672999</c:v>
                      </c:pt>
                      <c:pt idx="51">
                        <c:v>26.295918367346999</c:v>
                      </c:pt>
                      <c:pt idx="52">
                        <c:v>26.693877551020002</c:v>
                      </c:pt>
                      <c:pt idx="53">
                        <c:v>27.091836734693999</c:v>
                      </c:pt>
                      <c:pt idx="54">
                        <c:v>27.489795918367001</c:v>
                      </c:pt>
                      <c:pt idx="55">
                        <c:v>27.887755102041002</c:v>
                      </c:pt>
                      <c:pt idx="56">
                        <c:v>28.285714285714</c:v>
                      </c:pt>
                      <c:pt idx="57">
                        <c:v>28.683673469388001</c:v>
                      </c:pt>
                      <c:pt idx="58">
                        <c:v>29.081632653061</c:v>
                      </c:pt>
                      <c:pt idx="59">
                        <c:v>29.479591836735</c:v>
                      </c:pt>
                      <c:pt idx="60">
                        <c:v>29.877551020407999</c:v>
                      </c:pt>
                      <c:pt idx="61">
                        <c:v>30.275510204082</c:v>
                      </c:pt>
                      <c:pt idx="62">
                        <c:v>30.673469387755002</c:v>
                      </c:pt>
                      <c:pt idx="63">
                        <c:v>31.071428571428999</c:v>
                      </c:pt>
                      <c:pt idx="64">
                        <c:v>31.469387755102002</c:v>
                      </c:pt>
                      <c:pt idx="65">
                        <c:v>31.867346938776002</c:v>
                      </c:pt>
                      <c:pt idx="66">
                        <c:v>32.265306122449005</c:v>
                      </c:pt>
                      <c:pt idx="67">
                        <c:v>32.663265306122</c:v>
                      </c:pt>
                      <c:pt idx="68">
                        <c:v>33.061224489796004</c:v>
                      </c:pt>
                      <c:pt idx="69">
                        <c:v>33.459183673468999</c:v>
                      </c:pt>
                      <c:pt idx="70">
                        <c:v>33.857142857143003</c:v>
                      </c:pt>
                      <c:pt idx="71">
                        <c:v>34.255102040815999</c:v>
                      </c:pt>
                      <c:pt idx="72">
                        <c:v>34.653061224489996</c:v>
                      </c:pt>
                      <c:pt idx="73">
                        <c:v>35.051020408163005</c:v>
                      </c:pt>
                      <c:pt idx="74">
                        <c:v>35.448979591836995</c:v>
                      </c:pt>
                      <c:pt idx="75">
                        <c:v>35.846938775510004</c:v>
                      </c:pt>
                      <c:pt idx="76">
                        <c:v>36.244897959184001</c:v>
                      </c:pt>
                      <c:pt idx="77">
                        <c:v>36.642857142857004</c:v>
                      </c:pt>
                      <c:pt idx="78">
                        <c:v>37.040816326531001</c:v>
                      </c:pt>
                      <c:pt idx="79">
                        <c:v>37.438775510204003</c:v>
                      </c:pt>
                      <c:pt idx="80">
                        <c:v>37.836734693878</c:v>
                      </c:pt>
                      <c:pt idx="81">
                        <c:v>38.234693877551003</c:v>
                      </c:pt>
                      <c:pt idx="82">
                        <c:v>38.632653061223998</c:v>
                      </c:pt>
                      <c:pt idx="83">
                        <c:v>39.030612244898002</c:v>
                      </c:pt>
                      <c:pt idx="84">
                        <c:v>39.428571428570997</c:v>
                      </c:pt>
                      <c:pt idx="85">
                        <c:v>39.826530612245001</c:v>
                      </c:pt>
                      <c:pt idx="86">
                        <c:v>40.224489795917997</c:v>
                      </c:pt>
                      <c:pt idx="87">
                        <c:v>40.622448979592001</c:v>
                      </c:pt>
                      <c:pt idx="88">
                        <c:v>41.020408163264996</c:v>
                      </c:pt>
                      <c:pt idx="89">
                        <c:v>41.418367346939</c:v>
                      </c:pt>
                      <c:pt idx="90">
                        <c:v>41.816326530612002</c:v>
                      </c:pt>
                      <c:pt idx="91">
                        <c:v>42.214285714286007</c:v>
                      </c:pt>
                      <c:pt idx="92">
                        <c:v>42.612244897959002</c:v>
                      </c:pt>
                      <c:pt idx="93">
                        <c:v>43.010204081633006</c:v>
                      </c:pt>
                      <c:pt idx="94">
                        <c:v>43.408163265306001</c:v>
                      </c:pt>
                      <c:pt idx="95">
                        <c:v>43.806122448980005</c:v>
                      </c:pt>
                      <c:pt idx="96">
                        <c:v>44.204081632653001</c:v>
                      </c:pt>
                      <c:pt idx="97">
                        <c:v>44.602040816327005</c:v>
                      </c:pt>
                      <c:pt idx="98">
                        <c:v>45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'IP3'!$AT$5:$AT$103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3D86-4067-8F4A-57082C0A6423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'IP3'!$AV$2</c15:sqref>
                        </c15:formulaRef>
                      </c:ext>
                    </c:extLst>
                    <c:strCache>
                      <c:ptCount val="1"/>
                      <c:pt idx="0">
                        <c:v>+7dBm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'IP3'!$AU$5:$AU$103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6</c:v>
                      </c:pt>
                      <c:pt idx="1">
                        <c:v>6.3979591836734997</c:v>
                      </c:pt>
                      <c:pt idx="2">
                        <c:v>6.7959183673468999</c:v>
                      </c:pt>
                      <c:pt idx="3">
                        <c:v>7.1938775510203996</c:v>
                      </c:pt>
                      <c:pt idx="4">
                        <c:v>7.5918367346939002</c:v>
                      </c:pt>
                      <c:pt idx="5">
                        <c:v>7.9897959183673004</c:v>
                      </c:pt>
                      <c:pt idx="6">
                        <c:v>8.3877551020407992</c:v>
                      </c:pt>
                      <c:pt idx="7">
                        <c:v>8.7857142857143007</c:v>
                      </c:pt>
                      <c:pt idx="8">
                        <c:v>9.1836734693878004</c:v>
                      </c:pt>
                      <c:pt idx="9">
                        <c:v>9.5816326530611988</c:v>
                      </c:pt>
                      <c:pt idx="10">
                        <c:v>9.9795918367346985</c:v>
                      </c:pt>
                      <c:pt idx="11">
                        <c:v>10.377551020408001</c:v>
                      </c:pt>
                      <c:pt idx="12">
                        <c:v>10.775510204082</c:v>
                      </c:pt>
                      <c:pt idx="13">
                        <c:v>11.173469387754999</c:v>
                      </c:pt>
                      <c:pt idx="14">
                        <c:v>11.571428571429001</c:v>
                      </c:pt>
                      <c:pt idx="15">
                        <c:v>11.969387755102</c:v>
                      </c:pt>
                      <c:pt idx="16">
                        <c:v>12.367346938775999</c:v>
                      </c:pt>
                      <c:pt idx="17">
                        <c:v>12.765306122448999</c:v>
                      </c:pt>
                      <c:pt idx="18">
                        <c:v>13.163265306122</c:v>
                      </c:pt>
                      <c:pt idx="19">
                        <c:v>13.561224489796</c:v>
                      </c:pt>
                      <c:pt idx="20">
                        <c:v>13.959183673468999</c:v>
                      </c:pt>
                      <c:pt idx="21">
                        <c:v>14.357142857143</c:v>
                      </c:pt>
                      <c:pt idx="22">
                        <c:v>14.755102040816</c:v>
                      </c:pt>
                      <c:pt idx="23">
                        <c:v>15.153061224489999</c:v>
                      </c:pt>
                      <c:pt idx="24">
                        <c:v>15.551020408163</c:v>
                      </c:pt>
                      <c:pt idx="25">
                        <c:v>15.948979591837</c:v>
                      </c:pt>
                      <c:pt idx="26">
                        <c:v>16.346938775510001</c:v>
                      </c:pt>
                      <c:pt idx="27">
                        <c:v>16.744897959184001</c:v>
                      </c:pt>
                      <c:pt idx="28">
                        <c:v>17.142857142857</c:v>
                      </c:pt>
                      <c:pt idx="29">
                        <c:v>17.540816326530997</c:v>
                      </c:pt>
                      <c:pt idx="30">
                        <c:v>17.938775510204</c:v>
                      </c:pt>
                      <c:pt idx="31">
                        <c:v>18.336734693877997</c:v>
                      </c:pt>
                      <c:pt idx="32">
                        <c:v>18.734693877550999</c:v>
                      </c:pt>
                      <c:pt idx="33">
                        <c:v>19.132653061223998</c:v>
                      </c:pt>
                      <c:pt idx="34">
                        <c:v>19.530612244897998</c:v>
                      </c:pt>
                      <c:pt idx="35">
                        <c:v>19.928571428571001</c:v>
                      </c:pt>
                      <c:pt idx="36">
                        <c:v>20.326530612244998</c:v>
                      </c:pt>
                      <c:pt idx="37">
                        <c:v>20.724489795918</c:v>
                      </c:pt>
                      <c:pt idx="38">
                        <c:v>21.122448979592001</c:v>
                      </c:pt>
                      <c:pt idx="39">
                        <c:v>21.520408163265</c:v>
                      </c:pt>
                      <c:pt idx="40">
                        <c:v>21.918367346939</c:v>
                      </c:pt>
                      <c:pt idx="41">
                        <c:v>22.316326530611999</c:v>
                      </c:pt>
                      <c:pt idx="42">
                        <c:v>22.714285714286</c:v>
                      </c:pt>
                      <c:pt idx="43">
                        <c:v>23.112244897958998</c:v>
                      </c:pt>
                      <c:pt idx="44">
                        <c:v>23.510204081632999</c:v>
                      </c:pt>
                      <c:pt idx="45">
                        <c:v>23.908163265306001</c:v>
                      </c:pt>
                      <c:pt idx="46">
                        <c:v>24.306122448979998</c:v>
                      </c:pt>
                      <c:pt idx="47">
                        <c:v>24.704081632653001</c:v>
                      </c:pt>
                      <c:pt idx="48">
                        <c:v>25.102040816327001</c:v>
                      </c:pt>
                      <c:pt idx="49">
                        <c:v>25.5</c:v>
                      </c:pt>
                      <c:pt idx="50">
                        <c:v>25.897959183672999</c:v>
                      </c:pt>
                      <c:pt idx="51">
                        <c:v>26.295918367346999</c:v>
                      </c:pt>
                      <c:pt idx="52">
                        <c:v>26.693877551020002</c:v>
                      </c:pt>
                      <c:pt idx="53">
                        <c:v>27.091836734693999</c:v>
                      </c:pt>
                      <c:pt idx="54">
                        <c:v>27.489795918367001</c:v>
                      </c:pt>
                      <c:pt idx="55">
                        <c:v>27.887755102041002</c:v>
                      </c:pt>
                      <c:pt idx="56">
                        <c:v>28.285714285714</c:v>
                      </c:pt>
                      <c:pt idx="57">
                        <c:v>28.683673469388001</c:v>
                      </c:pt>
                      <c:pt idx="58">
                        <c:v>29.081632653061</c:v>
                      </c:pt>
                      <c:pt idx="59">
                        <c:v>29.479591836735</c:v>
                      </c:pt>
                      <c:pt idx="60">
                        <c:v>29.877551020407999</c:v>
                      </c:pt>
                      <c:pt idx="61">
                        <c:v>30.275510204082</c:v>
                      </c:pt>
                      <c:pt idx="62">
                        <c:v>30.673469387755002</c:v>
                      </c:pt>
                      <c:pt idx="63">
                        <c:v>31.071428571428999</c:v>
                      </c:pt>
                      <c:pt idx="64">
                        <c:v>31.469387755102002</c:v>
                      </c:pt>
                      <c:pt idx="65">
                        <c:v>31.867346938776002</c:v>
                      </c:pt>
                      <c:pt idx="66">
                        <c:v>32.265306122449005</c:v>
                      </c:pt>
                      <c:pt idx="67">
                        <c:v>32.663265306122</c:v>
                      </c:pt>
                      <c:pt idx="68">
                        <c:v>33.061224489796004</c:v>
                      </c:pt>
                      <c:pt idx="69">
                        <c:v>33.459183673468999</c:v>
                      </c:pt>
                      <c:pt idx="70">
                        <c:v>33.857142857143003</c:v>
                      </c:pt>
                      <c:pt idx="71">
                        <c:v>34.255102040815999</c:v>
                      </c:pt>
                      <c:pt idx="72">
                        <c:v>34.653061224489996</c:v>
                      </c:pt>
                      <c:pt idx="73">
                        <c:v>35.051020408163005</c:v>
                      </c:pt>
                      <c:pt idx="74">
                        <c:v>35.448979591836995</c:v>
                      </c:pt>
                      <c:pt idx="75">
                        <c:v>35.846938775510004</c:v>
                      </c:pt>
                      <c:pt idx="76">
                        <c:v>36.244897959184001</c:v>
                      </c:pt>
                      <c:pt idx="77">
                        <c:v>36.642857142857004</c:v>
                      </c:pt>
                      <c:pt idx="78">
                        <c:v>37.040816326531001</c:v>
                      </c:pt>
                      <c:pt idx="79">
                        <c:v>37.438775510204003</c:v>
                      </c:pt>
                      <c:pt idx="80">
                        <c:v>37.836734693878</c:v>
                      </c:pt>
                      <c:pt idx="81">
                        <c:v>38.234693877551003</c:v>
                      </c:pt>
                      <c:pt idx="82">
                        <c:v>38.632653061223998</c:v>
                      </c:pt>
                      <c:pt idx="83">
                        <c:v>39.030612244898002</c:v>
                      </c:pt>
                      <c:pt idx="84">
                        <c:v>39.428571428570997</c:v>
                      </c:pt>
                      <c:pt idx="85">
                        <c:v>39.826530612245001</c:v>
                      </c:pt>
                      <c:pt idx="86">
                        <c:v>40.224489795917997</c:v>
                      </c:pt>
                      <c:pt idx="87">
                        <c:v>40.622448979592001</c:v>
                      </c:pt>
                      <c:pt idx="88">
                        <c:v>41.020408163264996</c:v>
                      </c:pt>
                      <c:pt idx="89">
                        <c:v>41.418367346939</c:v>
                      </c:pt>
                      <c:pt idx="90">
                        <c:v>41.816326530612002</c:v>
                      </c:pt>
                      <c:pt idx="91">
                        <c:v>42.214285714286007</c:v>
                      </c:pt>
                      <c:pt idx="92">
                        <c:v>42.612244897959002</c:v>
                      </c:pt>
                      <c:pt idx="93">
                        <c:v>43.010204081633006</c:v>
                      </c:pt>
                      <c:pt idx="94">
                        <c:v>43.408163265306001</c:v>
                      </c:pt>
                      <c:pt idx="95">
                        <c:v>43.806122448980005</c:v>
                      </c:pt>
                      <c:pt idx="96">
                        <c:v>44.204081632653001</c:v>
                      </c:pt>
                      <c:pt idx="97">
                        <c:v>44.602040816327005</c:v>
                      </c:pt>
                      <c:pt idx="98">
                        <c:v>45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'IP3'!$AW$5:$AW$103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D86-4067-8F4A-57082C0A6423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'IP3'!$AY$2</c15:sqref>
                        </c15:formulaRef>
                      </c:ext>
                    </c:extLst>
                    <c:strCache>
                      <c:ptCount val="1"/>
                      <c:pt idx="0">
                        <c:v>+5dBm</c:v>
                      </c:pt>
                    </c:strCache>
                  </c:strRef>
                </c:tx>
                <c:spPr>
                  <a:ln cap="sq" cmpd="dbl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'IP3'!$AX$5:$AX$103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'IP3'!$AZ$5:$AZ$103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FF-4C26-A20E-6B2F44B5EF17}"/>
                  </c:ext>
                </c:extLst>
              </c15:ser>
            </c15:filteredScatterSeries>
          </c:ext>
        </c:extLst>
      </c:scatterChart>
      <c:valAx>
        <c:axId val="111626496"/>
        <c:scaling>
          <c:orientation val="minMax"/>
          <c:max val="4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724459709066495"/>
              <c:y val="0.91571741032372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657344"/>
        <c:crosses val="autoZero"/>
        <c:crossBetween val="midCat"/>
        <c:majorUnit val="5"/>
      </c:valAx>
      <c:valAx>
        <c:axId val="111657344"/>
        <c:scaling>
          <c:orientation val="minMax"/>
          <c:max val="25"/>
          <c:min val="-1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626496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41538445418873532"/>
          <c:y val="0.57866834354039087"/>
          <c:w val="0.19613892388633922"/>
          <c:h val="0.186276246719160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A CL vs. LO Power: 1 GHz IF, 5 GHz RF (dB)</a:t>
            </a:r>
            <a:r>
              <a:rPr lang="en-US" sz="1000" baseline="30000"/>
              <a:t>1-5</a:t>
            </a:r>
          </a:p>
        </c:rich>
      </c:tx>
      <c:layout>
        <c:manualLayout>
          <c:xMode val="edge"/>
          <c:yMode val="edge"/>
          <c:x val="0.16862620057783909"/>
          <c:y val="3.106142629324828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3683926209688815"/>
          <c:w val="0.76542713682528862"/>
          <c:h val="0.67240826705986256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'P1dB CL'!$F$2</c:f>
              <c:strCache>
                <c:ptCount val="1"/>
                <c:pt idx="0">
                  <c:v>+17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CL'!$F$5:$F$205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3A-44BF-96F8-CFD3113CC2D7}"/>
            </c:ext>
          </c:extLst>
        </c:ser>
        <c:ser>
          <c:idx val="2"/>
          <c:order val="1"/>
          <c:tx>
            <c:strRef>
              <c:f>'P1dB CL'!$G$2</c:f>
              <c:strCache>
                <c:ptCount val="1"/>
                <c:pt idx="0">
                  <c:v>+15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CL'!$G$5:$G$205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73A-44BF-96F8-CFD3113CC2D7}"/>
            </c:ext>
          </c:extLst>
        </c:ser>
        <c:ser>
          <c:idx val="0"/>
          <c:order val="2"/>
          <c:tx>
            <c:strRef>
              <c:f>'P1dB CL'!$H$2</c:f>
              <c:strCache>
                <c:ptCount val="1"/>
                <c:pt idx="0">
                  <c:v>+13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CL'!$H$5:$H$205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73A-44BF-96F8-CFD3113CC2D7}"/>
            </c:ext>
          </c:extLst>
        </c:ser>
        <c:ser>
          <c:idx val="3"/>
          <c:order val="3"/>
          <c:tx>
            <c:strRef>
              <c:f>'P1dB CL'!$I$2</c:f>
              <c:strCache>
                <c:ptCount val="1"/>
                <c:pt idx="0">
                  <c:v>+11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CL'!$I$5:$I$205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73A-44BF-96F8-CFD3113CC2D7}"/>
            </c:ext>
          </c:extLst>
        </c:ser>
        <c:ser>
          <c:idx val="4"/>
          <c:order val="4"/>
          <c:tx>
            <c:strRef>
              <c:f>'P1dB CL'!$J$2</c:f>
              <c:strCache>
                <c:ptCount val="1"/>
                <c:pt idx="0">
                  <c:v>+9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CL'!$J$5:$J$205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5-D73A-44BF-96F8-CFD3113CC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73376"/>
        <c:axId val="114783744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'P1dB CL'!$K$2</c15:sqref>
                        </c15:formulaRef>
                      </c:ext>
                    </c:extLst>
                    <c:strCache>
                      <c:ptCount val="1"/>
                      <c:pt idx="0">
                        <c:v>+7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'P1dB CL'!$E$5:$E$205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'P1dB CL'!$K$5:$K$205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D73A-44BF-96F8-CFD3113CC2D7}"/>
                  </c:ext>
                </c:extLst>
              </c15:ser>
            </c15:filteredScatterSeries>
          </c:ext>
        </c:extLst>
      </c:scatterChart>
      <c:valAx>
        <c:axId val="114773376"/>
        <c:scaling>
          <c:orientation val="minMax"/>
          <c:max val="25"/>
          <c:min val="-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aseline="0">
                    <a:latin typeface="+mn-lt"/>
                    <a:cs typeface="Arial" pitchFamily="34" charset="0"/>
                  </a:rPr>
                  <a:t>Input Power (dBm)</a:t>
                </a:r>
                <a:endParaRPr lang="en-US" sz="1000">
                  <a:latin typeface="+mn-lt"/>
                  <a:cs typeface="Arial" pitchFamily="34" charset="0"/>
                </a:endParaRP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783744"/>
        <c:crosses val="autoZero"/>
        <c:crossBetween val="midCat"/>
        <c:majorUnit val="5"/>
      </c:valAx>
      <c:valAx>
        <c:axId val="114783744"/>
        <c:scaling>
          <c:orientation val="minMax"/>
          <c:max val="-6"/>
          <c:min val="-15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773376"/>
        <c:crossesAt val="-15"/>
        <c:crossBetween val="midCat"/>
        <c:majorUnit val="1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l"/>
      <c:layout>
        <c:manualLayout>
          <c:xMode val="edge"/>
          <c:yMode val="edge"/>
          <c:x val="0.29364123419186278"/>
          <c:y val="0.45067050053117552"/>
          <c:w val="0.20378989579248014"/>
          <c:h val="0.34937486822793784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B CL vs. LO Power: 1 GHz IF, 5 GHz RF(dB)</a:t>
            </a:r>
            <a:r>
              <a:rPr lang="en-US" sz="1000" baseline="30000"/>
              <a:t>1-5</a:t>
            </a:r>
          </a:p>
        </c:rich>
      </c:tx>
      <c:layout>
        <c:manualLayout>
          <c:xMode val="edge"/>
          <c:yMode val="edge"/>
          <c:x val="0.17634716885575011"/>
          <c:y val="4.047288416218174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3251356209133627"/>
          <c:w val="0.76542713682528862"/>
          <c:h val="0.67673396706541444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'P1dB CL'!$Y$2</c:f>
              <c:strCache>
                <c:ptCount val="1"/>
                <c:pt idx="0">
                  <c:v>+17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CL'!$Y$5:$Y$205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3D-4AED-A01A-7163109407CF}"/>
            </c:ext>
          </c:extLst>
        </c:ser>
        <c:ser>
          <c:idx val="2"/>
          <c:order val="1"/>
          <c:tx>
            <c:strRef>
              <c:f>'P1dB CL'!$Z$2</c:f>
              <c:strCache>
                <c:ptCount val="1"/>
                <c:pt idx="0">
                  <c:v>+15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CL'!$Z$5:$Z$205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43D-4AED-A01A-7163109407CF}"/>
            </c:ext>
          </c:extLst>
        </c:ser>
        <c:ser>
          <c:idx val="3"/>
          <c:order val="2"/>
          <c:tx>
            <c:strRef>
              <c:f>'P1dB CL'!$AA$2</c:f>
              <c:strCache>
                <c:ptCount val="1"/>
                <c:pt idx="0">
                  <c:v>+13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CL'!$AA$5:$AA$205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43D-4AED-A01A-7163109407CF}"/>
            </c:ext>
          </c:extLst>
        </c:ser>
        <c:ser>
          <c:idx val="5"/>
          <c:order val="3"/>
          <c:tx>
            <c:strRef>
              <c:f>'P1dB CL'!$AB$2</c:f>
              <c:strCache>
                <c:ptCount val="1"/>
                <c:pt idx="0">
                  <c:v>+11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CL'!$AB$5:$AB$205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43D-4AED-A01A-7163109407CF}"/>
            </c:ext>
          </c:extLst>
        </c:ser>
        <c:ser>
          <c:idx val="0"/>
          <c:order val="4"/>
          <c:tx>
            <c:strRef>
              <c:f>'P1dB CL'!$AC$2</c:f>
              <c:strCache>
                <c:ptCount val="1"/>
                <c:pt idx="0">
                  <c:v>+9 dBm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CL'!$AC$5:$AC$205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43D-4AED-A01A-716310940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69888"/>
        <c:axId val="116071808"/>
      </c:scatterChart>
      <c:valAx>
        <c:axId val="116069888"/>
        <c:scaling>
          <c:orientation val="minMax"/>
          <c:max val="25"/>
          <c:min val="-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Input Power(dBm)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071808"/>
        <c:crosses val="autoZero"/>
        <c:crossBetween val="midCat"/>
        <c:majorUnit val="5"/>
      </c:valAx>
      <c:valAx>
        <c:axId val="116071808"/>
        <c:scaling>
          <c:orientation val="minMax"/>
          <c:max val="-7"/>
          <c:min val="-15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069888"/>
        <c:crossesAt val="-15"/>
        <c:crossBetween val="midCat"/>
        <c:majorUnit val="1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1515652940578542"/>
          <c:y val="0.44657675341568515"/>
          <c:w val="0.20378989579248014"/>
          <c:h val="0.34937486822793784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Input 1 dB Compression Point : 1 GHz IF, LO(dB)</a:t>
            </a:r>
            <a:r>
              <a:rPr lang="en-US" sz="1000" baseline="30000"/>
              <a:t>1-5</a:t>
            </a:r>
          </a:p>
        </c:rich>
      </c:tx>
      <c:layout>
        <c:manualLayout>
          <c:xMode val="edge"/>
          <c:yMode val="edge"/>
          <c:x val="0.20179405032336145"/>
          <c:y val="2.704117199299048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069981208749504"/>
          <c:w val="0.76542713682528862"/>
          <c:h val="0.70854763357702388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'P1dB Pt'!$D$1:$I$1</c:f>
              <c:strCache>
                <c:ptCount val="6"/>
                <c:pt idx="0">
                  <c:v>Configuration A - Sine Wave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'P1dB Pt'!$D$2:$I$2</c:f>
              <c:numCache>
                <c:formatCode>General</c:formatCode>
                <c:ptCount val="6"/>
                <c:pt idx="0">
                  <c:v>17</c:v>
                </c:pt>
                <c:pt idx="1">
                  <c:v>15</c:v>
                </c:pt>
                <c:pt idx="2">
                  <c:v>13</c:v>
                </c:pt>
                <c:pt idx="3">
                  <c:v>11</c:v>
                </c:pt>
                <c:pt idx="4">
                  <c:v>9</c:v>
                </c:pt>
                <c:pt idx="5">
                  <c:v>7</c:v>
                </c:pt>
              </c:numCache>
            </c:numRef>
          </c:xVal>
          <c:yVal>
            <c:numRef>
              <c:f>'P1dB Pt'!$D$7:$I$7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EF-411E-9583-7DB9C1D52C37}"/>
            </c:ext>
          </c:extLst>
        </c:ser>
        <c:ser>
          <c:idx val="3"/>
          <c:order val="2"/>
          <c:tx>
            <c:strRef>
              <c:f>'P1dB Pt'!$U$1:$Z$1</c:f>
              <c:strCache>
                <c:ptCount val="6"/>
                <c:pt idx="0">
                  <c:v> Configuration B - Sine Wave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'P1dB Pt'!$D$2:$I$2</c:f>
              <c:numCache>
                <c:formatCode>General</c:formatCode>
                <c:ptCount val="6"/>
                <c:pt idx="0">
                  <c:v>17</c:v>
                </c:pt>
                <c:pt idx="1">
                  <c:v>15</c:v>
                </c:pt>
                <c:pt idx="2">
                  <c:v>13</c:v>
                </c:pt>
                <c:pt idx="3">
                  <c:v>11</c:v>
                </c:pt>
                <c:pt idx="4">
                  <c:v>9</c:v>
                </c:pt>
                <c:pt idx="5">
                  <c:v>7</c:v>
                </c:pt>
              </c:numCache>
            </c:numRef>
          </c:xVal>
          <c:yVal>
            <c:numRef>
              <c:f>'P1dB Pt'!$U$7:$Z$7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BEF-411E-9583-7DB9C1D52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69888"/>
        <c:axId val="11607180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'P1dB Pt'!$L$1:$Q$1</c15:sqref>
                        </c15:formulaRef>
                      </c:ext>
                    </c:extLst>
                    <c:strCache>
                      <c:ptCount val="6"/>
                      <c:pt idx="0">
                        <c:v>Configuration A - Square Wave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olid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'P1dB Pt'!$L$2:$P$2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22</c:v>
                      </c:pt>
                      <c:pt idx="2">
                        <c:v>19</c:v>
                      </c:pt>
                      <c:pt idx="3">
                        <c:v>16</c:v>
                      </c:pt>
                      <c:pt idx="4">
                        <c:v>13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'P1dB Pt'!$L$7:$P$7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EBEF-411E-9583-7DB9C1D52C37}"/>
                  </c:ext>
                </c:extLst>
              </c15:ser>
            </c15:filteredScatterSeries>
            <c15:filteredScatterSeries>
              <c15:ser>
                <c:idx val="5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'P1dB Pt'!$AC$1:$AH$1</c15:sqref>
                        </c15:formulaRef>
                      </c:ext>
                    </c:extLst>
                    <c:strCache>
                      <c:ptCount val="6"/>
                      <c:pt idx="0">
                        <c:v>Configuration B - Square Wave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'P1dB Pt'!$L$2:$P$2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22</c:v>
                      </c:pt>
                      <c:pt idx="2">
                        <c:v>19</c:v>
                      </c:pt>
                      <c:pt idx="3">
                        <c:v>16</c:v>
                      </c:pt>
                      <c:pt idx="4">
                        <c:v>13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'P1dB Pt'!$AC$7:$AG$7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BEF-411E-9583-7DB9C1D52C37}"/>
                  </c:ext>
                </c:extLst>
              </c15:ser>
            </c15:filteredScatterSeries>
          </c:ext>
        </c:extLst>
      </c:scatterChart>
      <c:valAx>
        <c:axId val="116069888"/>
        <c:scaling>
          <c:orientation val="minMax"/>
          <c:max val="17"/>
          <c:min val="7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Power (dBm)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071808"/>
        <c:crosses val="autoZero"/>
        <c:crossBetween val="midCat"/>
        <c:majorUnit val="2"/>
      </c:valAx>
      <c:valAx>
        <c:axId val="116071808"/>
        <c:scaling>
          <c:orientation val="minMax"/>
          <c:max val="5"/>
          <c:min val="-15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069888"/>
        <c:crossesAt val="-15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9289826820448173"/>
          <c:y val="0.67899059492563429"/>
          <c:w val="0.47850974538478003"/>
          <c:h val="0.12596420239136774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Output 1 dB Compression Point : 1 GHz IF, 5 GHz LOL(dB)</a:t>
            </a:r>
            <a:r>
              <a:rPr lang="en-US" sz="1000" baseline="30000"/>
              <a:t>1-5</a:t>
            </a:r>
          </a:p>
        </c:rich>
      </c:tx>
      <c:layout>
        <c:manualLayout>
          <c:xMode val="edge"/>
          <c:yMode val="edge"/>
          <c:x val="0.16592173490771733"/>
          <c:y val="2.258497340280242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9.6588023454453109E-2"/>
          <c:w val="0.76542713682528862"/>
          <c:h val="0.71265933559344019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'P1dB Pt'!$D$1:$I$1</c:f>
              <c:strCache>
                <c:ptCount val="6"/>
                <c:pt idx="0">
                  <c:v>Configuration A - Sine Wave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'P1dB Pt'!$D$2:$I$2</c:f>
              <c:numCache>
                <c:formatCode>General</c:formatCode>
                <c:ptCount val="6"/>
                <c:pt idx="0">
                  <c:v>17</c:v>
                </c:pt>
                <c:pt idx="1">
                  <c:v>15</c:v>
                </c:pt>
                <c:pt idx="2">
                  <c:v>13</c:v>
                </c:pt>
                <c:pt idx="3">
                  <c:v>11</c:v>
                </c:pt>
                <c:pt idx="4">
                  <c:v>9</c:v>
                </c:pt>
                <c:pt idx="5">
                  <c:v>7</c:v>
                </c:pt>
              </c:numCache>
            </c:numRef>
          </c:xVal>
          <c:yVal>
            <c:numRef>
              <c:f>'P1dB Pt'!$D$6:$I$6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D8-4C4D-97A0-5F6DB46FAEC9}"/>
            </c:ext>
          </c:extLst>
        </c:ser>
        <c:ser>
          <c:idx val="3"/>
          <c:order val="2"/>
          <c:tx>
            <c:strRef>
              <c:f>'P1dB Pt'!$U$1:$Z$1</c:f>
              <c:strCache>
                <c:ptCount val="6"/>
                <c:pt idx="0">
                  <c:v> Configuration B - Sine Wave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'P1dB Pt'!$D$2:$I$2</c:f>
              <c:numCache>
                <c:formatCode>General</c:formatCode>
                <c:ptCount val="6"/>
                <c:pt idx="0">
                  <c:v>17</c:v>
                </c:pt>
                <c:pt idx="1">
                  <c:v>15</c:v>
                </c:pt>
                <c:pt idx="2">
                  <c:v>13</c:v>
                </c:pt>
                <c:pt idx="3">
                  <c:v>11</c:v>
                </c:pt>
                <c:pt idx="4">
                  <c:v>9</c:v>
                </c:pt>
                <c:pt idx="5">
                  <c:v>7</c:v>
                </c:pt>
              </c:numCache>
            </c:numRef>
          </c:xVal>
          <c:yVal>
            <c:numRef>
              <c:f>'P1dB Pt'!$U$6:$Z$6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3D8-4C4D-97A0-5F6DB46FA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69888"/>
        <c:axId val="11607180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'P1dB Pt'!$L$1:$Q$1</c15:sqref>
                        </c15:formulaRef>
                      </c:ext>
                    </c:extLst>
                    <c:strCache>
                      <c:ptCount val="6"/>
                      <c:pt idx="0">
                        <c:v>Configuration A - Square Wave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olid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'P1dB Pt'!$L$2:$P$2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22</c:v>
                      </c:pt>
                      <c:pt idx="2">
                        <c:v>19</c:v>
                      </c:pt>
                      <c:pt idx="3">
                        <c:v>16</c:v>
                      </c:pt>
                      <c:pt idx="4">
                        <c:v>13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'P1dB Pt'!$L$6:$P$6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C3D8-4C4D-97A0-5F6DB46FAEC9}"/>
                  </c:ext>
                </c:extLst>
              </c15:ser>
            </c15:filteredScatterSeries>
            <c15:filteredScatterSeries>
              <c15:ser>
                <c:idx val="5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'P1dB Pt'!$AC$1:$AH$1</c15:sqref>
                        </c15:formulaRef>
                      </c:ext>
                    </c:extLst>
                    <c:strCache>
                      <c:ptCount val="6"/>
                      <c:pt idx="0">
                        <c:v>Configuration B - Square Wave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'P1dB Pt'!$L$2:$P$2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22</c:v>
                      </c:pt>
                      <c:pt idx="2">
                        <c:v>19</c:v>
                      </c:pt>
                      <c:pt idx="3">
                        <c:v>16</c:v>
                      </c:pt>
                      <c:pt idx="4">
                        <c:v>13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'P1dB Pt'!$AC$6:$AG$6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D8-4C4D-97A0-5F6DB46FAEC9}"/>
                  </c:ext>
                </c:extLst>
              </c15:ser>
            </c15:filteredScatterSeries>
          </c:ext>
        </c:extLst>
      </c:scatterChart>
      <c:valAx>
        <c:axId val="116069888"/>
        <c:scaling>
          <c:orientation val="minMax"/>
          <c:max val="17"/>
          <c:min val="7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Power (dBm)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071808"/>
        <c:crosses val="autoZero"/>
        <c:crossBetween val="midCat"/>
        <c:majorUnit val="2"/>
      </c:valAx>
      <c:valAx>
        <c:axId val="116071808"/>
        <c:scaling>
          <c:orientation val="minMax"/>
          <c:max val="5"/>
          <c:min val="-3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069888"/>
        <c:crossesAt val="-15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7070547712444631"/>
          <c:y val="0.64988735783027118"/>
          <c:w val="0.45091565660351524"/>
          <c:h val="0.1361395450568679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Conversion Loss: 2 GHz IF, HSLO (dB)</a:t>
            </a:r>
            <a:endParaRPr lang="en-US" sz="1000" baseline="30000"/>
          </a:p>
        </c:rich>
      </c:tx>
      <c:layout>
        <c:manualLayout>
          <c:xMode val="edge"/>
          <c:yMode val="edge"/>
          <c:x val="0.29562050960343383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05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'CLvsLO 2GHz IF'!$E$5:$E$205</c:f>
              <c:numCache>
                <c:formatCode>General</c:formatCode>
                <c:ptCount val="201"/>
                <c:pt idx="0">
                  <c:v>6</c:v>
                </c:pt>
                <c:pt idx="1">
                  <c:v>6.1950000000000003</c:v>
                </c:pt>
                <c:pt idx="2">
                  <c:v>6.39</c:v>
                </c:pt>
                <c:pt idx="3">
                  <c:v>6.585</c:v>
                </c:pt>
                <c:pt idx="4">
                  <c:v>6.78</c:v>
                </c:pt>
                <c:pt idx="5">
                  <c:v>6.9749999999999996</c:v>
                </c:pt>
                <c:pt idx="6">
                  <c:v>7.17</c:v>
                </c:pt>
                <c:pt idx="7">
                  <c:v>7.3650000000000002</c:v>
                </c:pt>
                <c:pt idx="8">
                  <c:v>7.56</c:v>
                </c:pt>
                <c:pt idx="9">
                  <c:v>7.7549999999999999</c:v>
                </c:pt>
                <c:pt idx="10">
                  <c:v>7.95</c:v>
                </c:pt>
                <c:pt idx="11">
                  <c:v>8.1449999999999996</c:v>
                </c:pt>
                <c:pt idx="12">
                  <c:v>8.34</c:v>
                </c:pt>
                <c:pt idx="13">
                  <c:v>8.5350000000000001</c:v>
                </c:pt>
                <c:pt idx="14">
                  <c:v>8.73</c:v>
                </c:pt>
                <c:pt idx="15">
                  <c:v>8.9250000000000007</c:v>
                </c:pt>
                <c:pt idx="16">
                  <c:v>9.1199999999999992</c:v>
                </c:pt>
                <c:pt idx="17">
                  <c:v>9.3149999999999995</c:v>
                </c:pt>
                <c:pt idx="18">
                  <c:v>9.51</c:v>
                </c:pt>
                <c:pt idx="19">
                  <c:v>9.7050000000000001</c:v>
                </c:pt>
                <c:pt idx="20">
                  <c:v>9.9</c:v>
                </c:pt>
                <c:pt idx="21">
                  <c:v>10.095000000000001</c:v>
                </c:pt>
                <c:pt idx="22">
                  <c:v>10.29</c:v>
                </c:pt>
                <c:pt idx="23">
                  <c:v>10.484999999999999</c:v>
                </c:pt>
                <c:pt idx="24">
                  <c:v>10.68</c:v>
                </c:pt>
                <c:pt idx="25">
                  <c:v>10.875</c:v>
                </c:pt>
                <c:pt idx="26">
                  <c:v>11.07</c:v>
                </c:pt>
                <c:pt idx="27">
                  <c:v>11.265000000000001</c:v>
                </c:pt>
                <c:pt idx="28">
                  <c:v>11.46</c:v>
                </c:pt>
                <c:pt idx="29">
                  <c:v>11.654999999999999</c:v>
                </c:pt>
                <c:pt idx="30">
                  <c:v>11.85</c:v>
                </c:pt>
                <c:pt idx="31">
                  <c:v>12.045</c:v>
                </c:pt>
                <c:pt idx="32">
                  <c:v>12.24</c:v>
                </c:pt>
                <c:pt idx="33">
                  <c:v>12.435</c:v>
                </c:pt>
                <c:pt idx="34">
                  <c:v>12.63</c:v>
                </c:pt>
                <c:pt idx="35">
                  <c:v>12.824999999999999</c:v>
                </c:pt>
                <c:pt idx="36">
                  <c:v>13.02</c:v>
                </c:pt>
                <c:pt idx="37">
                  <c:v>13.215</c:v>
                </c:pt>
                <c:pt idx="38">
                  <c:v>13.41</c:v>
                </c:pt>
                <c:pt idx="39">
                  <c:v>13.605</c:v>
                </c:pt>
                <c:pt idx="40">
                  <c:v>13.8</c:v>
                </c:pt>
                <c:pt idx="41">
                  <c:v>13.994999999999999</c:v>
                </c:pt>
                <c:pt idx="42">
                  <c:v>14.19</c:v>
                </c:pt>
                <c:pt idx="43">
                  <c:v>14.385</c:v>
                </c:pt>
                <c:pt idx="44">
                  <c:v>14.58</c:v>
                </c:pt>
                <c:pt idx="45">
                  <c:v>14.775</c:v>
                </c:pt>
                <c:pt idx="46">
                  <c:v>14.97</c:v>
                </c:pt>
                <c:pt idx="47">
                  <c:v>15.164999999999999</c:v>
                </c:pt>
                <c:pt idx="48">
                  <c:v>15.36</c:v>
                </c:pt>
                <c:pt idx="49">
                  <c:v>15.555</c:v>
                </c:pt>
                <c:pt idx="50">
                  <c:v>15.75</c:v>
                </c:pt>
                <c:pt idx="51">
                  <c:v>15.945</c:v>
                </c:pt>
                <c:pt idx="52">
                  <c:v>16.14</c:v>
                </c:pt>
                <c:pt idx="53">
                  <c:v>16.335000000000001</c:v>
                </c:pt>
                <c:pt idx="54">
                  <c:v>16.53</c:v>
                </c:pt>
                <c:pt idx="55">
                  <c:v>16.725000000000001</c:v>
                </c:pt>
                <c:pt idx="56">
                  <c:v>16.920000000000002</c:v>
                </c:pt>
                <c:pt idx="57">
                  <c:v>17.114999999999998</c:v>
                </c:pt>
                <c:pt idx="58">
                  <c:v>17.309999999999999</c:v>
                </c:pt>
                <c:pt idx="59">
                  <c:v>17.504999999999999</c:v>
                </c:pt>
                <c:pt idx="60">
                  <c:v>17.7</c:v>
                </c:pt>
                <c:pt idx="61">
                  <c:v>17.895</c:v>
                </c:pt>
                <c:pt idx="62">
                  <c:v>18.09</c:v>
                </c:pt>
                <c:pt idx="63">
                  <c:v>18.285</c:v>
                </c:pt>
                <c:pt idx="64">
                  <c:v>18.48</c:v>
                </c:pt>
                <c:pt idx="65">
                  <c:v>18.675000000000001</c:v>
                </c:pt>
                <c:pt idx="66">
                  <c:v>18.87</c:v>
                </c:pt>
                <c:pt idx="67">
                  <c:v>19.065000000000001</c:v>
                </c:pt>
                <c:pt idx="68">
                  <c:v>19.260000000000002</c:v>
                </c:pt>
                <c:pt idx="69">
                  <c:v>19.454999999999998</c:v>
                </c:pt>
                <c:pt idx="70">
                  <c:v>19.649999999999999</c:v>
                </c:pt>
                <c:pt idx="71">
                  <c:v>19.844999999999999</c:v>
                </c:pt>
                <c:pt idx="72">
                  <c:v>20.04</c:v>
                </c:pt>
                <c:pt idx="73">
                  <c:v>20.234999999999999</c:v>
                </c:pt>
                <c:pt idx="74">
                  <c:v>20.43</c:v>
                </c:pt>
                <c:pt idx="75">
                  <c:v>20.625</c:v>
                </c:pt>
                <c:pt idx="76">
                  <c:v>20.82</c:v>
                </c:pt>
                <c:pt idx="77">
                  <c:v>21.015000000000001</c:v>
                </c:pt>
                <c:pt idx="78">
                  <c:v>21.21</c:v>
                </c:pt>
                <c:pt idx="79">
                  <c:v>21.405000000000001</c:v>
                </c:pt>
                <c:pt idx="80">
                  <c:v>21.6</c:v>
                </c:pt>
                <c:pt idx="81">
                  <c:v>21.795000000000002</c:v>
                </c:pt>
                <c:pt idx="82">
                  <c:v>21.99</c:v>
                </c:pt>
                <c:pt idx="83">
                  <c:v>22.184999999999999</c:v>
                </c:pt>
                <c:pt idx="84">
                  <c:v>22.38</c:v>
                </c:pt>
                <c:pt idx="85">
                  <c:v>22.574999999999999</c:v>
                </c:pt>
                <c:pt idx="86">
                  <c:v>22.77</c:v>
                </c:pt>
                <c:pt idx="87">
                  <c:v>22.965</c:v>
                </c:pt>
                <c:pt idx="88">
                  <c:v>23.16</c:v>
                </c:pt>
                <c:pt idx="89">
                  <c:v>23.355</c:v>
                </c:pt>
                <c:pt idx="90">
                  <c:v>23.55</c:v>
                </c:pt>
                <c:pt idx="91">
                  <c:v>23.745000000000001</c:v>
                </c:pt>
                <c:pt idx="92">
                  <c:v>23.94</c:v>
                </c:pt>
                <c:pt idx="93">
                  <c:v>24.135000000000002</c:v>
                </c:pt>
                <c:pt idx="94">
                  <c:v>24.33</c:v>
                </c:pt>
                <c:pt idx="95">
                  <c:v>24.524999999999999</c:v>
                </c:pt>
                <c:pt idx="96">
                  <c:v>24.72</c:v>
                </c:pt>
                <c:pt idx="97">
                  <c:v>24.914999999999999</c:v>
                </c:pt>
                <c:pt idx="98">
                  <c:v>25.11</c:v>
                </c:pt>
                <c:pt idx="99">
                  <c:v>25.305</c:v>
                </c:pt>
                <c:pt idx="100">
                  <c:v>25.5</c:v>
                </c:pt>
                <c:pt idx="101">
                  <c:v>25.695</c:v>
                </c:pt>
                <c:pt idx="102">
                  <c:v>25.89</c:v>
                </c:pt>
                <c:pt idx="103">
                  <c:v>26.085000000000001</c:v>
                </c:pt>
                <c:pt idx="104">
                  <c:v>26.28</c:v>
                </c:pt>
                <c:pt idx="105">
                  <c:v>26.475000000000001</c:v>
                </c:pt>
                <c:pt idx="106">
                  <c:v>26.67</c:v>
                </c:pt>
                <c:pt idx="107">
                  <c:v>26.864999999999998</c:v>
                </c:pt>
                <c:pt idx="108">
                  <c:v>27.06</c:v>
                </c:pt>
                <c:pt idx="109">
                  <c:v>27.254999999999999</c:v>
                </c:pt>
                <c:pt idx="110">
                  <c:v>27.45</c:v>
                </c:pt>
                <c:pt idx="111">
                  <c:v>27.645</c:v>
                </c:pt>
                <c:pt idx="112">
                  <c:v>27.84</c:v>
                </c:pt>
                <c:pt idx="113">
                  <c:v>28.035</c:v>
                </c:pt>
                <c:pt idx="114">
                  <c:v>28.23</c:v>
                </c:pt>
                <c:pt idx="115">
                  <c:v>28.425000000000001</c:v>
                </c:pt>
                <c:pt idx="116">
                  <c:v>28.62</c:v>
                </c:pt>
                <c:pt idx="117">
                  <c:v>28.815000000000001</c:v>
                </c:pt>
                <c:pt idx="118">
                  <c:v>29.01</c:v>
                </c:pt>
                <c:pt idx="119">
                  <c:v>29.204999999999998</c:v>
                </c:pt>
                <c:pt idx="120">
                  <c:v>29.4</c:v>
                </c:pt>
                <c:pt idx="121">
                  <c:v>29.594999999999999</c:v>
                </c:pt>
                <c:pt idx="122">
                  <c:v>29.79</c:v>
                </c:pt>
                <c:pt idx="123">
                  <c:v>29.984999999999999</c:v>
                </c:pt>
                <c:pt idx="124">
                  <c:v>30.18</c:v>
                </c:pt>
                <c:pt idx="125">
                  <c:v>30.375</c:v>
                </c:pt>
                <c:pt idx="126">
                  <c:v>30.57</c:v>
                </c:pt>
                <c:pt idx="127">
                  <c:v>30.765000000000001</c:v>
                </c:pt>
                <c:pt idx="128">
                  <c:v>30.96</c:v>
                </c:pt>
                <c:pt idx="129">
                  <c:v>31.155000000000001</c:v>
                </c:pt>
                <c:pt idx="130">
                  <c:v>31.35</c:v>
                </c:pt>
                <c:pt idx="131">
                  <c:v>31.545000000000002</c:v>
                </c:pt>
                <c:pt idx="132">
                  <c:v>31.74</c:v>
                </c:pt>
                <c:pt idx="133">
                  <c:v>31.934999999999999</c:v>
                </c:pt>
                <c:pt idx="134">
                  <c:v>32.130000000000003</c:v>
                </c:pt>
                <c:pt idx="135">
                  <c:v>32.325000000000003</c:v>
                </c:pt>
                <c:pt idx="136">
                  <c:v>32.520000000000003</c:v>
                </c:pt>
                <c:pt idx="137">
                  <c:v>32.715000000000003</c:v>
                </c:pt>
                <c:pt idx="138">
                  <c:v>32.909999999999997</c:v>
                </c:pt>
                <c:pt idx="139">
                  <c:v>33.104999999999997</c:v>
                </c:pt>
                <c:pt idx="140">
                  <c:v>33.299999999999997</c:v>
                </c:pt>
                <c:pt idx="141">
                  <c:v>33.494999999999997</c:v>
                </c:pt>
                <c:pt idx="142">
                  <c:v>33.69</c:v>
                </c:pt>
                <c:pt idx="143">
                  <c:v>33.884999999999998</c:v>
                </c:pt>
                <c:pt idx="144">
                  <c:v>34.08</c:v>
                </c:pt>
                <c:pt idx="145">
                  <c:v>34.274999999999999</c:v>
                </c:pt>
                <c:pt idx="146">
                  <c:v>34.47</c:v>
                </c:pt>
                <c:pt idx="147">
                  <c:v>34.664999999999999</c:v>
                </c:pt>
                <c:pt idx="148">
                  <c:v>34.86</c:v>
                </c:pt>
                <c:pt idx="149">
                  <c:v>35.055</c:v>
                </c:pt>
                <c:pt idx="150">
                  <c:v>35.25</c:v>
                </c:pt>
                <c:pt idx="151">
                  <c:v>35.445</c:v>
                </c:pt>
                <c:pt idx="152">
                  <c:v>35.64</c:v>
                </c:pt>
                <c:pt idx="153">
                  <c:v>35.835000000000001</c:v>
                </c:pt>
                <c:pt idx="154">
                  <c:v>36.03</c:v>
                </c:pt>
                <c:pt idx="155">
                  <c:v>36.225000000000001</c:v>
                </c:pt>
                <c:pt idx="156">
                  <c:v>36.42</c:v>
                </c:pt>
                <c:pt idx="157">
                  <c:v>36.615000000000002</c:v>
                </c:pt>
                <c:pt idx="158">
                  <c:v>36.81</c:v>
                </c:pt>
                <c:pt idx="159">
                  <c:v>37.005000000000003</c:v>
                </c:pt>
                <c:pt idx="160">
                  <c:v>37.200000000000003</c:v>
                </c:pt>
                <c:pt idx="161">
                  <c:v>37.395000000000003</c:v>
                </c:pt>
                <c:pt idx="162">
                  <c:v>37.590000000000003</c:v>
                </c:pt>
                <c:pt idx="163">
                  <c:v>37.784999999999997</c:v>
                </c:pt>
                <c:pt idx="164">
                  <c:v>37.979999999999997</c:v>
                </c:pt>
                <c:pt idx="165">
                  <c:v>38.174999999999997</c:v>
                </c:pt>
                <c:pt idx="166">
                  <c:v>38.369999999999997</c:v>
                </c:pt>
                <c:pt idx="167">
                  <c:v>38.564999999999998</c:v>
                </c:pt>
                <c:pt idx="168">
                  <c:v>38.76</c:v>
                </c:pt>
                <c:pt idx="169">
                  <c:v>38.954999999999998</c:v>
                </c:pt>
                <c:pt idx="170">
                  <c:v>39.15</c:v>
                </c:pt>
                <c:pt idx="171">
                  <c:v>39.344999999999999</c:v>
                </c:pt>
                <c:pt idx="172">
                  <c:v>39.54</c:v>
                </c:pt>
                <c:pt idx="173">
                  <c:v>39.734999999999999</c:v>
                </c:pt>
                <c:pt idx="174">
                  <c:v>39.93</c:v>
                </c:pt>
                <c:pt idx="175">
                  <c:v>40.125</c:v>
                </c:pt>
                <c:pt idx="176">
                  <c:v>40.32</c:v>
                </c:pt>
                <c:pt idx="177">
                  <c:v>40.515000000000001</c:v>
                </c:pt>
                <c:pt idx="178">
                  <c:v>40.71</c:v>
                </c:pt>
                <c:pt idx="179">
                  <c:v>40.905000000000001</c:v>
                </c:pt>
                <c:pt idx="180">
                  <c:v>41.1</c:v>
                </c:pt>
                <c:pt idx="181">
                  <c:v>41.295000000000002</c:v>
                </c:pt>
                <c:pt idx="182">
                  <c:v>41.49</c:v>
                </c:pt>
                <c:pt idx="183">
                  <c:v>41.685000000000002</c:v>
                </c:pt>
                <c:pt idx="184">
                  <c:v>41.88</c:v>
                </c:pt>
                <c:pt idx="185">
                  <c:v>42.075000000000003</c:v>
                </c:pt>
                <c:pt idx="186">
                  <c:v>42.27</c:v>
                </c:pt>
                <c:pt idx="187">
                  <c:v>42.465000000000003</c:v>
                </c:pt>
                <c:pt idx="188">
                  <c:v>42.66</c:v>
                </c:pt>
                <c:pt idx="189">
                  <c:v>42.854999999999997</c:v>
                </c:pt>
                <c:pt idx="190">
                  <c:v>43.05</c:v>
                </c:pt>
                <c:pt idx="191">
                  <c:v>43.244999999999997</c:v>
                </c:pt>
                <c:pt idx="192">
                  <c:v>43.44</c:v>
                </c:pt>
                <c:pt idx="193">
                  <c:v>43.634999999999998</c:v>
                </c:pt>
                <c:pt idx="194">
                  <c:v>43.83</c:v>
                </c:pt>
                <c:pt idx="195">
                  <c:v>44.024999999999999</c:v>
                </c:pt>
                <c:pt idx="196">
                  <c:v>44.22</c:v>
                </c:pt>
                <c:pt idx="197">
                  <c:v>44.414999999999999</c:v>
                </c:pt>
                <c:pt idx="198">
                  <c:v>44.61</c:v>
                </c:pt>
                <c:pt idx="199">
                  <c:v>44.805</c:v>
                </c:pt>
                <c:pt idx="200">
                  <c:v>45</c:v>
                </c:pt>
              </c:numCache>
            </c:numRef>
          </c:xVal>
          <c:yVal>
            <c:numRef>
              <c:f>'CLvsLO 2GHz IF'!$G$5:$G$205</c:f>
              <c:numCache>
                <c:formatCode>General</c:formatCode>
                <c:ptCount val="201"/>
                <c:pt idx="0">
                  <c:v>-23.016811000000001</c:v>
                </c:pt>
                <c:pt idx="1">
                  <c:v>-23.113674</c:v>
                </c:pt>
                <c:pt idx="2">
                  <c:v>-23.156756999999999</c:v>
                </c:pt>
                <c:pt idx="3">
                  <c:v>-23.117781000000001</c:v>
                </c:pt>
                <c:pt idx="4">
                  <c:v>-22.808282999999999</c:v>
                </c:pt>
                <c:pt idx="5">
                  <c:v>-22.442146000000001</c:v>
                </c:pt>
                <c:pt idx="6">
                  <c:v>-21.723389000000001</c:v>
                </c:pt>
                <c:pt idx="7">
                  <c:v>-20.770299999999999</c:v>
                </c:pt>
                <c:pt idx="8">
                  <c:v>-19.747910999999998</c:v>
                </c:pt>
                <c:pt idx="9">
                  <c:v>-18.885759</c:v>
                </c:pt>
                <c:pt idx="10">
                  <c:v>-17.957968000000001</c:v>
                </c:pt>
                <c:pt idx="11">
                  <c:v>-16.587294</c:v>
                </c:pt>
                <c:pt idx="12">
                  <c:v>-15.062071</c:v>
                </c:pt>
                <c:pt idx="13">
                  <c:v>-13.718043</c:v>
                </c:pt>
                <c:pt idx="14">
                  <c:v>-12.576005</c:v>
                </c:pt>
                <c:pt idx="15">
                  <c:v>-11.416043</c:v>
                </c:pt>
                <c:pt idx="16">
                  <c:v>-10.271357999999999</c:v>
                </c:pt>
                <c:pt idx="17">
                  <c:v>-9.3295011999999993</c:v>
                </c:pt>
                <c:pt idx="18">
                  <c:v>-8.5040379000000001</c:v>
                </c:pt>
                <c:pt idx="19">
                  <c:v>-7.8556832999999999</c:v>
                </c:pt>
                <c:pt idx="20">
                  <c:v>-7.2883015000000002</c:v>
                </c:pt>
                <c:pt idx="21">
                  <c:v>-6.9111513999999996</c:v>
                </c:pt>
                <c:pt idx="22">
                  <c:v>-6.669333</c:v>
                </c:pt>
                <c:pt idx="23">
                  <c:v>-6.5501904</c:v>
                </c:pt>
                <c:pt idx="24">
                  <c:v>-6.5111904000000003</c:v>
                </c:pt>
                <c:pt idx="25">
                  <c:v>-6.4780097000000003</c:v>
                </c:pt>
                <c:pt idx="26">
                  <c:v>-6.4712180999999998</c:v>
                </c:pt>
                <c:pt idx="27">
                  <c:v>-6.50563</c:v>
                </c:pt>
                <c:pt idx="28">
                  <c:v>-6.5442352000000001</c:v>
                </c:pt>
                <c:pt idx="29">
                  <c:v>-6.6163268000000004</c:v>
                </c:pt>
                <c:pt idx="30">
                  <c:v>-6.6616936000000004</c:v>
                </c:pt>
                <c:pt idx="31">
                  <c:v>-6.7592211000000004</c:v>
                </c:pt>
                <c:pt idx="32">
                  <c:v>-6.8168397000000001</c:v>
                </c:pt>
                <c:pt idx="33">
                  <c:v>-6.8477731000000004</c:v>
                </c:pt>
                <c:pt idx="34">
                  <c:v>-6.8310275000000003</c:v>
                </c:pt>
                <c:pt idx="35">
                  <c:v>-6.7859821</c:v>
                </c:pt>
                <c:pt idx="36">
                  <c:v>-6.7297200999999998</c:v>
                </c:pt>
                <c:pt idx="37">
                  <c:v>-6.6851697000000003</c:v>
                </c:pt>
                <c:pt idx="38">
                  <c:v>-6.6450043000000001</c:v>
                </c:pt>
                <c:pt idx="39">
                  <c:v>-6.6054792000000004</c:v>
                </c:pt>
                <c:pt idx="40">
                  <c:v>-6.5352911999999996</c:v>
                </c:pt>
                <c:pt idx="41">
                  <c:v>-6.4745220999999997</c:v>
                </c:pt>
                <c:pt idx="42">
                  <c:v>-6.3964214000000004</c:v>
                </c:pt>
                <c:pt idx="43">
                  <c:v>-6.3475226999999999</c:v>
                </c:pt>
                <c:pt idx="44">
                  <c:v>-6.3315267999999998</c:v>
                </c:pt>
                <c:pt idx="45">
                  <c:v>-6.3470626000000001</c:v>
                </c:pt>
                <c:pt idx="46">
                  <c:v>-6.3497138</c:v>
                </c:pt>
                <c:pt idx="47">
                  <c:v>-6.3198708999999997</c:v>
                </c:pt>
                <c:pt idx="48">
                  <c:v>-6.2763076</c:v>
                </c:pt>
                <c:pt idx="49">
                  <c:v>-6.2352314</c:v>
                </c:pt>
                <c:pt idx="50">
                  <c:v>-6.2173238</c:v>
                </c:pt>
                <c:pt idx="51">
                  <c:v>-6.2382245000000003</c:v>
                </c:pt>
                <c:pt idx="52">
                  <c:v>-6.2800364000000002</c:v>
                </c:pt>
                <c:pt idx="53">
                  <c:v>-6.3122663000000001</c:v>
                </c:pt>
                <c:pt idx="54">
                  <c:v>-6.3267392999999998</c:v>
                </c:pt>
                <c:pt idx="55">
                  <c:v>-6.3376245000000004</c:v>
                </c:pt>
                <c:pt idx="56">
                  <c:v>-6.3348765</c:v>
                </c:pt>
                <c:pt idx="57">
                  <c:v>-6.3235393000000002</c:v>
                </c:pt>
                <c:pt idx="58">
                  <c:v>-6.3268608999999998</c:v>
                </c:pt>
                <c:pt idx="59">
                  <c:v>-6.3452649000000001</c:v>
                </c:pt>
                <c:pt idx="60">
                  <c:v>-6.4078903</c:v>
                </c:pt>
                <c:pt idx="61">
                  <c:v>-6.4832710999999996</c:v>
                </c:pt>
                <c:pt idx="62">
                  <c:v>-6.5811643999999996</c:v>
                </c:pt>
                <c:pt idx="63">
                  <c:v>-6.7009844999999997</c:v>
                </c:pt>
                <c:pt idx="64">
                  <c:v>-6.7876630000000002</c:v>
                </c:pt>
                <c:pt idx="65">
                  <c:v>-6.9159303000000003</c:v>
                </c:pt>
                <c:pt idx="66">
                  <c:v>-7.0558585999999996</c:v>
                </c:pt>
                <c:pt idx="67">
                  <c:v>-7.2643361000000004</c:v>
                </c:pt>
                <c:pt idx="68">
                  <c:v>-7.4221567999999998</c:v>
                </c:pt>
                <c:pt idx="69">
                  <c:v>-7.5081635000000002</c:v>
                </c:pt>
                <c:pt idx="70">
                  <c:v>-7.5436692000000001</c:v>
                </c:pt>
                <c:pt idx="71">
                  <c:v>-7.5645617999999999</c:v>
                </c:pt>
                <c:pt idx="72">
                  <c:v>-7.6055441000000004</c:v>
                </c:pt>
                <c:pt idx="73">
                  <c:v>-7.6585578999999999</c:v>
                </c:pt>
                <c:pt idx="74">
                  <c:v>-7.7120842999999999</c:v>
                </c:pt>
                <c:pt idx="75">
                  <c:v>-7.7285323000000004</c:v>
                </c:pt>
                <c:pt idx="76">
                  <c:v>-7.7136449999999996</c:v>
                </c:pt>
                <c:pt idx="77">
                  <c:v>-7.6907005000000002</c:v>
                </c:pt>
                <c:pt idx="78">
                  <c:v>-7.6457334000000001</c:v>
                </c:pt>
                <c:pt idx="79">
                  <c:v>-7.5992708000000002</c:v>
                </c:pt>
                <c:pt idx="80">
                  <c:v>-7.5692306</c:v>
                </c:pt>
                <c:pt idx="81">
                  <c:v>-7.5743513</c:v>
                </c:pt>
                <c:pt idx="82">
                  <c:v>-7.5941057000000001</c:v>
                </c:pt>
                <c:pt idx="83">
                  <c:v>-7.5972341999999999</c:v>
                </c:pt>
                <c:pt idx="84">
                  <c:v>-7.6387086000000002</c:v>
                </c:pt>
                <c:pt idx="85">
                  <c:v>-7.6782874999999997</c:v>
                </c:pt>
                <c:pt idx="86">
                  <c:v>-7.7456212000000004</c:v>
                </c:pt>
                <c:pt idx="87">
                  <c:v>-7.8007293000000004</c:v>
                </c:pt>
                <c:pt idx="88">
                  <c:v>-7.8586391999999998</c:v>
                </c:pt>
                <c:pt idx="89">
                  <c:v>-7.9149094</c:v>
                </c:pt>
                <c:pt idx="90">
                  <c:v>-7.9198627000000004</c:v>
                </c:pt>
                <c:pt idx="91">
                  <c:v>-7.8942657000000001</c:v>
                </c:pt>
                <c:pt idx="92">
                  <c:v>-7.8386912000000004</c:v>
                </c:pt>
                <c:pt idx="93">
                  <c:v>-7.7879852999999999</c:v>
                </c:pt>
                <c:pt idx="94">
                  <c:v>-7.7434744999999996</c:v>
                </c:pt>
                <c:pt idx="95">
                  <c:v>-7.6775321999999999</c:v>
                </c:pt>
                <c:pt idx="96">
                  <c:v>-7.6320701</c:v>
                </c:pt>
                <c:pt idx="97">
                  <c:v>-7.5824027000000003</c:v>
                </c:pt>
                <c:pt idx="98">
                  <c:v>-7.5377736000000004</c:v>
                </c:pt>
                <c:pt idx="99">
                  <c:v>-7.5055446999999997</c:v>
                </c:pt>
                <c:pt idx="100">
                  <c:v>-7.4800257999999999</c:v>
                </c:pt>
                <c:pt idx="101">
                  <c:v>-7.4950123</c:v>
                </c:pt>
                <c:pt idx="102">
                  <c:v>-7.5316752999999999</c:v>
                </c:pt>
                <c:pt idx="103">
                  <c:v>-7.5808071999999997</c:v>
                </c:pt>
                <c:pt idx="104">
                  <c:v>-7.6044083000000002</c:v>
                </c:pt>
                <c:pt idx="105">
                  <c:v>-7.5712327999999998</c:v>
                </c:pt>
                <c:pt idx="106">
                  <c:v>-7.4948687999999999</c:v>
                </c:pt>
                <c:pt idx="107">
                  <c:v>-7.3989552999999999</c:v>
                </c:pt>
                <c:pt idx="108">
                  <c:v>-7.3266043999999999</c:v>
                </c:pt>
                <c:pt idx="109">
                  <c:v>-7.2749600000000001</c:v>
                </c:pt>
                <c:pt idx="110">
                  <c:v>-7.2454128000000004</c:v>
                </c:pt>
                <c:pt idx="111">
                  <c:v>-7.2296329000000004</c:v>
                </c:pt>
                <c:pt idx="112">
                  <c:v>-7.2527131999999996</c:v>
                </c:pt>
                <c:pt idx="113">
                  <c:v>-7.2875570999999999</c:v>
                </c:pt>
                <c:pt idx="114">
                  <c:v>-7.3294220000000001</c:v>
                </c:pt>
                <c:pt idx="115">
                  <c:v>-7.3533882999999998</c:v>
                </c:pt>
                <c:pt idx="116">
                  <c:v>-7.3734989000000004</c:v>
                </c:pt>
                <c:pt idx="117">
                  <c:v>-7.3712372999999998</c:v>
                </c:pt>
                <c:pt idx="118">
                  <c:v>-7.3684744999999996</c:v>
                </c:pt>
                <c:pt idx="119">
                  <c:v>-7.3616548000000002</c:v>
                </c:pt>
                <c:pt idx="120">
                  <c:v>-7.3787064999999998</c:v>
                </c:pt>
                <c:pt idx="121">
                  <c:v>-7.3965415999999999</c:v>
                </c:pt>
                <c:pt idx="122">
                  <c:v>-7.4168824999999998</c:v>
                </c:pt>
                <c:pt idx="123">
                  <c:v>-7.4326052999999996</c:v>
                </c:pt>
                <c:pt idx="124">
                  <c:v>-7.4647274000000001</c:v>
                </c:pt>
                <c:pt idx="125">
                  <c:v>-7.5055413</c:v>
                </c:pt>
                <c:pt idx="126">
                  <c:v>-7.5331903000000002</c:v>
                </c:pt>
                <c:pt idx="127">
                  <c:v>-7.5738440000000002</c:v>
                </c:pt>
                <c:pt idx="128">
                  <c:v>-7.6209273</c:v>
                </c:pt>
                <c:pt idx="129">
                  <c:v>-7.6902813999999999</c:v>
                </c:pt>
                <c:pt idx="130">
                  <c:v>-7.7406473</c:v>
                </c:pt>
                <c:pt idx="131">
                  <c:v>-7.8142747999999997</c:v>
                </c:pt>
                <c:pt idx="132">
                  <c:v>-7.9070020000000003</c:v>
                </c:pt>
                <c:pt idx="133">
                  <c:v>-8.0547418999999998</c:v>
                </c:pt>
                <c:pt idx="134">
                  <c:v>-8.2054396000000001</c:v>
                </c:pt>
                <c:pt idx="135">
                  <c:v>-8.3553008999999996</c:v>
                </c:pt>
                <c:pt idx="136">
                  <c:v>-8.4854908000000009</c:v>
                </c:pt>
                <c:pt idx="137">
                  <c:v>-8.6204052000000004</c:v>
                </c:pt>
                <c:pt idx="138">
                  <c:v>-8.7583217999999992</c:v>
                </c:pt>
                <c:pt idx="139">
                  <c:v>-8.9159173999999997</c:v>
                </c:pt>
                <c:pt idx="140">
                  <c:v>-9.0846309999999999</c:v>
                </c:pt>
                <c:pt idx="141">
                  <c:v>-9.2786646000000008</c:v>
                </c:pt>
                <c:pt idx="142">
                  <c:v>-9.4465331999999993</c:v>
                </c:pt>
                <c:pt idx="143">
                  <c:v>-9.5962733999999994</c:v>
                </c:pt>
                <c:pt idx="144">
                  <c:v>-9.7249584000000002</c:v>
                </c:pt>
                <c:pt idx="145">
                  <c:v>-9.8415928000000008</c:v>
                </c:pt>
                <c:pt idx="146">
                  <c:v>-9.9572506000000001</c:v>
                </c:pt>
                <c:pt idx="147">
                  <c:v>-10.044971</c:v>
                </c:pt>
                <c:pt idx="148">
                  <c:v>-10.134824999999999</c:v>
                </c:pt>
                <c:pt idx="149">
                  <c:v>-10.210356000000001</c:v>
                </c:pt>
                <c:pt idx="150">
                  <c:v>-10.275650000000001</c:v>
                </c:pt>
                <c:pt idx="151">
                  <c:v>-10.347747</c:v>
                </c:pt>
                <c:pt idx="152">
                  <c:v>-10.386123</c:v>
                </c:pt>
                <c:pt idx="153">
                  <c:v>-10.425824</c:v>
                </c:pt>
                <c:pt idx="154">
                  <c:v>-10.42395</c:v>
                </c:pt>
                <c:pt idx="155">
                  <c:v>-10.434184999999999</c:v>
                </c:pt>
                <c:pt idx="156">
                  <c:v>-10.448778000000001</c:v>
                </c:pt>
                <c:pt idx="157">
                  <c:v>-10.457404</c:v>
                </c:pt>
                <c:pt idx="158">
                  <c:v>-10.455705999999999</c:v>
                </c:pt>
                <c:pt idx="159">
                  <c:v>-10.446159</c:v>
                </c:pt>
                <c:pt idx="160">
                  <c:v>-10.453225</c:v>
                </c:pt>
                <c:pt idx="161">
                  <c:v>-10.423477999999999</c:v>
                </c:pt>
                <c:pt idx="162">
                  <c:v>-10.330617999999999</c:v>
                </c:pt>
                <c:pt idx="163">
                  <c:v>-10.203526</c:v>
                </c:pt>
                <c:pt idx="164">
                  <c:v>-10.129279</c:v>
                </c:pt>
                <c:pt idx="165">
                  <c:v>-10.018776000000001</c:v>
                </c:pt>
                <c:pt idx="166">
                  <c:v>-9.8888063000000006</c:v>
                </c:pt>
                <c:pt idx="167">
                  <c:v>-9.7687367999999992</c:v>
                </c:pt>
                <c:pt idx="168">
                  <c:v>-9.7484312000000006</c:v>
                </c:pt>
                <c:pt idx="169">
                  <c:v>-9.7436723999999995</c:v>
                </c:pt>
                <c:pt idx="170">
                  <c:v>-9.6988020000000006</c:v>
                </c:pt>
                <c:pt idx="171">
                  <c:v>-9.6620788999999991</c:v>
                </c:pt>
                <c:pt idx="172">
                  <c:v>-9.6847133999999997</c:v>
                </c:pt>
                <c:pt idx="173">
                  <c:v>-9.7180575999999999</c:v>
                </c:pt>
                <c:pt idx="174">
                  <c:v>-9.7666129999999995</c:v>
                </c:pt>
                <c:pt idx="175">
                  <c:v>-9.8144922000000001</c:v>
                </c:pt>
                <c:pt idx="176">
                  <c:v>-9.8602772000000005</c:v>
                </c:pt>
                <c:pt idx="177">
                  <c:v>-9.8500347000000001</c:v>
                </c:pt>
                <c:pt idx="178">
                  <c:v>-9.8138846999999991</c:v>
                </c:pt>
                <c:pt idx="179">
                  <c:v>-9.7782906999999994</c:v>
                </c:pt>
                <c:pt idx="180">
                  <c:v>-9.7530631999999997</c:v>
                </c:pt>
                <c:pt idx="181">
                  <c:v>-9.7234982999999993</c:v>
                </c:pt>
                <c:pt idx="182">
                  <c:v>-9.6937294000000005</c:v>
                </c:pt>
                <c:pt idx="183">
                  <c:v>-9.6869469000000006</c:v>
                </c:pt>
                <c:pt idx="184">
                  <c:v>-9.6831408000000003</c:v>
                </c:pt>
                <c:pt idx="185">
                  <c:v>-9.6993723000000003</c:v>
                </c:pt>
                <c:pt idx="186">
                  <c:v>-9.7089958000000003</c:v>
                </c:pt>
                <c:pt idx="187">
                  <c:v>-9.7682561999999997</c:v>
                </c:pt>
                <c:pt idx="188">
                  <c:v>-9.8764857999999993</c:v>
                </c:pt>
                <c:pt idx="189">
                  <c:v>-10.059545999999999</c:v>
                </c:pt>
                <c:pt idx="190">
                  <c:v>-10.261514</c:v>
                </c:pt>
                <c:pt idx="191">
                  <c:v>-10.509567000000001</c:v>
                </c:pt>
                <c:pt idx="192">
                  <c:v>-10.779593999999999</c:v>
                </c:pt>
                <c:pt idx="193">
                  <c:v>-11.082670999999999</c:v>
                </c:pt>
                <c:pt idx="194">
                  <c:v>-11.365085000000001</c:v>
                </c:pt>
                <c:pt idx="195">
                  <c:v>-11.639661</c:v>
                </c:pt>
                <c:pt idx="196">
                  <c:v>-11.896722</c:v>
                </c:pt>
                <c:pt idx="197">
                  <c:v>-12.161185</c:v>
                </c:pt>
                <c:pt idx="198">
                  <c:v>-12.411859</c:v>
                </c:pt>
                <c:pt idx="199">
                  <c:v>-12.657382999999999</c:v>
                </c:pt>
                <c:pt idx="200">
                  <c:v>-12.812977999999999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08-4739-B6B8-254BBBA38D8B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'CLvsLO 2GHz IF'!$Q$5:$Q$205</c:f>
              <c:numCache>
                <c:formatCode>General</c:formatCode>
                <c:ptCount val="201"/>
                <c:pt idx="0">
                  <c:v>6</c:v>
                </c:pt>
                <c:pt idx="1">
                  <c:v>6.1950000000000003</c:v>
                </c:pt>
                <c:pt idx="2">
                  <c:v>6.39</c:v>
                </c:pt>
                <c:pt idx="3">
                  <c:v>6.585</c:v>
                </c:pt>
                <c:pt idx="4">
                  <c:v>6.78</c:v>
                </c:pt>
                <c:pt idx="5">
                  <c:v>6.9749999999999996</c:v>
                </c:pt>
                <c:pt idx="6">
                  <c:v>7.17</c:v>
                </c:pt>
                <c:pt idx="7">
                  <c:v>7.3650000000000002</c:v>
                </c:pt>
                <c:pt idx="8">
                  <c:v>7.56</c:v>
                </c:pt>
                <c:pt idx="9">
                  <c:v>7.7549999999999999</c:v>
                </c:pt>
                <c:pt idx="10">
                  <c:v>7.95</c:v>
                </c:pt>
                <c:pt idx="11">
                  <c:v>8.1449999999999996</c:v>
                </c:pt>
                <c:pt idx="12">
                  <c:v>8.34</c:v>
                </c:pt>
                <c:pt idx="13">
                  <c:v>8.5350000000000001</c:v>
                </c:pt>
                <c:pt idx="14">
                  <c:v>8.73</c:v>
                </c:pt>
                <c:pt idx="15">
                  <c:v>8.9250000000000007</c:v>
                </c:pt>
                <c:pt idx="16">
                  <c:v>9.1199999999999992</c:v>
                </c:pt>
                <c:pt idx="17">
                  <c:v>9.3149999999999995</c:v>
                </c:pt>
                <c:pt idx="18">
                  <c:v>9.51</c:v>
                </c:pt>
                <c:pt idx="19">
                  <c:v>9.7050000000000001</c:v>
                </c:pt>
                <c:pt idx="20">
                  <c:v>9.9</c:v>
                </c:pt>
                <c:pt idx="21">
                  <c:v>10.095000000000001</c:v>
                </c:pt>
                <c:pt idx="22">
                  <c:v>10.29</c:v>
                </c:pt>
                <c:pt idx="23">
                  <c:v>10.484999999999999</c:v>
                </c:pt>
                <c:pt idx="24">
                  <c:v>10.68</c:v>
                </c:pt>
                <c:pt idx="25">
                  <c:v>10.875</c:v>
                </c:pt>
                <c:pt idx="26">
                  <c:v>11.07</c:v>
                </c:pt>
                <c:pt idx="27">
                  <c:v>11.265000000000001</c:v>
                </c:pt>
                <c:pt idx="28">
                  <c:v>11.46</c:v>
                </c:pt>
                <c:pt idx="29">
                  <c:v>11.654999999999999</c:v>
                </c:pt>
                <c:pt idx="30">
                  <c:v>11.85</c:v>
                </c:pt>
                <c:pt idx="31">
                  <c:v>12.045</c:v>
                </c:pt>
                <c:pt idx="32">
                  <c:v>12.24</c:v>
                </c:pt>
                <c:pt idx="33">
                  <c:v>12.435</c:v>
                </c:pt>
                <c:pt idx="34">
                  <c:v>12.63</c:v>
                </c:pt>
                <c:pt idx="35">
                  <c:v>12.824999999999999</c:v>
                </c:pt>
                <c:pt idx="36">
                  <c:v>13.02</c:v>
                </c:pt>
                <c:pt idx="37">
                  <c:v>13.215</c:v>
                </c:pt>
                <c:pt idx="38">
                  <c:v>13.41</c:v>
                </c:pt>
                <c:pt idx="39">
                  <c:v>13.605</c:v>
                </c:pt>
                <c:pt idx="40">
                  <c:v>13.8</c:v>
                </c:pt>
                <c:pt idx="41">
                  <c:v>13.994999999999999</c:v>
                </c:pt>
                <c:pt idx="42">
                  <c:v>14.19</c:v>
                </c:pt>
                <c:pt idx="43">
                  <c:v>14.385</c:v>
                </c:pt>
                <c:pt idx="44">
                  <c:v>14.58</c:v>
                </c:pt>
                <c:pt idx="45">
                  <c:v>14.775</c:v>
                </c:pt>
                <c:pt idx="46">
                  <c:v>14.97</c:v>
                </c:pt>
                <c:pt idx="47">
                  <c:v>15.164999999999999</c:v>
                </c:pt>
                <c:pt idx="48">
                  <c:v>15.36</c:v>
                </c:pt>
                <c:pt idx="49">
                  <c:v>15.555</c:v>
                </c:pt>
                <c:pt idx="50">
                  <c:v>15.75</c:v>
                </c:pt>
                <c:pt idx="51">
                  <c:v>15.945</c:v>
                </c:pt>
                <c:pt idx="52">
                  <c:v>16.14</c:v>
                </c:pt>
                <c:pt idx="53">
                  <c:v>16.335000000000001</c:v>
                </c:pt>
                <c:pt idx="54">
                  <c:v>16.53</c:v>
                </c:pt>
                <c:pt idx="55">
                  <c:v>16.725000000000001</c:v>
                </c:pt>
                <c:pt idx="56">
                  <c:v>16.920000000000002</c:v>
                </c:pt>
                <c:pt idx="57">
                  <c:v>17.114999999999998</c:v>
                </c:pt>
                <c:pt idx="58">
                  <c:v>17.309999999999999</c:v>
                </c:pt>
                <c:pt idx="59">
                  <c:v>17.504999999999999</c:v>
                </c:pt>
                <c:pt idx="60">
                  <c:v>17.7</c:v>
                </c:pt>
                <c:pt idx="61">
                  <c:v>17.895</c:v>
                </c:pt>
                <c:pt idx="62">
                  <c:v>18.09</c:v>
                </c:pt>
                <c:pt idx="63">
                  <c:v>18.285</c:v>
                </c:pt>
                <c:pt idx="64">
                  <c:v>18.48</c:v>
                </c:pt>
                <c:pt idx="65">
                  <c:v>18.675000000000001</c:v>
                </c:pt>
                <c:pt idx="66">
                  <c:v>18.87</c:v>
                </c:pt>
                <c:pt idx="67">
                  <c:v>19.065000000000001</c:v>
                </c:pt>
                <c:pt idx="68">
                  <c:v>19.260000000000002</c:v>
                </c:pt>
                <c:pt idx="69">
                  <c:v>19.454999999999998</c:v>
                </c:pt>
                <c:pt idx="70">
                  <c:v>19.649999999999999</c:v>
                </c:pt>
                <c:pt idx="71">
                  <c:v>19.844999999999999</c:v>
                </c:pt>
                <c:pt idx="72">
                  <c:v>20.04</c:v>
                </c:pt>
                <c:pt idx="73">
                  <c:v>20.234999999999999</c:v>
                </c:pt>
                <c:pt idx="74">
                  <c:v>20.43</c:v>
                </c:pt>
                <c:pt idx="75">
                  <c:v>20.625</c:v>
                </c:pt>
                <c:pt idx="76">
                  <c:v>20.82</c:v>
                </c:pt>
                <c:pt idx="77">
                  <c:v>21.015000000000001</c:v>
                </c:pt>
                <c:pt idx="78">
                  <c:v>21.21</c:v>
                </c:pt>
                <c:pt idx="79">
                  <c:v>21.405000000000001</c:v>
                </c:pt>
                <c:pt idx="80">
                  <c:v>21.6</c:v>
                </c:pt>
                <c:pt idx="81">
                  <c:v>21.795000000000002</c:v>
                </c:pt>
                <c:pt idx="82">
                  <c:v>21.99</c:v>
                </c:pt>
                <c:pt idx="83">
                  <c:v>22.184999999999999</c:v>
                </c:pt>
                <c:pt idx="84">
                  <c:v>22.38</c:v>
                </c:pt>
                <c:pt idx="85">
                  <c:v>22.574999999999999</c:v>
                </c:pt>
                <c:pt idx="86">
                  <c:v>22.77</c:v>
                </c:pt>
                <c:pt idx="87">
                  <c:v>22.965</c:v>
                </c:pt>
                <c:pt idx="88">
                  <c:v>23.16</c:v>
                </c:pt>
                <c:pt idx="89">
                  <c:v>23.355</c:v>
                </c:pt>
                <c:pt idx="90">
                  <c:v>23.55</c:v>
                </c:pt>
                <c:pt idx="91">
                  <c:v>23.745000000000001</c:v>
                </c:pt>
                <c:pt idx="92">
                  <c:v>23.94</c:v>
                </c:pt>
                <c:pt idx="93">
                  <c:v>24.135000000000002</c:v>
                </c:pt>
                <c:pt idx="94">
                  <c:v>24.33</c:v>
                </c:pt>
                <c:pt idx="95">
                  <c:v>24.524999999999999</c:v>
                </c:pt>
                <c:pt idx="96">
                  <c:v>24.72</c:v>
                </c:pt>
                <c:pt idx="97">
                  <c:v>24.914999999999999</c:v>
                </c:pt>
                <c:pt idx="98">
                  <c:v>25.11</c:v>
                </c:pt>
                <c:pt idx="99">
                  <c:v>25.305</c:v>
                </c:pt>
                <c:pt idx="100">
                  <c:v>25.5</c:v>
                </c:pt>
                <c:pt idx="101">
                  <c:v>25.695</c:v>
                </c:pt>
                <c:pt idx="102">
                  <c:v>25.89</c:v>
                </c:pt>
                <c:pt idx="103">
                  <c:v>26.085000000000001</c:v>
                </c:pt>
                <c:pt idx="104">
                  <c:v>26.28</c:v>
                </c:pt>
                <c:pt idx="105">
                  <c:v>26.475000000000001</c:v>
                </c:pt>
                <c:pt idx="106">
                  <c:v>26.67</c:v>
                </c:pt>
                <c:pt idx="107">
                  <c:v>26.864999999999998</c:v>
                </c:pt>
                <c:pt idx="108">
                  <c:v>27.06</c:v>
                </c:pt>
                <c:pt idx="109">
                  <c:v>27.254999999999999</c:v>
                </c:pt>
                <c:pt idx="110">
                  <c:v>27.45</c:v>
                </c:pt>
                <c:pt idx="111">
                  <c:v>27.645</c:v>
                </c:pt>
                <c:pt idx="112">
                  <c:v>27.84</c:v>
                </c:pt>
                <c:pt idx="113">
                  <c:v>28.035</c:v>
                </c:pt>
                <c:pt idx="114">
                  <c:v>28.23</c:v>
                </c:pt>
                <c:pt idx="115">
                  <c:v>28.425000000000001</c:v>
                </c:pt>
                <c:pt idx="116">
                  <c:v>28.62</c:v>
                </c:pt>
                <c:pt idx="117">
                  <c:v>28.815000000000001</c:v>
                </c:pt>
                <c:pt idx="118">
                  <c:v>29.01</c:v>
                </c:pt>
                <c:pt idx="119">
                  <c:v>29.204999999999998</c:v>
                </c:pt>
                <c:pt idx="120">
                  <c:v>29.4</c:v>
                </c:pt>
                <c:pt idx="121">
                  <c:v>29.594999999999999</c:v>
                </c:pt>
                <c:pt idx="122">
                  <c:v>29.79</c:v>
                </c:pt>
                <c:pt idx="123">
                  <c:v>29.984999999999999</c:v>
                </c:pt>
                <c:pt idx="124">
                  <c:v>30.18</c:v>
                </c:pt>
                <c:pt idx="125">
                  <c:v>30.375</c:v>
                </c:pt>
                <c:pt idx="126">
                  <c:v>30.57</c:v>
                </c:pt>
                <c:pt idx="127">
                  <c:v>30.765000000000001</c:v>
                </c:pt>
                <c:pt idx="128">
                  <c:v>30.96</c:v>
                </c:pt>
                <c:pt idx="129">
                  <c:v>31.155000000000001</c:v>
                </c:pt>
                <c:pt idx="130">
                  <c:v>31.35</c:v>
                </c:pt>
                <c:pt idx="131">
                  <c:v>31.545000000000002</c:v>
                </c:pt>
                <c:pt idx="132">
                  <c:v>31.74</c:v>
                </c:pt>
                <c:pt idx="133">
                  <c:v>31.934999999999999</c:v>
                </c:pt>
                <c:pt idx="134">
                  <c:v>32.130000000000003</c:v>
                </c:pt>
                <c:pt idx="135">
                  <c:v>32.325000000000003</c:v>
                </c:pt>
                <c:pt idx="136">
                  <c:v>32.520000000000003</c:v>
                </c:pt>
                <c:pt idx="137">
                  <c:v>32.715000000000003</c:v>
                </c:pt>
                <c:pt idx="138">
                  <c:v>32.909999999999997</c:v>
                </c:pt>
                <c:pt idx="139">
                  <c:v>33.104999999999997</c:v>
                </c:pt>
                <c:pt idx="140">
                  <c:v>33.299999999999997</c:v>
                </c:pt>
                <c:pt idx="141">
                  <c:v>33.494999999999997</c:v>
                </c:pt>
                <c:pt idx="142">
                  <c:v>33.69</c:v>
                </c:pt>
                <c:pt idx="143">
                  <c:v>33.884999999999998</c:v>
                </c:pt>
                <c:pt idx="144">
                  <c:v>34.08</c:v>
                </c:pt>
                <c:pt idx="145">
                  <c:v>34.274999999999999</c:v>
                </c:pt>
                <c:pt idx="146">
                  <c:v>34.47</c:v>
                </c:pt>
                <c:pt idx="147">
                  <c:v>34.664999999999999</c:v>
                </c:pt>
                <c:pt idx="148">
                  <c:v>34.86</c:v>
                </c:pt>
                <c:pt idx="149">
                  <c:v>35.055</c:v>
                </c:pt>
                <c:pt idx="150">
                  <c:v>35.25</c:v>
                </c:pt>
                <c:pt idx="151">
                  <c:v>35.445</c:v>
                </c:pt>
                <c:pt idx="152">
                  <c:v>35.64</c:v>
                </c:pt>
                <c:pt idx="153">
                  <c:v>35.835000000000001</c:v>
                </c:pt>
                <c:pt idx="154">
                  <c:v>36.03</c:v>
                </c:pt>
                <c:pt idx="155">
                  <c:v>36.225000000000001</c:v>
                </c:pt>
                <c:pt idx="156">
                  <c:v>36.42</c:v>
                </c:pt>
                <c:pt idx="157">
                  <c:v>36.615000000000002</c:v>
                </c:pt>
                <c:pt idx="158">
                  <c:v>36.81</c:v>
                </c:pt>
                <c:pt idx="159">
                  <c:v>37.005000000000003</c:v>
                </c:pt>
                <c:pt idx="160">
                  <c:v>37.200000000000003</c:v>
                </c:pt>
                <c:pt idx="161">
                  <c:v>37.395000000000003</c:v>
                </c:pt>
                <c:pt idx="162">
                  <c:v>37.590000000000003</c:v>
                </c:pt>
                <c:pt idx="163">
                  <c:v>37.784999999999997</c:v>
                </c:pt>
                <c:pt idx="164">
                  <c:v>37.979999999999997</c:v>
                </c:pt>
                <c:pt idx="165">
                  <c:v>38.174999999999997</c:v>
                </c:pt>
                <c:pt idx="166">
                  <c:v>38.369999999999997</c:v>
                </c:pt>
                <c:pt idx="167">
                  <c:v>38.564999999999998</c:v>
                </c:pt>
                <c:pt idx="168">
                  <c:v>38.76</c:v>
                </c:pt>
                <c:pt idx="169">
                  <c:v>38.954999999999998</c:v>
                </c:pt>
                <c:pt idx="170">
                  <c:v>39.15</c:v>
                </c:pt>
                <c:pt idx="171">
                  <c:v>39.344999999999999</c:v>
                </c:pt>
                <c:pt idx="172">
                  <c:v>39.54</c:v>
                </c:pt>
                <c:pt idx="173">
                  <c:v>39.734999999999999</c:v>
                </c:pt>
                <c:pt idx="174">
                  <c:v>39.93</c:v>
                </c:pt>
                <c:pt idx="175">
                  <c:v>40.125</c:v>
                </c:pt>
                <c:pt idx="176">
                  <c:v>40.32</c:v>
                </c:pt>
                <c:pt idx="177">
                  <c:v>40.515000000000001</c:v>
                </c:pt>
                <c:pt idx="178">
                  <c:v>40.71</c:v>
                </c:pt>
                <c:pt idx="179">
                  <c:v>40.905000000000001</c:v>
                </c:pt>
                <c:pt idx="180">
                  <c:v>41.1</c:v>
                </c:pt>
                <c:pt idx="181">
                  <c:v>41.295000000000002</c:v>
                </c:pt>
                <c:pt idx="182">
                  <c:v>41.49</c:v>
                </c:pt>
                <c:pt idx="183">
                  <c:v>41.685000000000002</c:v>
                </c:pt>
                <c:pt idx="184">
                  <c:v>41.88</c:v>
                </c:pt>
                <c:pt idx="185">
                  <c:v>42.075000000000003</c:v>
                </c:pt>
                <c:pt idx="186">
                  <c:v>42.27</c:v>
                </c:pt>
                <c:pt idx="187">
                  <c:v>42.465000000000003</c:v>
                </c:pt>
                <c:pt idx="188">
                  <c:v>42.66</c:v>
                </c:pt>
                <c:pt idx="189">
                  <c:v>42.854999999999997</c:v>
                </c:pt>
                <c:pt idx="190">
                  <c:v>43.05</c:v>
                </c:pt>
                <c:pt idx="191">
                  <c:v>43.244999999999997</c:v>
                </c:pt>
                <c:pt idx="192">
                  <c:v>43.44</c:v>
                </c:pt>
                <c:pt idx="193">
                  <c:v>43.634999999999998</c:v>
                </c:pt>
                <c:pt idx="194">
                  <c:v>43.83</c:v>
                </c:pt>
                <c:pt idx="195">
                  <c:v>44.024999999999999</c:v>
                </c:pt>
                <c:pt idx="196">
                  <c:v>44.22</c:v>
                </c:pt>
                <c:pt idx="197">
                  <c:v>44.414999999999999</c:v>
                </c:pt>
                <c:pt idx="198">
                  <c:v>44.61</c:v>
                </c:pt>
                <c:pt idx="199">
                  <c:v>44.805</c:v>
                </c:pt>
                <c:pt idx="200">
                  <c:v>45</c:v>
                </c:pt>
              </c:numCache>
            </c:numRef>
          </c:xVal>
          <c:yVal>
            <c:numRef>
              <c:f>'CLvsLO 2GHz IF'!$S$5:$S$205</c:f>
              <c:numCache>
                <c:formatCode>General</c:formatCode>
                <c:ptCount val="201"/>
                <c:pt idx="0">
                  <c:v>-17.654046999999998</c:v>
                </c:pt>
                <c:pt idx="1">
                  <c:v>-17.529577</c:v>
                </c:pt>
                <c:pt idx="2">
                  <c:v>-17.400537</c:v>
                </c:pt>
                <c:pt idx="3">
                  <c:v>-17.194061000000001</c:v>
                </c:pt>
                <c:pt idx="4">
                  <c:v>-17.163675000000001</c:v>
                </c:pt>
                <c:pt idx="5">
                  <c:v>-16.988092000000002</c:v>
                </c:pt>
                <c:pt idx="6">
                  <c:v>-16.638114999999999</c:v>
                </c:pt>
                <c:pt idx="7">
                  <c:v>-16.276319999999998</c:v>
                </c:pt>
                <c:pt idx="8">
                  <c:v>-15.784209000000001</c:v>
                </c:pt>
                <c:pt idx="9">
                  <c:v>-15.258732</c:v>
                </c:pt>
                <c:pt idx="10">
                  <c:v>-14.610393</c:v>
                </c:pt>
                <c:pt idx="11">
                  <c:v>-14.175470000000001</c:v>
                </c:pt>
                <c:pt idx="12">
                  <c:v>-13.800636000000001</c:v>
                </c:pt>
                <c:pt idx="13">
                  <c:v>-13.302212000000001</c:v>
                </c:pt>
                <c:pt idx="14">
                  <c:v>-12.665084</c:v>
                </c:pt>
                <c:pt idx="15">
                  <c:v>-12.099323</c:v>
                </c:pt>
                <c:pt idx="16">
                  <c:v>-11.653674000000001</c:v>
                </c:pt>
                <c:pt idx="17">
                  <c:v>-11.237727</c:v>
                </c:pt>
                <c:pt idx="18">
                  <c:v>-10.785235999999999</c:v>
                </c:pt>
                <c:pt idx="19">
                  <c:v>-10.369631999999999</c:v>
                </c:pt>
                <c:pt idx="20">
                  <c:v>-9.9805554999999995</c:v>
                </c:pt>
                <c:pt idx="21">
                  <c:v>-9.5839548000000008</c:v>
                </c:pt>
                <c:pt idx="22">
                  <c:v>-9.1809405999999996</c:v>
                </c:pt>
                <c:pt idx="23">
                  <c:v>-8.7884320999999996</c:v>
                </c:pt>
                <c:pt idx="24">
                  <c:v>-8.4409112999999998</c:v>
                </c:pt>
                <c:pt idx="25">
                  <c:v>-8.1523255999999993</c:v>
                </c:pt>
                <c:pt idx="26">
                  <c:v>-7.9479299000000001</c:v>
                </c:pt>
                <c:pt idx="27">
                  <c:v>-7.7766770999999997</c:v>
                </c:pt>
                <c:pt idx="28">
                  <c:v>-7.6324744000000004</c:v>
                </c:pt>
                <c:pt idx="29">
                  <c:v>-7.5014647999999999</c:v>
                </c:pt>
                <c:pt idx="30">
                  <c:v>-7.4080205000000001</c:v>
                </c:pt>
                <c:pt idx="31">
                  <c:v>-7.3238544000000001</c:v>
                </c:pt>
                <c:pt idx="32">
                  <c:v>-7.2681398000000002</c:v>
                </c:pt>
                <c:pt idx="33">
                  <c:v>-7.2442513000000002</c:v>
                </c:pt>
                <c:pt idx="34">
                  <c:v>-7.2412590999999997</c:v>
                </c:pt>
                <c:pt idx="35">
                  <c:v>-7.2779093000000001</c:v>
                </c:pt>
                <c:pt idx="36">
                  <c:v>-7.3208532000000002</c:v>
                </c:pt>
                <c:pt idx="37">
                  <c:v>-7.3819312999999998</c:v>
                </c:pt>
                <c:pt idx="38">
                  <c:v>-7.4316974</c:v>
                </c:pt>
                <c:pt idx="39">
                  <c:v>-7.4920176999999999</c:v>
                </c:pt>
                <c:pt idx="40">
                  <c:v>-7.5505690999999997</c:v>
                </c:pt>
                <c:pt idx="41">
                  <c:v>-7.5719390000000004</c:v>
                </c:pt>
                <c:pt idx="42">
                  <c:v>-7.5878104999999998</c:v>
                </c:pt>
                <c:pt idx="43">
                  <c:v>-7.5791883000000002</c:v>
                </c:pt>
                <c:pt idx="44">
                  <c:v>-7.5661034999999996</c:v>
                </c:pt>
                <c:pt idx="45">
                  <c:v>-7.5227231999999997</c:v>
                </c:pt>
                <c:pt idx="46">
                  <c:v>-7.4662937999999999</c:v>
                </c:pt>
                <c:pt idx="47">
                  <c:v>-7.4473533999999999</c:v>
                </c:pt>
                <c:pt idx="48">
                  <c:v>-7.4401431000000002</c:v>
                </c:pt>
                <c:pt idx="49">
                  <c:v>-7.4733539000000002</c:v>
                </c:pt>
                <c:pt idx="50">
                  <c:v>-7.5151567000000004</c:v>
                </c:pt>
                <c:pt idx="51">
                  <c:v>-7.5691556999999996</c:v>
                </c:pt>
                <c:pt idx="52">
                  <c:v>-7.6189885000000004</c:v>
                </c:pt>
                <c:pt idx="53">
                  <c:v>-7.6597786000000001</c:v>
                </c:pt>
                <c:pt idx="54">
                  <c:v>-7.6840596000000003</c:v>
                </c:pt>
                <c:pt idx="55">
                  <c:v>-7.7397928</c:v>
                </c:pt>
                <c:pt idx="56">
                  <c:v>-7.8249497000000003</c:v>
                </c:pt>
                <c:pt idx="57">
                  <c:v>-7.9500298999999996</c:v>
                </c:pt>
                <c:pt idx="58">
                  <c:v>-8.0367888999999995</c:v>
                </c:pt>
                <c:pt idx="59">
                  <c:v>-8.1007718999999998</c:v>
                </c:pt>
                <c:pt idx="60">
                  <c:v>-8.1445521999999997</c:v>
                </c:pt>
                <c:pt idx="61">
                  <c:v>-8.2385616000000006</c:v>
                </c:pt>
                <c:pt idx="62">
                  <c:v>-8.4236956000000003</c:v>
                </c:pt>
                <c:pt idx="63">
                  <c:v>-8.6320724000000002</c:v>
                </c:pt>
                <c:pt idx="64">
                  <c:v>-8.8720216999999995</c:v>
                </c:pt>
                <c:pt idx="65">
                  <c:v>-9.0227909000000004</c:v>
                </c:pt>
                <c:pt idx="66">
                  <c:v>-9.1097058999999998</c:v>
                </c:pt>
                <c:pt idx="67">
                  <c:v>-9.0431241999999994</c:v>
                </c:pt>
                <c:pt idx="68">
                  <c:v>-8.9282894000000006</c:v>
                </c:pt>
                <c:pt idx="69">
                  <c:v>-8.8364515000000008</c:v>
                </c:pt>
                <c:pt idx="70">
                  <c:v>-8.7804927999999993</c:v>
                </c:pt>
                <c:pt idx="71">
                  <c:v>-8.7644224000000008</c:v>
                </c:pt>
                <c:pt idx="72">
                  <c:v>-8.7650480000000002</c:v>
                </c:pt>
                <c:pt idx="73">
                  <c:v>-8.7462958999999998</c:v>
                </c:pt>
                <c:pt idx="74">
                  <c:v>-8.6848382999999991</c:v>
                </c:pt>
                <c:pt idx="75">
                  <c:v>-8.5909767000000006</c:v>
                </c:pt>
                <c:pt idx="76">
                  <c:v>-8.5194416000000004</c:v>
                </c:pt>
                <c:pt idx="77">
                  <c:v>-8.4598761000000007</c:v>
                </c:pt>
                <c:pt idx="78">
                  <c:v>-8.4233808999999997</c:v>
                </c:pt>
                <c:pt idx="79">
                  <c:v>-8.4064150000000009</c:v>
                </c:pt>
                <c:pt idx="80">
                  <c:v>-8.3663454000000002</c:v>
                </c:pt>
                <c:pt idx="81">
                  <c:v>-8.2997750999999997</c:v>
                </c:pt>
                <c:pt idx="82">
                  <c:v>-8.2002792000000007</c:v>
                </c:pt>
                <c:pt idx="83">
                  <c:v>-8.1231842000000007</c:v>
                </c:pt>
                <c:pt idx="84">
                  <c:v>-8.0515366000000004</c:v>
                </c:pt>
                <c:pt idx="85">
                  <c:v>-8.0103512000000006</c:v>
                </c:pt>
                <c:pt idx="86">
                  <c:v>-7.9758133999999998</c:v>
                </c:pt>
                <c:pt idx="87">
                  <c:v>-7.9577536999999996</c:v>
                </c:pt>
                <c:pt idx="88">
                  <c:v>-7.9468622</c:v>
                </c:pt>
                <c:pt idx="89">
                  <c:v>-7.9503541000000002</c:v>
                </c:pt>
                <c:pt idx="90">
                  <c:v>-7.9714298000000001</c:v>
                </c:pt>
                <c:pt idx="91">
                  <c:v>-8.0113049000000007</c:v>
                </c:pt>
                <c:pt idx="92">
                  <c:v>-8.0808953999999993</c:v>
                </c:pt>
                <c:pt idx="93">
                  <c:v>-8.1749229000000003</c:v>
                </c:pt>
                <c:pt idx="94">
                  <c:v>-8.2726631000000008</c:v>
                </c:pt>
                <c:pt idx="95">
                  <c:v>-8.3422251000000003</c:v>
                </c:pt>
                <c:pt idx="96">
                  <c:v>-8.3699980000000007</c:v>
                </c:pt>
                <c:pt idx="97">
                  <c:v>-8.3867302000000006</c:v>
                </c:pt>
                <c:pt idx="98">
                  <c:v>-8.4141092000000004</c:v>
                </c:pt>
                <c:pt idx="99">
                  <c:v>-8.4507522999999996</c:v>
                </c:pt>
                <c:pt idx="100">
                  <c:v>-8.4768056999999999</c:v>
                </c:pt>
                <c:pt idx="101">
                  <c:v>-8.4930629999999994</c:v>
                </c:pt>
                <c:pt idx="102">
                  <c:v>-8.4864130000000007</c:v>
                </c:pt>
                <c:pt idx="103">
                  <c:v>-8.4752101999999994</c:v>
                </c:pt>
                <c:pt idx="104">
                  <c:v>-8.4430609000000008</c:v>
                </c:pt>
                <c:pt idx="105">
                  <c:v>-8.4285373999999997</c:v>
                </c:pt>
                <c:pt idx="106">
                  <c:v>-8.4176388000000006</c:v>
                </c:pt>
                <c:pt idx="107">
                  <c:v>-8.4155301999999992</c:v>
                </c:pt>
                <c:pt idx="108">
                  <c:v>-8.4088802000000005</c:v>
                </c:pt>
                <c:pt idx="109">
                  <c:v>-8.4033488999999992</c:v>
                </c:pt>
                <c:pt idx="110">
                  <c:v>-8.4039973999999997</c:v>
                </c:pt>
                <c:pt idx="111">
                  <c:v>-8.4019203000000005</c:v>
                </c:pt>
                <c:pt idx="112">
                  <c:v>-8.4102259000000004</c:v>
                </c:pt>
                <c:pt idx="113">
                  <c:v>-8.4321441999999998</c:v>
                </c:pt>
                <c:pt idx="114">
                  <c:v>-8.4676170000000006</c:v>
                </c:pt>
                <c:pt idx="115">
                  <c:v>-8.4964972000000003</c:v>
                </c:pt>
                <c:pt idx="116">
                  <c:v>-8.5251722000000001</c:v>
                </c:pt>
                <c:pt idx="117">
                  <c:v>-8.5488137999999996</c:v>
                </c:pt>
                <c:pt idx="118">
                  <c:v>-8.5593128000000007</c:v>
                </c:pt>
                <c:pt idx="119">
                  <c:v>-8.5566119999999994</c:v>
                </c:pt>
                <c:pt idx="120">
                  <c:v>-8.5458611999999992</c:v>
                </c:pt>
                <c:pt idx="121">
                  <c:v>-8.5344619999999995</c:v>
                </c:pt>
                <c:pt idx="122">
                  <c:v>-8.5256863000000003</c:v>
                </c:pt>
                <c:pt idx="123">
                  <c:v>-8.5245075000000003</c:v>
                </c:pt>
                <c:pt idx="124">
                  <c:v>-8.5604619999999993</c:v>
                </c:pt>
                <c:pt idx="125">
                  <c:v>-8.6057453000000006</c:v>
                </c:pt>
                <c:pt idx="126">
                  <c:v>-8.6378316999999996</c:v>
                </c:pt>
                <c:pt idx="127">
                  <c:v>-8.6828356000000007</c:v>
                </c:pt>
                <c:pt idx="128">
                  <c:v>-8.7012148000000007</c:v>
                </c:pt>
                <c:pt idx="129">
                  <c:v>-8.7348432999999996</c:v>
                </c:pt>
                <c:pt idx="130">
                  <c:v>-8.7028084000000003</c:v>
                </c:pt>
                <c:pt idx="131">
                  <c:v>-8.7318726000000009</c:v>
                </c:pt>
                <c:pt idx="132">
                  <c:v>-8.7674035999999997</c:v>
                </c:pt>
                <c:pt idx="133">
                  <c:v>-8.8449936000000005</c:v>
                </c:pt>
                <c:pt idx="134">
                  <c:v>-8.8906364</c:v>
                </c:pt>
                <c:pt idx="135">
                  <c:v>-8.9092798000000002</c:v>
                </c:pt>
                <c:pt idx="136">
                  <c:v>-8.8970956999999995</c:v>
                </c:pt>
                <c:pt idx="137">
                  <c:v>-8.8800430000000006</c:v>
                </c:pt>
                <c:pt idx="138">
                  <c:v>-8.8725556999999995</c:v>
                </c:pt>
                <c:pt idx="139">
                  <c:v>-8.8901997000000001</c:v>
                </c:pt>
                <c:pt idx="140">
                  <c:v>-8.9172238999999998</c:v>
                </c:pt>
                <c:pt idx="141">
                  <c:v>-8.9344453999999995</c:v>
                </c:pt>
                <c:pt idx="142">
                  <c:v>-8.9167862000000007</c:v>
                </c:pt>
                <c:pt idx="143">
                  <c:v>-8.8665991000000002</c:v>
                </c:pt>
                <c:pt idx="144">
                  <c:v>-8.8419504</c:v>
                </c:pt>
                <c:pt idx="145">
                  <c:v>-8.8248777</c:v>
                </c:pt>
                <c:pt idx="146">
                  <c:v>-8.8236570000000007</c:v>
                </c:pt>
                <c:pt idx="147">
                  <c:v>-8.8335381000000002</c:v>
                </c:pt>
                <c:pt idx="148">
                  <c:v>-8.8731317999999995</c:v>
                </c:pt>
                <c:pt idx="149">
                  <c:v>-8.9328708999999993</c:v>
                </c:pt>
                <c:pt idx="150">
                  <c:v>-8.9765443999999999</c:v>
                </c:pt>
                <c:pt idx="151">
                  <c:v>-9.0291166</c:v>
                </c:pt>
                <c:pt idx="152">
                  <c:v>-9.086544</c:v>
                </c:pt>
                <c:pt idx="153">
                  <c:v>-9.1658211000000005</c:v>
                </c:pt>
                <c:pt idx="154">
                  <c:v>-9.2377424000000001</c:v>
                </c:pt>
                <c:pt idx="155">
                  <c:v>-9.3156128000000002</c:v>
                </c:pt>
                <c:pt idx="156">
                  <c:v>-9.3770609</c:v>
                </c:pt>
                <c:pt idx="157">
                  <c:v>-9.4448805</c:v>
                </c:pt>
                <c:pt idx="158">
                  <c:v>-9.4992351999999993</c:v>
                </c:pt>
                <c:pt idx="159">
                  <c:v>-9.5785484000000007</c:v>
                </c:pt>
                <c:pt idx="160">
                  <c:v>-9.6864022999999992</c:v>
                </c:pt>
                <c:pt idx="161">
                  <c:v>-9.7727289000000006</c:v>
                </c:pt>
                <c:pt idx="162">
                  <c:v>-9.8304033000000004</c:v>
                </c:pt>
                <c:pt idx="163">
                  <c:v>-9.8358231000000007</c:v>
                </c:pt>
                <c:pt idx="164">
                  <c:v>-9.8599481999999998</c:v>
                </c:pt>
                <c:pt idx="165">
                  <c:v>-9.8711661999999993</c:v>
                </c:pt>
                <c:pt idx="166">
                  <c:v>-9.8920603000000007</c:v>
                </c:pt>
                <c:pt idx="167">
                  <c:v>-9.9122667</c:v>
                </c:pt>
                <c:pt idx="168">
                  <c:v>-9.9621467999999993</c:v>
                </c:pt>
                <c:pt idx="169">
                  <c:v>-10.008789</c:v>
                </c:pt>
                <c:pt idx="170">
                  <c:v>-10.068483000000001</c:v>
                </c:pt>
                <c:pt idx="171">
                  <c:v>-10.133089</c:v>
                </c:pt>
                <c:pt idx="172">
                  <c:v>-10.229151</c:v>
                </c:pt>
                <c:pt idx="173">
                  <c:v>-10.362909999999999</c:v>
                </c:pt>
                <c:pt idx="174">
                  <c:v>-10.499178000000001</c:v>
                </c:pt>
                <c:pt idx="175">
                  <c:v>-10.64282</c:v>
                </c:pt>
                <c:pt idx="176">
                  <c:v>-10.751434</c:v>
                </c:pt>
                <c:pt idx="177">
                  <c:v>-10.874923000000001</c:v>
                </c:pt>
                <c:pt idx="178">
                  <c:v>-10.999309999999999</c:v>
                </c:pt>
                <c:pt idx="179">
                  <c:v>-11.11459</c:v>
                </c:pt>
                <c:pt idx="180">
                  <c:v>-11.223481</c:v>
                </c:pt>
                <c:pt idx="181">
                  <c:v>-11.316984</c:v>
                </c:pt>
                <c:pt idx="182">
                  <c:v>-11.409572000000001</c:v>
                </c:pt>
                <c:pt idx="183">
                  <c:v>-11.441998</c:v>
                </c:pt>
                <c:pt idx="184">
                  <c:v>-11.464611</c:v>
                </c:pt>
                <c:pt idx="185">
                  <c:v>-11.489665</c:v>
                </c:pt>
                <c:pt idx="186">
                  <c:v>-11.506684999999999</c:v>
                </c:pt>
                <c:pt idx="187">
                  <c:v>-11.542638999999999</c:v>
                </c:pt>
                <c:pt idx="188">
                  <c:v>-11.617575</c:v>
                </c:pt>
                <c:pt idx="189">
                  <c:v>-11.745448</c:v>
                </c:pt>
                <c:pt idx="190">
                  <c:v>-11.875323</c:v>
                </c:pt>
                <c:pt idx="191">
                  <c:v>-12.125742000000001</c:v>
                </c:pt>
                <c:pt idx="192">
                  <c:v>-12.978232999999999</c:v>
                </c:pt>
                <c:pt idx="193">
                  <c:v>-14.168854</c:v>
                </c:pt>
                <c:pt idx="194">
                  <c:v>-15.161272</c:v>
                </c:pt>
                <c:pt idx="195">
                  <c:v>-16.138977000000001</c:v>
                </c:pt>
                <c:pt idx="196">
                  <c:v>-17.757507</c:v>
                </c:pt>
                <c:pt idx="197">
                  <c:v>-19.888712000000002</c:v>
                </c:pt>
                <c:pt idx="198">
                  <c:v>-20.001621</c:v>
                </c:pt>
                <c:pt idx="199">
                  <c:v>-20.111834999999999</c:v>
                </c:pt>
                <c:pt idx="200">
                  <c:v>-19.726251999999999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08-4739-B6B8-254BBBA38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54240"/>
        <c:axId val="111356160"/>
      </c:scatterChart>
      <c:valAx>
        <c:axId val="111354240"/>
        <c:scaling>
          <c:orientation val="minMax"/>
          <c:max val="4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356160"/>
        <c:crosses val="autoZero"/>
        <c:crossBetween val="midCat"/>
        <c:majorUnit val="5"/>
      </c:valAx>
      <c:valAx>
        <c:axId val="111356160"/>
        <c:scaling>
          <c:orientation val="minMax"/>
          <c:max val="-4"/>
          <c:min val="-18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354240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527921537277303"/>
          <c:y val="0.65970706261624024"/>
          <c:w val="0.29674586190826119"/>
          <c:h val="0.12614202698993909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A Conversion Loss vs. LO Power: 2 GHz IF (dB)</a:t>
            </a:r>
            <a:endParaRPr lang="en-US" sz="1000" baseline="30000"/>
          </a:p>
        </c:rich>
      </c:tx>
      <c:layout>
        <c:manualLayout>
          <c:xMode val="edge"/>
          <c:yMode val="edge"/>
          <c:x val="0.15776050898395597"/>
          <c:y val="1.475721784776902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9.2374963546223404E-2"/>
          <c:w val="0.76542713682528862"/>
          <c:h val="0.7168729950422865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'CLvsLO 2GHz IF'!$F$2</c:f>
              <c:strCache>
                <c:ptCount val="1"/>
                <c:pt idx="0">
                  <c:v>+17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'CLvsLO 2GHz IF'!$E$5:$E$205</c:f>
              <c:numCache>
                <c:formatCode>General</c:formatCode>
                <c:ptCount val="201"/>
                <c:pt idx="0">
                  <c:v>6</c:v>
                </c:pt>
                <c:pt idx="1">
                  <c:v>6.1950000000000003</c:v>
                </c:pt>
                <c:pt idx="2">
                  <c:v>6.39</c:v>
                </c:pt>
                <c:pt idx="3">
                  <c:v>6.585</c:v>
                </c:pt>
                <c:pt idx="4">
                  <c:v>6.78</c:v>
                </c:pt>
                <c:pt idx="5">
                  <c:v>6.9749999999999996</c:v>
                </c:pt>
                <c:pt idx="6">
                  <c:v>7.17</c:v>
                </c:pt>
                <c:pt idx="7">
                  <c:v>7.3650000000000002</c:v>
                </c:pt>
                <c:pt idx="8">
                  <c:v>7.56</c:v>
                </c:pt>
                <c:pt idx="9">
                  <c:v>7.7549999999999999</c:v>
                </c:pt>
                <c:pt idx="10">
                  <c:v>7.95</c:v>
                </c:pt>
                <c:pt idx="11">
                  <c:v>8.1449999999999996</c:v>
                </c:pt>
                <c:pt idx="12">
                  <c:v>8.34</c:v>
                </c:pt>
                <c:pt idx="13">
                  <c:v>8.5350000000000001</c:v>
                </c:pt>
                <c:pt idx="14">
                  <c:v>8.73</c:v>
                </c:pt>
                <c:pt idx="15">
                  <c:v>8.9250000000000007</c:v>
                </c:pt>
                <c:pt idx="16">
                  <c:v>9.1199999999999992</c:v>
                </c:pt>
                <c:pt idx="17">
                  <c:v>9.3149999999999995</c:v>
                </c:pt>
                <c:pt idx="18">
                  <c:v>9.51</c:v>
                </c:pt>
                <c:pt idx="19">
                  <c:v>9.7050000000000001</c:v>
                </c:pt>
                <c:pt idx="20">
                  <c:v>9.9</c:v>
                </c:pt>
                <c:pt idx="21">
                  <c:v>10.095000000000001</c:v>
                </c:pt>
                <c:pt idx="22">
                  <c:v>10.29</c:v>
                </c:pt>
                <c:pt idx="23">
                  <c:v>10.484999999999999</c:v>
                </c:pt>
                <c:pt idx="24">
                  <c:v>10.68</c:v>
                </c:pt>
                <c:pt idx="25">
                  <c:v>10.875</c:v>
                </c:pt>
                <c:pt idx="26">
                  <c:v>11.07</c:v>
                </c:pt>
                <c:pt idx="27">
                  <c:v>11.265000000000001</c:v>
                </c:pt>
                <c:pt idx="28">
                  <c:v>11.46</c:v>
                </c:pt>
                <c:pt idx="29">
                  <c:v>11.654999999999999</c:v>
                </c:pt>
                <c:pt idx="30">
                  <c:v>11.85</c:v>
                </c:pt>
                <c:pt idx="31">
                  <c:v>12.045</c:v>
                </c:pt>
                <c:pt idx="32">
                  <c:v>12.24</c:v>
                </c:pt>
                <c:pt idx="33">
                  <c:v>12.435</c:v>
                </c:pt>
                <c:pt idx="34">
                  <c:v>12.63</c:v>
                </c:pt>
                <c:pt idx="35">
                  <c:v>12.824999999999999</c:v>
                </c:pt>
                <c:pt idx="36">
                  <c:v>13.02</c:v>
                </c:pt>
                <c:pt idx="37">
                  <c:v>13.215</c:v>
                </c:pt>
                <c:pt idx="38">
                  <c:v>13.41</c:v>
                </c:pt>
                <c:pt idx="39">
                  <c:v>13.605</c:v>
                </c:pt>
                <c:pt idx="40">
                  <c:v>13.8</c:v>
                </c:pt>
                <c:pt idx="41">
                  <c:v>13.994999999999999</c:v>
                </c:pt>
                <c:pt idx="42">
                  <c:v>14.19</c:v>
                </c:pt>
                <c:pt idx="43">
                  <c:v>14.385</c:v>
                </c:pt>
                <c:pt idx="44">
                  <c:v>14.58</c:v>
                </c:pt>
                <c:pt idx="45">
                  <c:v>14.775</c:v>
                </c:pt>
                <c:pt idx="46">
                  <c:v>14.97</c:v>
                </c:pt>
                <c:pt idx="47">
                  <c:v>15.164999999999999</c:v>
                </c:pt>
                <c:pt idx="48">
                  <c:v>15.36</c:v>
                </c:pt>
                <c:pt idx="49">
                  <c:v>15.555</c:v>
                </c:pt>
                <c:pt idx="50">
                  <c:v>15.75</c:v>
                </c:pt>
                <c:pt idx="51">
                  <c:v>15.945</c:v>
                </c:pt>
                <c:pt idx="52">
                  <c:v>16.14</c:v>
                </c:pt>
                <c:pt idx="53">
                  <c:v>16.335000000000001</c:v>
                </c:pt>
                <c:pt idx="54">
                  <c:v>16.53</c:v>
                </c:pt>
                <c:pt idx="55">
                  <c:v>16.725000000000001</c:v>
                </c:pt>
                <c:pt idx="56">
                  <c:v>16.920000000000002</c:v>
                </c:pt>
                <c:pt idx="57">
                  <c:v>17.114999999999998</c:v>
                </c:pt>
                <c:pt idx="58">
                  <c:v>17.309999999999999</c:v>
                </c:pt>
                <c:pt idx="59">
                  <c:v>17.504999999999999</c:v>
                </c:pt>
                <c:pt idx="60">
                  <c:v>17.7</c:v>
                </c:pt>
                <c:pt idx="61">
                  <c:v>17.895</c:v>
                </c:pt>
                <c:pt idx="62">
                  <c:v>18.09</c:v>
                </c:pt>
                <c:pt idx="63">
                  <c:v>18.285</c:v>
                </c:pt>
                <c:pt idx="64">
                  <c:v>18.48</c:v>
                </c:pt>
                <c:pt idx="65">
                  <c:v>18.675000000000001</c:v>
                </c:pt>
                <c:pt idx="66">
                  <c:v>18.87</c:v>
                </c:pt>
                <c:pt idx="67">
                  <c:v>19.065000000000001</c:v>
                </c:pt>
                <c:pt idx="68">
                  <c:v>19.260000000000002</c:v>
                </c:pt>
                <c:pt idx="69">
                  <c:v>19.454999999999998</c:v>
                </c:pt>
                <c:pt idx="70">
                  <c:v>19.649999999999999</c:v>
                </c:pt>
                <c:pt idx="71">
                  <c:v>19.844999999999999</c:v>
                </c:pt>
                <c:pt idx="72">
                  <c:v>20.04</c:v>
                </c:pt>
                <c:pt idx="73">
                  <c:v>20.234999999999999</c:v>
                </c:pt>
                <c:pt idx="74">
                  <c:v>20.43</c:v>
                </c:pt>
                <c:pt idx="75">
                  <c:v>20.625</c:v>
                </c:pt>
                <c:pt idx="76">
                  <c:v>20.82</c:v>
                </c:pt>
                <c:pt idx="77">
                  <c:v>21.015000000000001</c:v>
                </c:pt>
                <c:pt idx="78">
                  <c:v>21.21</c:v>
                </c:pt>
                <c:pt idx="79">
                  <c:v>21.405000000000001</c:v>
                </c:pt>
                <c:pt idx="80">
                  <c:v>21.6</c:v>
                </c:pt>
                <c:pt idx="81">
                  <c:v>21.795000000000002</c:v>
                </c:pt>
                <c:pt idx="82">
                  <c:v>21.99</c:v>
                </c:pt>
                <c:pt idx="83">
                  <c:v>22.184999999999999</c:v>
                </c:pt>
                <c:pt idx="84">
                  <c:v>22.38</c:v>
                </c:pt>
                <c:pt idx="85">
                  <c:v>22.574999999999999</c:v>
                </c:pt>
                <c:pt idx="86">
                  <c:v>22.77</c:v>
                </c:pt>
                <c:pt idx="87">
                  <c:v>22.965</c:v>
                </c:pt>
                <c:pt idx="88">
                  <c:v>23.16</c:v>
                </c:pt>
                <c:pt idx="89">
                  <c:v>23.355</c:v>
                </c:pt>
                <c:pt idx="90">
                  <c:v>23.55</c:v>
                </c:pt>
                <c:pt idx="91">
                  <c:v>23.745000000000001</c:v>
                </c:pt>
                <c:pt idx="92">
                  <c:v>23.94</c:v>
                </c:pt>
                <c:pt idx="93">
                  <c:v>24.135000000000002</c:v>
                </c:pt>
                <c:pt idx="94">
                  <c:v>24.33</c:v>
                </c:pt>
                <c:pt idx="95">
                  <c:v>24.524999999999999</c:v>
                </c:pt>
                <c:pt idx="96">
                  <c:v>24.72</c:v>
                </c:pt>
                <c:pt idx="97">
                  <c:v>24.914999999999999</c:v>
                </c:pt>
                <c:pt idx="98">
                  <c:v>25.11</c:v>
                </c:pt>
                <c:pt idx="99">
                  <c:v>25.305</c:v>
                </c:pt>
                <c:pt idx="100">
                  <c:v>25.5</c:v>
                </c:pt>
                <c:pt idx="101">
                  <c:v>25.695</c:v>
                </c:pt>
                <c:pt idx="102">
                  <c:v>25.89</c:v>
                </c:pt>
                <c:pt idx="103">
                  <c:v>26.085000000000001</c:v>
                </c:pt>
                <c:pt idx="104">
                  <c:v>26.28</c:v>
                </c:pt>
                <c:pt idx="105">
                  <c:v>26.475000000000001</c:v>
                </c:pt>
                <c:pt idx="106">
                  <c:v>26.67</c:v>
                </c:pt>
                <c:pt idx="107">
                  <c:v>26.864999999999998</c:v>
                </c:pt>
                <c:pt idx="108">
                  <c:v>27.06</c:v>
                </c:pt>
                <c:pt idx="109">
                  <c:v>27.254999999999999</c:v>
                </c:pt>
                <c:pt idx="110">
                  <c:v>27.45</c:v>
                </c:pt>
                <c:pt idx="111">
                  <c:v>27.645</c:v>
                </c:pt>
                <c:pt idx="112">
                  <c:v>27.84</c:v>
                </c:pt>
                <c:pt idx="113">
                  <c:v>28.035</c:v>
                </c:pt>
                <c:pt idx="114">
                  <c:v>28.23</c:v>
                </c:pt>
                <c:pt idx="115">
                  <c:v>28.425000000000001</c:v>
                </c:pt>
                <c:pt idx="116">
                  <c:v>28.62</c:v>
                </c:pt>
                <c:pt idx="117">
                  <c:v>28.815000000000001</c:v>
                </c:pt>
                <c:pt idx="118">
                  <c:v>29.01</c:v>
                </c:pt>
                <c:pt idx="119">
                  <c:v>29.204999999999998</c:v>
                </c:pt>
                <c:pt idx="120">
                  <c:v>29.4</c:v>
                </c:pt>
                <c:pt idx="121">
                  <c:v>29.594999999999999</c:v>
                </c:pt>
                <c:pt idx="122">
                  <c:v>29.79</c:v>
                </c:pt>
                <c:pt idx="123">
                  <c:v>29.984999999999999</c:v>
                </c:pt>
                <c:pt idx="124">
                  <c:v>30.18</c:v>
                </c:pt>
                <c:pt idx="125">
                  <c:v>30.375</c:v>
                </c:pt>
                <c:pt idx="126">
                  <c:v>30.57</c:v>
                </c:pt>
                <c:pt idx="127">
                  <c:v>30.765000000000001</c:v>
                </c:pt>
                <c:pt idx="128">
                  <c:v>30.96</c:v>
                </c:pt>
                <c:pt idx="129">
                  <c:v>31.155000000000001</c:v>
                </c:pt>
                <c:pt idx="130">
                  <c:v>31.35</c:v>
                </c:pt>
                <c:pt idx="131">
                  <c:v>31.545000000000002</c:v>
                </c:pt>
                <c:pt idx="132">
                  <c:v>31.74</c:v>
                </c:pt>
                <c:pt idx="133">
                  <c:v>31.934999999999999</c:v>
                </c:pt>
                <c:pt idx="134">
                  <c:v>32.130000000000003</c:v>
                </c:pt>
                <c:pt idx="135">
                  <c:v>32.325000000000003</c:v>
                </c:pt>
                <c:pt idx="136">
                  <c:v>32.520000000000003</c:v>
                </c:pt>
                <c:pt idx="137">
                  <c:v>32.715000000000003</c:v>
                </c:pt>
                <c:pt idx="138">
                  <c:v>32.909999999999997</c:v>
                </c:pt>
                <c:pt idx="139">
                  <c:v>33.104999999999997</c:v>
                </c:pt>
                <c:pt idx="140">
                  <c:v>33.299999999999997</c:v>
                </c:pt>
                <c:pt idx="141">
                  <c:v>33.494999999999997</c:v>
                </c:pt>
                <c:pt idx="142">
                  <c:v>33.69</c:v>
                </c:pt>
                <c:pt idx="143">
                  <c:v>33.884999999999998</c:v>
                </c:pt>
                <c:pt idx="144">
                  <c:v>34.08</c:v>
                </c:pt>
                <c:pt idx="145">
                  <c:v>34.274999999999999</c:v>
                </c:pt>
                <c:pt idx="146">
                  <c:v>34.47</c:v>
                </c:pt>
                <c:pt idx="147">
                  <c:v>34.664999999999999</c:v>
                </c:pt>
                <c:pt idx="148">
                  <c:v>34.86</c:v>
                </c:pt>
                <c:pt idx="149">
                  <c:v>35.055</c:v>
                </c:pt>
                <c:pt idx="150">
                  <c:v>35.25</c:v>
                </c:pt>
                <c:pt idx="151">
                  <c:v>35.445</c:v>
                </c:pt>
                <c:pt idx="152">
                  <c:v>35.64</c:v>
                </c:pt>
                <c:pt idx="153">
                  <c:v>35.835000000000001</c:v>
                </c:pt>
                <c:pt idx="154">
                  <c:v>36.03</c:v>
                </c:pt>
                <c:pt idx="155">
                  <c:v>36.225000000000001</c:v>
                </c:pt>
                <c:pt idx="156">
                  <c:v>36.42</c:v>
                </c:pt>
                <c:pt idx="157">
                  <c:v>36.615000000000002</c:v>
                </c:pt>
                <c:pt idx="158">
                  <c:v>36.81</c:v>
                </c:pt>
                <c:pt idx="159">
                  <c:v>37.005000000000003</c:v>
                </c:pt>
                <c:pt idx="160">
                  <c:v>37.200000000000003</c:v>
                </c:pt>
                <c:pt idx="161">
                  <c:v>37.395000000000003</c:v>
                </c:pt>
                <c:pt idx="162">
                  <c:v>37.590000000000003</c:v>
                </c:pt>
                <c:pt idx="163">
                  <c:v>37.784999999999997</c:v>
                </c:pt>
                <c:pt idx="164">
                  <c:v>37.979999999999997</c:v>
                </c:pt>
                <c:pt idx="165">
                  <c:v>38.174999999999997</c:v>
                </c:pt>
                <c:pt idx="166">
                  <c:v>38.369999999999997</c:v>
                </c:pt>
                <c:pt idx="167">
                  <c:v>38.564999999999998</c:v>
                </c:pt>
                <c:pt idx="168">
                  <c:v>38.76</c:v>
                </c:pt>
                <c:pt idx="169">
                  <c:v>38.954999999999998</c:v>
                </c:pt>
                <c:pt idx="170">
                  <c:v>39.15</c:v>
                </c:pt>
                <c:pt idx="171">
                  <c:v>39.344999999999999</c:v>
                </c:pt>
                <c:pt idx="172">
                  <c:v>39.54</c:v>
                </c:pt>
                <c:pt idx="173">
                  <c:v>39.734999999999999</c:v>
                </c:pt>
                <c:pt idx="174">
                  <c:v>39.93</c:v>
                </c:pt>
                <c:pt idx="175">
                  <c:v>40.125</c:v>
                </c:pt>
                <c:pt idx="176">
                  <c:v>40.32</c:v>
                </c:pt>
                <c:pt idx="177">
                  <c:v>40.515000000000001</c:v>
                </c:pt>
                <c:pt idx="178">
                  <c:v>40.71</c:v>
                </c:pt>
                <c:pt idx="179">
                  <c:v>40.905000000000001</c:v>
                </c:pt>
                <c:pt idx="180">
                  <c:v>41.1</c:v>
                </c:pt>
                <c:pt idx="181">
                  <c:v>41.295000000000002</c:v>
                </c:pt>
                <c:pt idx="182">
                  <c:v>41.49</c:v>
                </c:pt>
                <c:pt idx="183">
                  <c:v>41.685000000000002</c:v>
                </c:pt>
                <c:pt idx="184">
                  <c:v>41.88</c:v>
                </c:pt>
                <c:pt idx="185">
                  <c:v>42.075000000000003</c:v>
                </c:pt>
                <c:pt idx="186">
                  <c:v>42.27</c:v>
                </c:pt>
                <c:pt idx="187">
                  <c:v>42.465000000000003</c:v>
                </c:pt>
                <c:pt idx="188">
                  <c:v>42.66</c:v>
                </c:pt>
                <c:pt idx="189">
                  <c:v>42.854999999999997</c:v>
                </c:pt>
                <c:pt idx="190">
                  <c:v>43.05</c:v>
                </c:pt>
                <c:pt idx="191">
                  <c:v>43.244999999999997</c:v>
                </c:pt>
                <c:pt idx="192">
                  <c:v>43.44</c:v>
                </c:pt>
                <c:pt idx="193">
                  <c:v>43.634999999999998</c:v>
                </c:pt>
                <c:pt idx="194">
                  <c:v>43.83</c:v>
                </c:pt>
                <c:pt idx="195">
                  <c:v>44.024999999999999</c:v>
                </c:pt>
                <c:pt idx="196">
                  <c:v>44.22</c:v>
                </c:pt>
                <c:pt idx="197">
                  <c:v>44.414999999999999</c:v>
                </c:pt>
                <c:pt idx="198">
                  <c:v>44.61</c:v>
                </c:pt>
                <c:pt idx="199">
                  <c:v>44.805</c:v>
                </c:pt>
                <c:pt idx="200">
                  <c:v>45</c:v>
                </c:pt>
              </c:numCache>
            </c:numRef>
          </c:xVal>
          <c:yVal>
            <c:numRef>
              <c:f>'CLvsLO 2GHz IF'!$F$5:$F$205</c:f>
              <c:numCache>
                <c:formatCode>General</c:formatCode>
                <c:ptCount val="201"/>
                <c:pt idx="0">
                  <c:v>-22.712354999999999</c:v>
                </c:pt>
                <c:pt idx="1">
                  <c:v>-22.71406</c:v>
                </c:pt>
                <c:pt idx="2">
                  <c:v>-22.662275000000001</c:v>
                </c:pt>
                <c:pt idx="3">
                  <c:v>-22.431255</c:v>
                </c:pt>
                <c:pt idx="4">
                  <c:v>-22.035467000000001</c:v>
                </c:pt>
                <c:pt idx="5">
                  <c:v>-21.408536999999999</c:v>
                </c:pt>
                <c:pt idx="6">
                  <c:v>-20.600687000000001</c:v>
                </c:pt>
                <c:pt idx="7">
                  <c:v>-19.715971</c:v>
                </c:pt>
                <c:pt idx="8">
                  <c:v>-18.894783</c:v>
                </c:pt>
                <c:pt idx="9">
                  <c:v>-17.903938</c:v>
                </c:pt>
                <c:pt idx="10">
                  <c:v>-16.759708</c:v>
                </c:pt>
                <c:pt idx="11">
                  <c:v>-15.685527</c:v>
                </c:pt>
                <c:pt idx="12">
                  <c:v>-14.54377</c:v>
                </c:pt>
                <c:pt idx="13">
                  <c:v>-13.278308000000001</c:v>
                </c:pt>
                <c:pt idx="14">
                  <c:v>-12.090782000000001</c:v>
                </c:pt>
                <c:pt idx="15">
                  <c:v>-11.059663</c:v>
                </c:pt>
                <c:pt idx="16">
                  <c:v>-10.085371</c:v>
                </c:pt>
                <c:pt idx="17">
                  <c:v>-9.1611519000000001</c:v>
                </c:pt>
                <c:pt idx="18">
                  <c:v>-8.3831462999999999</c:v>
                </c:pt>
                <c:pt idx="19">
                  <c:v>-7.7388592000000003</c:v>
                </c:pt>
                <c:pt idx="20">
                  <c:v>-7.2394518999999997</c:v>
                </c:pt>
                <c:pt idx="21">
                  <c:v>-6.8509301999999996</c:v>
                </c:pt>
                <c:pt idx="22">
                  <c:v>-6.6015749000000001</c:v>
                </c:pt>
                <c:pt idx="23">
                  <c:v>-6.4508057000000001</c:v>
                </c:pt>
                <c:pt idx="24">
                  <c:v>-6.3685532</c:v>
                </c:pt>
                <c:pt idx="25">
                  <c:v>-6.3449774000000003</c:v>
                </c:pt>
                <c:pt idx="26">
                  <c:v>-6.3795890999999996</c:v>
                </c:pt>
                <c:pt idx="27">
                  <c:v>-6.4184957000000002</c:v>
                </c:pt>
                <c:pt idx="28">
                  <c:v>-6.4781547000000002</c:v>
                </c:pt>
                <c:pt idx="29">
                  <c:v>-6.5546999000000001</c:v>
                </c:pt>
                <c:pt idx="30">
                  <c:v>-6.6420735999999998</c:v>
                </c:pt>
                <c:pt idx="31">
                  <c:v>-6.6916003000000002</c:v>
                </c:pt>
                <c:pt idx="32">
                  <c:v>-6.7389416999999998</c:v>
                </c:pt>
                <c:pt idx="33">
                  <c:v>-6.7477546000000004</c:v>
                </c:pt>
                <c:pt idx="34">
                  <c:v>-6.7364154000000003</c:v>
                </c:pt>
                <c:pt idx="35">
                  <c:v>-6.6932855</c:v>
                </c:pt>
                <c:pt idx="36">
                  <c:v>-6.6468033999999996</c:v>
                </c:pt>
                <c:pt idx="37">
                  <c:v>-6.5963082000000002</c:v>
                </c:pt>
                <c:pt idx="38">
                  <c:v>-6.5392336999999996</c:v>
                </c:pt>
                <c:pt idx="39">
                  <c:v>-6.4735836999999998</c:v>
                </c:pt>
                <c:pt idx="40">
                  <c:v>-6.4108843999999996</c:v>
                </c:pt>
                <c:pt idx="41">
                  <c:v>-6.3345075</c:v>
                </c:pt>
                <c:pt idx="42">
                  <c:v>-6.2708955</c:v>
                </c:pt>
                <c:pt idx="43">
                  <c:v>-6.2366495000000004</c:v>
                </c:pt>
                <c:pt idx="44">
                  <c:v>-6.2279486999999998</c:v>
                </c:pt>
                <c:pt idx="45">
                  <c:v>-6.2187200000000002</c:v>
                </c:pt>
                <c:pt idx="46">
                  <c:v>-6.2188581999999997</c:v>
                </c:pt>
                <c:pt idx="47">
                  <c:v>-6.2059932</c:v>
                </c:pt>
                <c:pt idx="48">
                  <c:v>-6.1738004999999996</c:v>
                </c:pt>
                <c:pt idx="49">
                  <c:v>-6.1413216999999998</c:v>
                </c:pt>
                <c:pt idx="50">
                  <c:v>-6.1293354000000004</c:v>
                </c:pt>
                <c:pt idx="51">
                  <c:v>-6.1314010999999997</c:v>
                </c:pt>
                <c:pt idx="52">
                  <c:v>-6.1457977000000001</c:v>
                </c:pt>
                <c:pt idx="53">
                  <c:v>-6.1699367000000001</c:v>
                </c:pt>
                <c:pt idx="54">
                  <c:v>-6.1934351999999997</c:v>
                </c:pt>
                <c:pt idx="55">
                  <c:v>-6.2023482000000003</c:v>
                </c:pt>
                <c:pt idx="56">
                  <c:v>-6.2050495000000003</c:v>
                </c:pt>
                <c:pt idx="57">
                  <c:v>-6.2179966000000002</c:v>
                </c:pt>
                <c:pt idx="58">
                  <c:v>-6.2369570999999997</c:v>
                </c:pt>
                <c:pt idx="59">
                  <c:v>-6.2705368999999997</c:v>
                </c:pt>
                <c:pt idx="60">
                  <c:v>-6.3208393999999997</c:v>
                </c:pt>
                <c:pt idx="61">
                  <c:v>-6.3849815999999997</c:v>
                </c:pt>
                <c:pt idx="62">
                  <c:v>-6.4593968000000004</c:v>
                </c:pt>
                <c:pt idx="63">
                  <c:v>-6.5297856000000003</c:v>
                </c:pt>
                <c:pt idx="64">
                  <c:v>-6.6144276</c:v>
                </c:pt>
                <c:pt idx="65">
                  <c:v>-6.7232943000000001</c:v>
                </c:pt>
                <c:pt idx="66">
                  <c:v>-6.8524875999999999</c:v>
                </c:pt>
                <c:pt idx="67">
                  <c:v>-6.9721365000000004</c:v>
                </c:pt>
                <c:pt idx="68">
                  <c:v>-7.0909146999999999</c:v>
                </c:pt>
                <c:pt idx="69">
                  <c:v>-7.1853990999999997</c:v>
                </c:pt>
                <c:pt idx="70">
                  <c:v>-7.2477321999999997</c:v>
                </c:pt>
                <c:pt idx="71">
                  <c:v>-7.2920661000000004</c:v>
                </c:pt>
                <c:pt idx="72">
                  <c:v>-7.3456353999999999</c:v>
                </c:pt>
                <c:pt idx="73">
                  <c:v>-7.4017887</c:v>
                </c:pt>
                <c:pt idx="74">
                  <c:v>-7.4436393000000001</c:v>
                </c:pt>
                <c:pt idx="75">
                  <c:v>-7.4783425000000001</c:v>
                </c:pt>
                <c:pt idx="76">
                  <c:v>-7.5054007</c:v>
                </c:pt>
                <c:pt idx="77">
                  <c:v>-7.4889817000000001</c:v>
                </c:pt>
                <c:pt idx="78">
                  <c:v>-7.4640693999999996</c:v>
                </c:pt>
                <c:pt idx="79">
                  <c:v>-7.4525547000000003</c:v>
                </c:pt>
                <c:pt idx="80">
                  <c:v>-7.4410834000000001</c:v>
                </c:pt>
                <c:pt idx="81">
                  <c:v>-7.4281917000000002</c:v>
                </c:pt>
                <c:pt idx="82">
                  <c:v>-7.4368410000000003</c:v>
                </c:pt>
                <c:pt idx="83">
                  <c:v>-7.4612550999999998</c:v>
                </c:pt>
                <c:pt idx="84">
                  <c:v>-7.4830693999999998</c:v>
                </c:pt>
                <c:pt idx="85">
                  <c:v>-7.5172534000000004</c:v>
                </c:pt>
                <c:pt idx="86">
                  <c:v>-7.5657082000000004</c:v>
                </c:pt>
                <c:pt idx="87">
                  <c:v>-7.6312975999999999</c:v>
                </c:pt>
                <c:pt idx="88">
                  <c:v>-7.6907319999999997</c:v>
                </c:pt>
                <c:pt idx="89">
                  <c:v>-7.7316551000000002</c:v>
                </c:pt>
                <c:pt idx="90">
                  <c:v>-7.7504067000000001</c:v>
                </c:pt>
                <c:pt idx="91">
                  <c:v>-7.7415475999999996</c:v>
                </c:pt>
                <c:pt idx="92">
                  <c:v>-7.7032404000000003</c:v>
                </c:pt>
                <c:pt idx="93">
                  <c:v>-7.6553512000000001</c:v>
                </c:pt>
                <c:pt idx="94">
                  <c:v>-7.6061831</c:v>
                </c:pt>
                <c:pt idx="95">
                  <c:v>-7.5598239999999999</c:v>
                </c:pt>
                <c:pt idx="96">
                  <c:v>-7.5087438000000004</c:v>
                </c:pt>
                <c:pt idx="97">
                  <c:v>-7.4605937000000004</c:v>
                </c:pt>
                <c:pt idx="98">
                  <c:v>-7.4157200000000003</c:v>
                </c:pt>
                <c:pt idx="99">
                  <c:v>-7.3794608000000004</c:v>
                </c:pt>
                <c:pt idx="100">
                  <c:v>-7.3617916000000001</c:v>
                </c:pt>
                <c:pt idx="101">
                  <c:v>-7.3754629999999999</c:v>
                </c:pt>
                <c:pt idx="102">
                  <c:v>-7.4077516000000001</c:v>
                </c:pt>
                <c:pt idx="103">
                  <c:v>-7.4404010999999999</c:v>
                </c:pt>
                <c:pt idx="104">
                  <c:v>-7.4738249999999997</c:v>
                </c:pt>
                <c:pt idx="105">
                  <c:v>-7.4771647000000003</c:v>
                </c:pt>
                <c:pt idx="106">
                  <c:v>-7.4386225000000001</c:v>
                </c:pt>
                <c:pt idx="107">
                  <c:v>-7.3860368999999997</c:v>
                </c:pt>
                <c:pt idx="108">
                  <c:v>-7.3168240000000004</c:v>
                </c:pt>
                <c:pt idx="109">
                  <c:v>-7.2445349999999999</c:v>
                </c:pt>
                <c:pt idx="110">
                  <c:v>-7.1913723999999997</c:v>
                </c:pt>
                <c:pt idx="111">
                  <c:v>-7.1736902999999996</c:v>
                </c:pt>
                <c:pt idx="112">
                  <c:v>-7.1652331</c:v>
                </c:pt>
                <c:pt idx="113">
                  <c:v>-7.1832547</c:v>
                </c:pt>
                <c:pt idx="114">
                  <c:v>-7.2166370999999998</c:v>
                </c:pt>
                <c:pt idx="115">
                  <c:v>-7.2557359000000003</c:v>
                </c:pt>
                <c:pt idx="116">
                  <c:v>-7.2799120000000004</c:v>
                </c:pt>
                <c:pt idx="117">
                  <c:v>-7.2982582999999996</c:v>
                </c:pt>
                <c:pt idx="118">
                  <c:v>-7.3120140999999998</c:v>
                </c:pt>
                <c:pt idx="119">
                  <c:v>-7.3263658999999999</c:v>
                </c:pt>
                <c:pt idx="120">
                  <c:v>-7.3388996000000004</c:v>
                </c:pt>
                <c:pt idx="121">
                  <c:v>-7.3557911000000002</c:v>
                </c:pt>
                <c:pt idx="122">
                  <c:v>-7.3876189999999999</c:v>
                </c:pt>
                <c:pt idx="123">
                  <c:v>-7.4258509000000004</c:v>
                </c:pt>
                <c:pt idx="124">
                  <c:v>-7.4573983999999998</c:v>
                </c:pt>
                <c:pt idx="125">
                  <c:v>-7.4843697999999996</c:v>
                </c:pt>
                <c:pt idx="126">
                  <c:v>-7.5283961000000001</c:v>
                </c:pt>
                <c:pt idx="127">
                  <c:v>-7.5641021999999998</c:v>
                </c:pt>
                <c:pt idx="128">
                  <c:v>-7.6028719000000002</c:v>
                </c:pt>
                <c:pt idx="129">
                  <c:v>-7.6453319000000004</c:v>
                </c:pt>
                <c:pt idx="130">
                  <c:v>-7.7102589999999998</c:v>
                </c:pt>
                <c:pt idx="131">
                  <c:v>-7.7820863999999998</c:v>
                </c:pt>
                <c:pt idx="132">
                  <c:v>-7.8836798999999997</c:v>
                </c:pt>
                <c:pt idx="133">
                  <c:v>-8.0025577999999999</c:v>
                </c:pt>
                <c:pt idx="134">
                  <c:v>-8.142004</c:v>
                </c:pt>
                <c:pt idx="135">
                  <c:v>-8.2832688999999995</c:v>
                </c:pt>
                <c:pt idx="136">
                  <c:v>-8.4267626</c:v>
                </c:pt>
                <c:pt idx="137">
                  <c:v>-8.5572566999999999</c:v>
                </c:pt>
                <c:pt idx="138">
                  <c:v>-8.7050809999999998</c:v>
                </c:pt>
                <c:pt idx="139">
                  <c:v>-8.8586329999999993</c:v>
                </c:pt>
                <c:pt idx="140">
                  <c:v>-9.0440606999999993</c:v>
                </c:pt>
                <c:pt idx="141">
                  <c:v>-9.2299643000000007</c:v>
                </c:pt>
                <c:pt idx="142">
                  <c:v>-9.4196519999999992</c:v>
                </c:pt>
                <c:pt idx="143">
                  <c:v>-9.5772638000000008</c:v>
                </c:pt>
                <c:pt idx="144">
                  <c:v>-9.7271003999999994</c:v>
                </c:pt>
                <c:pt idx="145">
                  <c:v>-9.8418597999999999</c:v>
                </c:pt>
                <c:pt idx="146">
                  <c:v>-9.943244</c:v>
                </c:pt>
                <c:pt idx="147">
                  <c:v>-10.032348000000001</c:v>
                </c:pt>
                <c:pt idx="148">
                  <c:v>-10.116109</c:v>
                </c:pt>
                <c:pt idx="149">
                  <c:v>-10.185548000000001</c:v>
                </c:pt>
                <c:pt idx="150">
                  <c:v>-10.258179999999999</c:v>
                </c:pt>
                <c:pt idx="151">
                  <c:v>-10.309904</c:v>
                </c:pt>
                <c:pt idx="152">
                  <c:v>-10.352278</c:v>
                </c:pt>
                <c:pt idx="153">
                  <c:v>-10.384361999999999</c:v>
                </c:pt>
                <c:pt idx="154">
                  <c:v>-10.406525999999999</c:v>
                </c:pt>
                <c:pt idx="155">
                  <c:v>-10.410517</c:v>
                </c:pt>
                <c:pt idx="156">
                  <c:v>-10.416116000000001</c:v>
                </c:pt>
                <c:pt idx="157">
                  <c:v>-10.422056</c:v>
                </c:pt>
                <c:pt idx="158">
                  <c:v>-10.424937</c:v>
                </c:pt>
                <c:pt idx="159">
                  <c:v>-10.440666</c:v>
                </c:pt>
                <c:pt idx="160">
                  <c:v>-10.420221</c:v>
                </c:pt>
                <c:pt idx="161">
                  <c:v>-10.372082000000001</c:v>
                </c:pt>
                <c:pt idx="162">
                  <c:v>-10.311579999999999</c:v>
                </c:pt>
                <c:pt idx="163">
                  <c:v>-10.230142000000001</c:v>
                </c:pt>
                <c:pt idx="164">
                  <c:v>-10.064025000000001</c:v>
                </c:pt>
                <c:pt idx="165">
                  <c:v>-9.8887757999999994</c:v>
                </c:pt>
                <c:pt idx="166">
                  <c:v>-9.7460184000000005</c:v>
                </c:pt>
                <c:pt idx="167">
                  <c:v>-9.6142406000000005</c:v>
                </c:pt>
                <c:pt idx="168">
                  <c:v>-9.4886894000000002</c:v>
                </c:pt>
                <c:pt idx="169">
                  <c:v>-9.4228076999999999</c:v>
                </c:pt>
                <c:pt idx="170">
                  <c:v>-9.4253473000000003</c:v>
                </c:pt>
                <c:pt idx="171">
                  <c:v>-9.4347019000000003</c:v>
                </c:pt>
                <c:pt idx="172">
                  <c:v>-9.4546212999999995</c:v>
                </c:pt>
                <c:pt idx="173">
                  <c:v>-9.5338487999999995</c:v>
                </c:pt>
                <c:pt idx="174">
                  <c:v>-9.6202334999999994</c:v>
                </c:pt>
                <c:pt idx="175">
                  <c:v>-9.6625385000000001</c:v>
                </c:pt>
                <c:pt idx="176">
                  <c:v>-9.6962413999999999</c:v>
                </c:pt>
                <c:pt idx="177">
                  <c:v>-9.7136431000000005</c:v>
                </c:pt>
                <c:pt idx="178">
                  <c:v>-9.6912441000000005</c:v>
                </c:pt>
                <c:pt idx="179">
                  <c:v>-9.6739864000000004</c:v>
                </c:pt>
                <c:pt idx="180">
                  <c:v>-9.6709870999999996</c:v>
                </c:pt>
                <c:pt idx="181">
                  <c:v>-9.6742057999999993</c:v>
                </c:pt>
                <c:pt idx="182">
                  <c:v>-9.6833439000000006</c:v>
                </c:pt>
                <c:pt idx="183">
                  <c:v>-9.6991052999999994</c:v>
                </c:pt>
                <c:pt idx="184">
                  <c:v>-9.7128715999999997</c:v>
                </c:pt>
                <c:pt idx="185">
                  <c:v>-9.7376432000000008</c:v>
                </c:pt>
                <c:pt idx="186">
                  <c:v>-9.7804135999999993</c:v>
                </c:pt>
                <c:pt idx="187">
                  <c:v>-9.8645610999999995</c:v>
                </c:pt>
                <c:pt idx="188">
                  <c:v>-9.9809294000000008</c:v>
                </c:pt>
                <c:pt idx="189">
                  <c:v>-10.143354</c:v>
                </c:pt>
                <c:pt idx="190">
                  <c:v>-10.367735</c:v>
                </c:pt>
                <c:pt idx="191">
                  <c:v>-10.625372</c:v>
                </c:pt>
                <c:pt idx="192">
                  <c:v>-10.894988</c:v>
                </c:pt>
                <c:pt idx="193">
                  <c:v>-11.170457000000001</c:v>
                </c:pt>
                <c:pt idx="194">
                  <c:v>-11.450411000000001</c:v>
                </c:pt>
                <c:pt idx="195">
                  <c:v>-11.70904</c:v>
                </c:pt>
                <c:pt idx="196">
                  <c:v>-11.967015999999999</c:v>
                </c:pt>
                <c:pt idx="197">
                  <c:v>-12.223409999999999</c:v>
                </c:pt>
                <c:pt idx="198">
                  <c:v>-12.481147999999999</c:v>
                </c:pt>
                <c:pt idx="199">
                  <c:v>-12.690924000000001</c:v>
                </c:pt>
                <c:pt idx="200">
                  <c:v>-12.850923999999999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56-4AB0-A5E5-98B85A893FCA}"/>
            </c:ext>
          </c:extLst>
        </c:ser>
        <c:ser>
          <c:idx val="2"/>
          <c:order val="1"/>
          <c:tx>
            <c:strRef>
              <c:f>'CLvsLO 2GHz IF'!$G$2</c:f>
              <c:strCache>
                <c:ptCount val="1"/>
                <c:pt idx="0">
                  <c:v>+15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'CLvsLO 2GHz IF'!$E$5:$E$205</c:f>
              <c:numCache>
                <c:formatCode>General</c:formatCode>
                <c:ptCount val="201"/>
                <c:pt idx="0">
                  <c:v>6</c:v>
                </c:pt>
                <c:pt idx="1">
                  <c:v>6.1950000000000003</c:v>
                </c:pt>
                <c:pt idx="2">
                  <c:v>6.39</c:v>
                </c:pt>
                <c:pt idx="3">
                  <c:v>6.585</c:v>
                </c:pt>
                <c:pt idx="4">
                  <c:v>6.78</c:v>
                </c:pt>
                <c:pt idx="5">
                  <c:v>6.9749999999999996</c:v>
                </c:pt>
                <c:pt idx="6">
                  <c:v>7.17</c:v>
                </c:pt>
                <c:pt idx="7">
                  <c:v>7.3650000000000002</c:v>
                </c:pt>
                <c:pt idx="8">
                  <c:v>7.56</c:v>
                </c:pt>
                <c:pt idx="9">
                  <c:v>7.7549999999999999</c:v>
                </c:pt>
                <c:pt idx="10">
                  <c:v>7.95</c:v>
                </c:pt>
                <c:pt idx="11">
                  <c:v>8.1449999999999996</c:v>
                </c:pt>
                <c:pt idx="12">
                  <c:v>8.34</c:v>
                </c:pt>
                <c:pt idx="13">
                  <c:v>8.5350000000000001</c:v>
                </c:pt>
                <c:pt idx="14">
                  <c:v>8.73</c:v>
                </c:pt>
                <c:pt idx="15">
                  <c:v>8.9250000000000007</c:v>
                </c:pt>
                <c:pt idx="16">
                  <c:v>9.1199999999999992</c:v>
                </c:pt>
                <c:pt idx="17">
                  <c:v>9.3149999999999995</c:v>
                </c:pt>
                <c:pt idx="18">
                  <c:v>9.51</c:v>
                </c:pt>
                <c:pt idx="19">
                  <c:v>9.7050000000000001</c:v>
                </c:pt>
                <c:pt idx="20">
                  <c:v>9.9</c:v>
                </c:pt>
                <c:pt idx="21">
                  <c:v>10.095000000000001</c:v>
                </c:pt>
                <c:pt idx="22">
                  <c:v>10.29</c:v>
                </c:pt>
                <c:pt idx="23">
                  <c:v>10.484999999999999</c:v>
                </c:pt>
                <c:pt idx="24">
                  <c:v>10.68</c:v>
                </c:pt>
                <c:pt idx="25">
                  <c:v>10.875</c:v>
                </c:pt>
                <c:pt idx="26">
                  <c:v>11.07</c:v>
                </c:pt>
                <c:pt idx="27">
                  <c:v>11.265000000000001</c:v>
                </c:pt>
                <c:pt idx="28">
                  <c:v>11.46</c:v>
                </c:pt>
                <c:pt idx="29">
                  <c:v>11.654999999999999</c:v>
                </c:pt>
                <c:pt idx="30">
                  <c:v>11.85</c:v>
                </c:pt>
                <c:pt idx="31">
                  <c:v>12.045</c:v>
                </c:pt>
                <c:pt idx="32">
                  <c:v>12.24</c:v>
                </c:pt>
                <c:pt idx="33">
                  <c:v>12.435</c:v>
                </c:pt>
                <c:pt idx="34">
                  <c:v>12.63</c:v>
                </c:pt>
                <c:pt idx="35">
                  <c:v>12.824999999999999</c:v>
                </c:pt>
                <c:pt idx="36">
                  <c:v>13.02</c:v>
                </c:pt>
                <c:pt idx="37">
                  <c:v>13.215</c:v>
                </c:pt>
                <c:pt idx="38">
                  <c:v>13.41</c:v>
                </c:pt>
                <c:pt idx="39">
                  <c:v>13.605</c:v>
                </c:pt>
                <c:pt idx="40">
                  <c:v>13.8</c:v>
                </c:pt>
                <c:pt idx="41">
                  <c:v>13.994999999999999</c:v>
                </c:pt>
                <c:pt idx="42">
                  <c:v>14.19</c:v>
                </c:pt>
                <c:pt idx="43">
                  <c:v>14.385</c:v>
                </c:pt>
                <c:pt idx="44">
                  <c:v>14.58</c:v>
                </c:pt>
                <c:pt idx="45">
                  <c:v>14.775</c:v>
                </c:pt>
                <c:pt idx="46">
                  <c:v>14.97</c:v>
                </c:pt>
                <c:pt idx="47">
                  <c:v>15.164999999999999</c:v>
                </c:pt>
                <c:pt idx="48">
                  <c:v>15.36</c:v>
                </c:pt>
                <c:pt idx="49">
                  <c:v>15.555</c:v>
                </c:pt>
                <c:pt idx="50">
                  <c:v>15.75</c:v>
                </c:pt>
                <c:pt idx="51">
                  <c:v>15.945</c:v>
                </c:pt>
                <c:pt idx="52">
                  <c:v>16.14</c:v>
                </c:pt>
                <c:pt idx="53">
                  <c:v>16.335000000000001</c:v>
                </c:pt>
                <c:pt idx="54">
                  <c:v>16.53</c:v>
                </c:pt>
                <c:pt idx="55">
                  <c:v>16.725000000000001</c:v>
                </c:pt>
                <c:pt idx="56">
                  <c:v>16.920000000000002</c:v>
                </c:pt>
                <c:pt idx="57">
                  <c:v>17.114999999999998</c:v>
                </c:pt>
                <c:pt idx="58">
                  <c:v>17.309999999999999</c:v>
                </c:pt>
                <c:pt idx="59">
                  <c:v>17.504999999999999</c:v>
                </c:pt>
                <c:pt idx="60">
                  <c:v>17.7</c:v>
                </c:pt>
                <c:pt idx="61">
                  <c:v>17.895</c:v>
                </c:pt>
                <c:pt idx="62">
                  <c:v>18.09</c:v>
                </c:pt>
                <c:pt idx="63">
                  <c:v>18.285</c:v>
                </c:pt>
                <c:pt idx="64">
                  <c:v>18.48</c:v>
                </c:pt>
                <c:pt idx="65">
                  <c:v>18.675000000000001</c:v>
                </c:pt>
                <c:pt idx="66">
                  <c:v>18.87</c:v>
                </c:pt>
                <c:pt idx="67">
                  <c:v>19.065000000000001</c:v>
                </c:pt>
                <c:pt idx="68">
                  <c:v>19.260000000000002</c:v>
                </c:pt>
                <c:pt idx="69">
                  <c:v>19.454999999999998</c:v>
                </c:pt>
                <c:pt idx="70">
                  <c:v>19.649999999999999</c:v>
                </c:pt>
                <c:pt idx="71">
                  <c:v>19.844999999999999</c:v>
                </c:pt>
                <c:pt idx="72">
                  <c:v>20.04</c:v>
                </c:pt>
                <c:pt idx="73">
                  <c:v>20.234999999999999</c:v>
                </c:pt>
                <c:pt idx="74">
                  <c:v>20.43</c:v>
                </c:pt>
                <c:pt idx="75">
                  <c:v>20.625</c:v>
                </c:pt>
                <c:pt idx="76">
                  <c:v>20.82</c:v>
                </c:pt>
                <c:pt idx="77">
                  <c:v>21.015000000000001</c:v>
                </c:pt>
                <c:pt idx="78">
                  <c:v>21.21</c:v>
                </c:pt>
                <c:pt idx="79">
                  <c:v>21.405000000000001</c:v>
                </c:pt>
                <c:pt idx="80">
                  <c:v>21.6</c:v>
                </c:pt>
                <c:pt idx="81">
                  <c:v>21.795000000000002</c:v>
                </c:pt>
                <c:pt idx="82">
                  <c:v>21.99</c:v>
                </c:pt>
                <c:pt idx="83">
                  <c:v>22.184999999999999</c:v>
                </c:pt>
                <c:pt idx="84">
                  <c:v>22.38</c:v>
                </c:pt>
                <c:pt idx="85">
                  <c:v>22.574999999999999</c:v>
                </c:pt>
                <c:pt idx="86">
                  <c:v>22.77</c:v>
                </c:pt>
                <c:pt idx="87">
                  <c:v>22.965</c:v>
                </c:pt>
                <c:pt idx="88">
                  <c:v>23.16</c:v>
                </c:pt>
                <c:pt idx="89">
                  <c:v>23.355</c:v>
                </c:pt>
                <c:pt idx="90">
                  <c:v>23.55</c:v>
                </c:pt>
                <c:pt idx="91">
                  <c:v>23.745000000000001</c:v>
                </c:pt>
                <c:pt idx="92">
                  <c:v>23.94</c:v>
                </c:pt>
                <c:pt idx="93">
                  <c:v>24.135000000000002</c:v>
                </c:pt>
                <c:pt idx="94">
                  <c:v>24.33</c:v>
                </c:pt>
                <c:pt idx="95">
                  <c:v>24.524999999999999</c:v>
                </c:pt>
                <c:pt idx="96">
                  <c:v>24.72</c:v>
                </c:pt>
                <c:pt idx="97">
                  <c:v>24.914999999999999</c:v>
                </c:pt>
                <c:pt idx="98">
                  <c:v>25.11</c:v>
                </c:pt>
                <c:pt idx="99">
                  <c:v>25.305</c:v>
                </c:pt>
                <c:pt idx="100">
                  <c:v>25.5</c:v>
                </c:pt>
                <c:pt idx="101">
                  <c:v>25.695</c:v>
                </c:pt>
                <c:pt idx="102">
                  <c:v>25.89</c:v>
                </c:pt>
                <c:pt idx="103">
                  <c:v>26.085000000000001</c:v>
                </c:pt>
                <c:pt idx="104">
                  <c:v>26.28</c:v>
                </c:pt>
                <c:pt idx="105">
                  <c:v>26.475000000000001</c:v>
                </c:pt>
                <c:pt idx="106">
                  <c:v>26.67</c:v>
                </c:pt>
                <c:pt idx="107">
                  <c:v>26.864999999999998</c:v>
                </c:pt>
                <c:pt idx="108">
                  <c:v>27.06</c:v>
                </c:pt>
                <c:pt idx="109">
                  <c:v>27.254999999999999</c:v>
                </c:pt>
                <c:pt idx="110">
                  <c:v>27.45</c:v>
                </c:pt>
                <c:pt idx="111">
                  <c:v>27.645</c:v>
                </c:pt>
                <c:pt idx="112">
                  <c:v>27.84</c:v>
                </c:pt>
                <c:pt idx="113">
                  <c:v>28.035</c:v>
                </c:pt>
                <c:pt idx="114">
                  <c:v>28.23</c:v>
                </c:pt>
                <c:pt idx="115">
                  <c:v>28.425000000000001</c:v>
                </c:pt>
                <c:pt idx="116">
                  <c:v>28.62</c:v>
                </c:pt>
                <c:pt idx="117">
                  <c:v>28.815000000000001</c:v>
                </c:pt>
                <c:pt idx="118">
                  <c:v>29.01</c:v>
                </c:pt>
                <c:pt idx="119">
                  <c:v>29.204999999999998</c:v>
                </c:pt>
                <c:pt idx="120">
                  <c:v>29.4</c:v>
                </c:pt>
                <c:pt idx="121">
                  <c:v>29.594999999999999</c:v>
                </c:pt>
                <c:pt idx="122">
                  <c:v>29.79</c:v>
                </c:pt>
                <c:pt idx="123">
                  <c:v>29.984999999999999</c:v>
                </c:pt>
                <c:pt idx="124">
                  <c:v>30.18</c:v>
                </c:pt>
                <c:pt idx="125">
                  <c:v>30.375</c:v>
                </c:pt>
                <c:pt idx="126">
                  <c:v>30.57</c:v>
                </c:pt>
                <c:pt idx="127">
                  <c:v>30.765000000000001</c:v>
                </c:pt>
                <c:pt idx="128">
                  <c:v>30.96</c:v>
                </c:pt>
                <c:pt idx="129">
                  <c:v>31.155000000000001</c:v>
                </c:pt>
                <c:pt idx="130">
                  <c:v>31.35</c:v>
                </c:pt>
                <c:pt idx="131">
                  <c:v>31.545000000000002</c:v>
                </c:pt>
                <c:pt idx="132">
                  <c:v>31.74</c:v>
                </c:pt>
                <c:pt idx="133">
                  <c:v>31.934999999999999</c:v>
                </c:pt>
                <c:pt idx="134">
                  <c:v>32.130000000000003</c:v>
                </c:pt>
                <c:pt idx="135">
                  <c:v>32.325000000000003</c:v>
                </c:pt>
                <c:pt idx="136">
                  <c:v>32.520000000000003</c:v>
                </c:pt>
                <c:pt idx="137">
                  <c:v>32.715000000000003</c:v>
                </c:pt>
                <c:pt idx="138">
                  <c:v>32.909999999999997</c:v>
                </c:pt>
                <c:pt idx="139">
                  <c:v>33.104999999999997</c:v>
                </c:pt>
                <c:pt idx="140">
                  <c:v>33.299999999999997</c:v>
                </c:pt>
                <c:pt idx="141">
                  <c:v>33.494999999999997</c:v>
                </c:pt>
                <c:pt idx="142">
                  <c:v>33.69</c:v>
                </c:pt>
                <c:pt idx="143">
                  <c:v>33.884999999999998</c:v>
                </c:pt>
                <c:pt idx="144">
                  <c:v>34.08</c:v>
                </c:pt>
                <c:pt idx="145">
                  <c:v>34.274999999999999</c:v>
                </c:pt>
                <c:pt idx="146">
                  <c:v>34.47</c:v>
                </c:pt>
                <c:pt idx="147">
                  <c:v>34.664999999999999</c:v>
                </c:pt>
                <c:pt idx="148">
                  <c:v>34.86</c:v>
                </c:pt>
                <c:pt idx="149">
                  <c:v>35.055</c:v>
                </c:pt>
                <c:pt idx="150">
                  <c:v>35.25</c:v>
                </c:pt>
                <c:pt idx="151">
                  <c:v>35.445</c:v>
                </c:pt>
                <c:pt idx="152">
                  <c:v>35.64</c:v>
                </c:pt>
                <c:pt idx="153">
                  <c:v>35.835000000000001</c:v>
                </c:pt>
                <c:pt idx="154">
                  <c:v>36.03</c:v>
                </c:pt>
                <c:pt idx="155">
                  <c:v>36.225000000000001</c:v>
                </c:pt>
                <c:pt idx="156">
                  <c:v>36.42</c:v>
                </c:pt>
                <c:pt idx="157">
                  <c:v>36.615000000000002</c:v>
                </c:pt>
                <c:pt idx="158">
                  <c:v>36.81</c:v>
                </c:pt>
                <c:pt idx="159">
                  <c:v>37.005000000000003</c:v>
                </c:pt>
                <c:pt idx="160">
                  <c:v>37.200000000000003</c:v>
                </c:pt>
                <c:pt idx="161">
                  <c:v>37.395000000000003</c:v>
                </c:pt>
                <c:pt idx="162">
                  <c:v>37.590000000000003</c:v>
                </c:pt>
                <c:pt idx="163">
                  <c:v>37.784999999999997</c:v>
                </c:pt>
                <c:pt idx="164">
                  <c:v>37.979999999999997</c:v>
                </c:pt>
                <c:pt idx="165">
                  <c:v>38.174999999999997</c:v>
                </c:pt>
                <c:pt idx="166">
                  <c:v>38.369999999999997</c:v>
                </c:pt>
                <c:pt idx="167">
                  <c:v>38.564999999999998</c:v>
                </c:pt>
                <c:pt idx="168">
                  <c:v>38.76</c:v>
                </c:pt>
                <c:pt idx="169">
                  <c:v>38.954999999999998</c:v>
                </c:pt>
                <c:pt idx="170">
                  <c:v>39.15</c:v>
                </c:pt>
                <c:pt idx="171">
                  <c:v>39.344999999999999</c:v>
                </c:pt>
                <c:pt idx="172">
                  <c:v>39.54</c:v>
                </c:pt>
                <c:pt idx="173">
                  <c:v>39.734999999999999</c:v>
                </c:pt>
                <c:pt idx="174">
                  <c:v>39.93</c:v>
                </c:pt>
                <c:pt idx="175">
                  <c:v>40.125</c:v>
                </c:pt>
                <c:pt idx="176">
                  <c:v>40.32</c:v>
                </c:pt>
                <c:pt idx="177">
                  <c:v>40.515000000000001</c:v>
                </c:pt>
                <c:pt idx="178">
                  <c:v>40.71</c:v>
                </c:pt>
                <c:pt idx="179">
                  <c:v>40.905000000000001</c:v>
                </c:pt>
                <c:pt idx="180">
                  <c:v>41.1</c:v>
                </c:pt>
                <c:pt idx="181">
                  <c:v>41.295000000000002</c:v>
                </c:pt>
                <c:pt idx="182">
                  <c:v>41.49</c:v>
                </c:pt>
                <c:pt idx="183">
                  <c:v>41.685000000000002</c:v>
                </c:pt>
                <c:pt idx="184">
                  <c:v>41.88</c:v>
                </c:pt>
                <c:pt idx="185">
                  <c:v>42.075000000000003</c:v>
                </c:pt>
                <c:pt idx="186">
                  <c:v>42.27</c:v>
                </c:pt>
                <c:pt idx="187">
                  <c:v>42.465000000000003</c:v>
                </c:pt>
                <c:pt idx="188">
                  <c:v>42.66</c:v>
                </c:pt>
                <c:pt idx="189">
                  <c:v>42.854999999999997</c:v>
                </c:pt>
                <c:pt idx="190">
                  <c:v>43.05</c:v>
                </c:pt>
                <c:pt idx="191">
                  <c:v>43.244999999999997</c:v>
                </c:pt>
                <c:pt idx="192">
                  <c:v>43.44</c:v>
                </c:pt>
                <c:pt idx="193">
                  <c:v>43.634999999999998</c:v>
                </c:pt>
                <c:pt idx="194">
                  <c:v>43.83</c:v>
                </c:pt>
                <c:pt idx="195">
                  <c:v>44.024999999999999</c:v>
                </c:pt>
                <c:pt idx="196">
                  <c:v>44.22</c:v>
                </c:pt>
                <c:pt idx="197">
                  <c:v>44.414999999999999</c:v>
                </c:pt>
                <c:pt idx="198">
                  <c:v>44.61</c:v>
                </c:pt>
                <c:pt idx="199">
                  <c:v>44.805</c:v>
                </c:pt>
                <c:pt idx="200">
                  <c:v>45</c:v>
                </c:pt>
              </c:numCache>
            </c:numRef>
          </c:xVal>
          <c:yVal>
            <c:numRef>
              <c:f>'CLvsLO 2GHz IF'!$G$5:$G$205</c:f>
              <c:numCache>
                <c:formatCode>General</c:formatCode>
                <c:ptCount val="201"/>
                <c:pt idx="0">
                  <c:v>-23.016811000000001</c:v>
                </c:pt>
                <c:pt idx="1">
                  <c:v>-23.113674</c:v>
                </c:pt>
                <c:pt idx="2">
                  <c:v>-23.156756999999999</c:v>
                </c:pt>
                <c:pt idx="3">
                  <c:v>-23.117781000000001</c:v>
                </c:pt>
                <c:pt idx="4">
                  <c:v>-22.808282999999999</c:v>
                </c:pt>
                <c:pt idx="5">
                  <c:v>-22.442146000000001</c:v>
                </c:pt>
                <c:pt idx="6">
                  <c:v>-21.723389000000001</c:v>
                </c:pt>
                <c:pt idx="7">
                  <c:v>-20.770299999999999</c:v>
                </c:pt>
                <c:pt idx="8">
                  <c:v>-19.747910999999998</c:v>
                </c:pt>
                <c:pt idx="9">
                  <c:v>-18.885759</c:v>
                </c:pt>
                <c:pt idx="10">
                  <c:v>-17.957968000000001</c:v>
                </c:pt>
                <c:pt idx="11">
                  <c:v>-16.587294</c:v>
                </c:pt>
                <c:pt idx="12">
                  <c:v>-15.062071</c:v>
                </c:pt>
                <c:pt idx="13">
                  <c:v>-13.718043</c:v>
                </c:pt>
                <c:pt idx="14">
                  <c:v>-12.576005</c:v>
                </c:pt>
                <c:pt idx="15">
                  <c:v>-11.416043</c:v>
                </c:pt>
                <c:pt idx="16">
                  <c:v>-10.271357999999999</c:v>
                </c:pt>
                <c:pt idx="17">
                  <c:v>-9.3295011999999993</c:v>
                </c:pt>
                <c:pt idx="18">
                  <c:v>-8.5040379000000001</c:v>
                </c:pt>
                <c:pt idx="19">
                  <c:v>-7.8556832999999999</c:v>
                </c:pt>
                <c:pt idx="20">
                  <c:v>-7.2883015000000002</c:v>
                </c:pt>
                <c:pt idx="21">
                  <c:v>-6.9111513999999996</c:v>
                </c:pt>
                <c:pt idx="22">
                  <c:v>-6.669333</c:v>
                </c:pt>
                <c:pt idx="23">
                  <c:v>-6.5501904</c:v>
                </c:pt>
                <c:pt idx="24">
                  <c:v>-6.5111904000000003</c:v>
                </c:pt>
                <c:pt idx="25">
                  <c:v>-6.4780097000000003</c:v>
                </c:pt>
                <c:pt idx="26">
                  <c:v>-6.4712180999999998</c:v>
                </c:pt>
                <c:pt idx="27">
                  <c:v>-6.50563</c:v>
                </c:pt>
                <c:pt idx="28">
                  <c:v>-6.5442352000000001</c:v>
                </c:pt>
                <c:pt idx="29">
                  <c:v>-6.6163268000000004</c:v>
                </c:pt>
                <c:pt idx="30">
                  <c:v>-6.6616936000000004</c:v>
                </c:pt>
                <c:pt idx="31">
                  <c:v>-6.7592211000000004</c:v>
                </c:pt>
                <c:pt idx="32">
                  <c:v>-6.8168397000000001</c:v>
                </c:pt>
                <c:pt idx="33">
                  <c:v>-6.8477731000000004</c:v>
                </c:pt>
                <c:pt idx="34">
                  <c:v>-6.8310275000000003</c:v>
                </c:pt>
                <c:pt idx="35">
                  <c:v>-6.7859821</c:v>
                </c:pt>
                <c:pt idx="36">
                  <c:v>-6.7297200999999998</c:v>
                </c:pt>
                <c:pt idx="37">
                  <c:v>-6.6851697000000003</c:v>
                </c:pt>
                <c:pt idx="38">
                  <c:v>-6.6450043000000001</c:v>
                </c:pt>
                <c:pt idx="39">
                  <c:v>-6.6054792000000004</c:v>
                </c:pt>
                <c:pt idx="40">
                  <c:v>-6.5352911999999996</c:v>
                </c:pt>
                <c:pt idx="41">
                  <c:v>-6.4745220999999997</c:v>
                </c:pt>
                <c:pt idx="42">
                  <c:v>-6.3964214000000004</c:v>
                </c:pt>
                <c:pt idx="43">
                  <c:v>-6.3475226999999999</c:v>
                </c:pt>
                <c:pt idx="44">
                  <c:v>-6.3315267999999998</c:v>
                </c:pt>
                <c:pt idx="45">
                  <c:v>-6.3470626000000001</c:v>
                </c:pt>
                <c:pt idx="46">
                  <c:v>-6.3497138</c:v>
                </c:pt>
                <c:pt idx="47">
                  <c:v>-6.3198708999999997</c:v>
                </c:pt>
                <c:pt idx="48">
                  <c:v>-6.2763076</c:v>
                </c:pt>
                <c:pt idx="49">
                  <c:v>-6.2352314</c:v>
                </c:pt>
                <c:pt idx="50">
                  <c:v>-6.2173238</c:v>
                </c:pt>
                <c:pt idx="51">
                  <c:v>-6.2382245000000003</c:v>
                </c:pt>
                <c:pt idx="52">
                  <c:v>-6.2800364000000002</c:v>
                </c:pt>
                <c:pt idx="53">
                  <c:v>-6.3122663000000001</c:v>
                </c:pt>
                <c:pt idx="54">
                  <c:v>-6.3267392999999998</c:v>
                </c:pt>
                <c:pt idx="55">
                  <c:v>-6.3376245000000004</c:v>
                </c:pt>
                <c:pt idx="56">
                  <c:v>-6.3348765</c:v>
                </c:pt>
                <c:pt idx="57">
                  <c:v>-6.3235393000000002</c:v>
                </c:pt>
                <c:pt idx="58">
                  <c:v>-6.3268608999999998</c:v>
                </c:pt>
                <c:pt idx="59">
                  <c:v>-6.3452649000000001</c:v>
                </c:pt>
                <c:pt idx="60">
                  <c:v>-6.4078903</c:v>
                </c:pt>
                <c:pt idx="61">
                  <c:v>-6.4832710999999996</c:v>
                </c:pt>
                <c:pt idx="62">
                  <c:v>-6.5811643999999996</c:v>
                </c:pt>
                <c:pt idx="63">
                  <c:v>-6.7009844999999997</c:v>
                </c:pt>
                <c:pt idx="64">
                  <c:v>-6.7876630000000002</c:v>
                </c:pt>
                <c:pt idx="65">
                  <c:v>-6.9159303000000003</c:v>
                </c:pt>
                <c:pt idx="66">
                  <c:v>-7.0558585999999996</c:v>
                </c:pt>
                <c:pt idx="67">
                  <c:v>-7.2643361000000004</c:v>
                </c:pt>
                <c:pt idx="68">
                  <c:v>-7.4221567999999998</c:v>
                </c:pt>
                <c:pt idx="69">
                  <c:v>-7.5081635000000002</c:v>
                </c:pt>
                <c:pt idx="70">
                  <c:v>-7.5436692000000001</c:v>
                </c:pt>
                <c:pt idx="71">
                  <c:v>-7.5645617999999999</c:v>
                </c:pt>
                <c:pt idx="72">
                  <c:v>-7.6055441000000004</c:v>
                </c:pt>
                <c:pt idx="73">
                  <c:v>-7.6585578999999999</c:v>
                </c:pt>
                <c:pt idx="74">
                  <c:v>-7.7120842999999999</c:v>
                </c:pt>
                <c:pt idx="75">
                  <c:v>-7.7285323000000004</c:v>
                </c:pt>
                <c:pt idx="76">
                  <c:v>-7.7136449999999996</c:v>
                </c:pt>
                <c:pt idx="77">
                  <c:v>-7.6907005000000002</c:v>
                </c:pt>
                <c:pt idx="78">
                  <c:v>-7.6457334000000001</c:v>
                </c:pt>
                <c:pt idx="79">
                  <c:v>-7.5992708000000002</c:v>
                </c:pt>
                <c:pt idx="80">
                  <c:v>-7.5692306</c:v>
                </c:pt>
                <c:pt idx="81">
                  <c:v>-7.5743513</c:v>
                </c:pt>
                <c:pt idx="82">
                  <c:v>-7.5941057000000001</c:v>
                </c:pt>
                <c:pt idx="83">
                  <c:v>-7.5972341999999999</c:v>
                </c:pt>
                <c:pt idx="84">
                  <c:v>-7.6387086000000002</c:v>
                </c:pt>
                <c:pt idx="85">
                  <c:v>-7.6782874999999997</c:v>
                </c:pt>
                <c:pt idx="86">
                  <c:v>-7.7456212000000004</c:v>
                </c:pt>
                <c:pt idx="87">
                  <c:v>-7.8007293000000004</c:v>
                </c:pt>
                <c:pt idx="88">
                  <c:v>-7.8586391999999998</c:v>
                </c:pt>
                <c:pt idx="89">
                  <c:v>-7.9149094</c:v>
                </c:pt>
                <c:pt idx="90">
                  <c:v>-7.9198627000000004</c:v>
                </c:pt>
                <c:pt idx="91">
                  <c:v>-7.8942657000000001</c:v>
                </c:pt>
                <c:pt idx="92">
                  <c:v>-7.8386912000000004</c:v>
                </c:pt>
                <c:pt idx="93">
                  <c:v>-7.7879852999999999</c:v>
                </c:pt>
                <c:pt idx="94">
                  <c:v>-7.7434744999999996</c:v>
                </c:pt>
                <c:pt idx="95">
                  <c:v>-7.6775321999999999</c:v>
                </c:pt>
                <c:pt idx="96">
                  <c:v>-7.6320701</c:v>
                </c:pt>
                <c:pt idx="97">
                  <c:v>-7.5824027000000003</c:v>
                </c:pt>
                <c:pt idx="98">
                  <c:v>-7.5377736000000004</c:v>
                </c:pt>
                <c:pt idx="99">
                  <c:v>-7.5055446999999997</c:v>
                </c:pt>
                <c:pt idx="100">
                  <c:v>-7.4800257999999999</c:v>
                </c:pt>
                <c:pt idx="101">
                  <c:v>-7.4950123</c:v>
                </c:pt>
                <c:pt idx="102">
                  <c:v>-7.5316752999999999</c:v>
                </c:pt>
                <c:pt idx="103">
                  <c:v>-7.5808071999999997</c:v>
                </c:pt>
                <c:pt idx="104">
                  <c:v>-7.6044083000000002</c:v>
                </c:pt>
                <c:pt idx="105">
                  <c:v>-7.5712327999999998</c:v>
                </c:pt>
                <c:pt idx="106">
                  <c:v>-7.4948687999999999</c:v>
                </c:pt>
                <c:pt idx="107">
                  <c:v>-7.3989552999999999</c:v>
                </c:pt>
                <c:pt idx="108">
                  <c:v>-7.3266043999999999</c:v>
                </c:pt>
                <c:pt idx="109">
                  <c:v>-7.2749600000000001</c:v>
                </c:pt>
                <c:pt idx="110">
                  <c:v>-7.2454128000000004</c:v>
                </c:pt>
                <c:pt idx="111">
                  <c:v>-7.2296329000000004</c:v>
                </c:pt>
                <c:pt idx="112">
                  <c:v>-7.2527131999999996</c:v>
                </c:pt>
                <c:pt idx="113">
                  <c:v>-7.2875570999999999</c:v>
                </c:pt>
                <c:pt idx="114">
                  <c:v>-7.3294220000000001</c:v>
                </c:pt>
                <c:pt idx="115">
                  <c:v>-7.3533882999999998</c:v>
                </c:pt>
                <c:pt idx="116">
                  <c:v>-7.3734989000000004</c:v>
                </c:pt>
                <c:pt idx="117">
                  <c:v>-7.3712372999999998</c:v>
                </c:pt>
                <c:pt idx="118">
                  <c:v>-7.3684744999999996</c:v>
                </c:pt>
                <c:pt idx="119">
                  <c:v>-7.3616548000000002</c:v>
                </c:pt>
                <c:pt idx="120">
                  <c:v>-7.3787064999999998</c:v>
                </c:pt>
                <c:pt idx="121">
                  <c:v>-7.3965415999999999</c:v>
                </c:pt>
                <c:pt idx="122">
                  <c:v>-7.4168824999999998</c:v>
                </c:pt>
                <c:pt idx="123">
                  <c:v>-7.4326052999999996</c:v>
                </c:pt>
                <c:pt idx="124">
                  <c:v>-7.4647274000000001</c:v>
                </c:pt>
                <c:pt idx="125">
                  <c:v>-7.5055413</c:v>
                </c:pt>
                <c:pt idx="126">
                  <c:v>-7.5331903000000002</c:v>
                </c:pt>
                <c:pt idx="127">
                  <c:v>-7.5738440000000002</c:v>
                </c:pt>
                <c:pt idx="128">
                  <c:v>-7.6209273</c:v>
                </c:pt>
                <c:pt idx="129">
                  <c:v>-7.6902813999999999</c:v>
                </c:pt>
                <c:pt idx="130">
                  <c:v>-7.7406473</c:v>
                </c:pt>
                <c:pt idx="131">
                  <c:v>-7.8142747999999997</c:v>
                </c:pt>
                <c:pt idx="132">
                  <c:v>-7.9070020000000003</c:v>
                </c:pt>
                <c:pt idx="133">
                  <c:v>-8.0547418999999998</c:v>
                </c:pt>
                <c:pt idx="134">
                  <c:v>-8.2054396000000001</c:v>
                </c:pt>
                <c:pt idx="135">
                  <c:v>-8.3553008999999996</c:v>
                </c:pt>
                <c:pt idx="136">
                  <c:v>-8.4854908000000009</c:v>
                </c:pt>
                <c:pt idx="137">
                  <c:v>-8.6204052000000004</c:v>
                </c:pt>
                <c:pt idx="138">
                  <c:v>-8.7583217999999992</c:v>
                </c:pt>
                <c:pt idx="139">
                  <c:v>-8.9159173999999997</c:v>
                </c:pt>
                <c:pt idx="140">
                  <c:v>-9.0846309999999999</c:v>
                </c:pt>
                <c:pt idx="141">
                  <c:v>-9.2786646000000008</c:v>
                </c:pt>
                <c:pt idx="142">
                  <c:v>-9.4465331999999993</c:v>
                </c:pt>
                <c:pt idx="143">
                  <c:v>-9.5962733999999994</c:v>
                </c:pt>
                <c:pt idx="144">
                  <c:v>-9.7249584000000002</c:v>
                </c:pt>
                <c:pt idx="145">
                  <c:v>-9.8415928000000008</c:v>
                </c:pt>
                <c:pt idx="146">
                  <c:v>-9.9572506000000001</c:v>
                </c:pt>
                <c:pt idx="147">
                  <c:v>-10.044971</c:v>
                </c:pt>
                <c:pt idx="148">
                  <c:v>-10.134824999999999</c:v>
                </c:pt>
                <c:pt idx="149">
                  <c:v>-10.210356000000001</c:v>
                </c:pt>
                <c:pt idx="150">
                  <c:v>-10.275650000000001</c:v>
                </c:pt>
                <c:pt idx="151">
                  <c:v>-10.347747</c:v>
                </c:pt>
                <c:pt idx="152">
                  <c:v>-10.386123</c:v>
                </c:pt>
                <c:pt idx="153">
                  <c:v>-10.425824</c:v>
                </c:pt>
                <c:pt idx="154">
                  <c:v>-10.42395</c:v>
                </c:pt>
                <c:pt idx="155">
                  <c:v>-10.434184999999999</c:v>
                </c:pt>
                <c:pt idx="156">
                  <c:v>-10.448778000000001</c:v>
                </c:pt>
                <c:pt idx="157">
                  <c:v>-10.457404</c:v>
                </c:pt>
                <c:pt idx="158">
                  <c:v>-10.455705999999999</c:v>
                </c:pt>
                <c:pt idx="159">
                  <c:v>-10.446159</c:v>
                </c:pt>
                <c:pt idx="160">
                  <c:v>-10.453225</c:v>
                </c:pt>
                <c:pt idx="161">
                  <c:v>-10.423477999999999</c:v>
                </c:pt>
                <c:pt idx="162">
                  <c:v>-10.330617999999999</c:v>
                </c:pt>
                <c:pt idx="163">
                  <c:v>-10.203526</c:v>
                </c:pt>
                <c:pt idx="164">
                  <c:v>-10.129279</c:v>
                </c:pt>
                <c:pt idx="165">
                  <c:v>-10.018776000000001</c:v>
                </c:pt>
                <c:pt idx="166">
                  <c:v>-9.8888063000000006</c:v>
                </c:pt>
                <c:pt idx="167">
                  <c:v>-9.7687367999999992</c:v>
                </c:pt>
                <c:pt idx="168">
                  <c:v>-9.7484312000000006</c:v>
                </c:pt>
                <c:pt idx="169">
                  <c:v>-9.7436723999999995</c:v>
                </c:pt>
                <c:pt idx="170">
                  <c:v>-9.6988020000000006</c:v>
                </c:pt>
                <c:pt idx="171">
                  <c:v>-9.6620788999999991</c:v>
                </c:pt>
                <c:pt idx="172">
                  <c:v>-9.6847133999999997</c:v>
                </c:pt>
                <c:pt idx="173">
                  <c:v>-9.7180575999999999</c:v>
                </c:pt>
                <c:pt idx="174">
                  <c:v>-9.7666129999999995</c:v>
                </c:pt>
                <c:pt idx="175">
                  <c:v>-9.8144922000000001</c:v>
                </c:pt>
                <c:pt idx="176">
                  <c:v>-9.8602772000000005</c:v>
                </c:pt>
                <c:pt idx="177">
                  <c:v>-9.8500347000000001</c:v>
                </c:pt>
                <c:pt idx="178">
                  <c:v>-9.8138846999999991</c:v>
                </c:pt>
                <c:pt idx="179">
                  <c:v>-9.7782906999999994</c:v>
                </c:pt>
                <c:pt idx="180">
                  <c:v>-9.7530631999999997</c:v>
                </c:pt>
                <c:pt idx="181">
                  <c:v>-9.7234982999999993</c:v>
                </c:pt>
                <c:pt idx="182">
                  <c:v>-9.6937294000000005</c:v>
                </c:pt>
                <c:pt idx="183">
                  <c:v>-9.6869469000000006</c:v>
                </c:pt>
                <c:pt idx="184">
                  <c:v>-9.6831408000000003</c:v>
                </c:pt>
                <c:pt idx="185">
                  <c:v>-9.6993723000000003</c:v>
                </c:pt>
                <c:pt idx="186">
                  <c:v>-9.7089958000000003</c:v>
                </c:pt>
                <c:pt idx="187">
                  <c:v>-9.7682561999999997</c:v>
                </c:pt>
                <c:pt idx="188">
                  <c:v>-9.8764857999999993</c:v>
                </c:pt>
                <c:pt idx="189">
                  <c:v>-10.059545999999999</c:v>
                </c:pt>
                <c:pt idx="190">
                  <c:v>-10.261514</c:v>
                </c:pt>
                <c:pt idx="191">
                  <c:v>-10.509567000000001</c:v>
                </c:pt>
                <c:pt idx="192">
                  <c:v>-10.779593999999999</c:v>
                </c:pt>
                <c:pt idx="193">
                  <c:v>-11.082670999999999</c:v>
                </c:pt>
                <c:pt idx="194">
                  <c:v>-11.365085000000001</c:v>
                </c:pt>
                <c:pt idx="195">
                  <c:v>-11.639661</c:v>
                </c:pt>
                <c:pt idx="196">
                  <c:v>-11.896722</c:v>
                </c:pt>
                <c:pt idx="197">
                  <c:v>-12.161185</c:v>
                </c:pt>
                <c:pt idx="198">
                  <c:v>-12.411859</c:v>
                </c:pt>
                <c:pt idx="199">
                  <c:v>-12.657382999999999</c:v>
                </c:pt>
                <c:pt idx="200">
                  <c:v>-12.812977999999999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56-4AB0-A5E5-98B85A893FCA}"/>
            </c:ext>
          </c:extLst>
        </c:ser>
        <c:ser>
          <c:idx val="0"/>
          <c:order val="2"/>
          <c:tx>
            <c:strRef>
              <c:f>'CLvsLO 2GHz IF'!$H$2</c:f>
              <c:strCache>
                <c:ptCount val="1"/>
                <c:pt idx="0">
                  <c:v>+13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'CLvsLO 2GHz IF'!$E$5:$E$205</c:f>
              <c:numCache>
                <c:formatCode>General</c:formatCode>
                <c:ptCount val="201"/>
                <c:pt idx="0">
                  <c:v>6</c:v>
                </c:pt>
                <c:pt idx="1">
                  <c:v>6.1950000000000003</c:v>
                </c:pt>
                <c:pt idx="2">
                  <c:v>6.39</c:v>
                </c:pt>
                <c:pt idx="3">
                  <c:v>6.585</c:v>
                </c:pt>
                <c:pt idx="4">
                  <c:v>6.78</c:v>
                </c:pt>
                <c:pt idx="5">
                  <c:v>6.9749999999999996</c:v>
                </c:pt>
                <c:pt idx="6">
                  <c:v>7.17</c:v>
                </c:pt>
                <c:pt idx="7">
                  <c:v>7.3650000000000002</c:v>
                </c:pt>
                <c:pt idx="8">
                  <c:v>7.56</c:v>
                </c:pt>
                <c:pt idx="9">
                  <c:v>7.7549999999999999</c:v>
                </c:pt>
                <c:pt idx="10">
                  <c:v>7.95</c:v>
                </c:pt>
                <c:pt idx="11">
                  <c:v>8.1449999999999996</c:v>
                </c:pt>
                <c:pt idx="12">
                  <c:v>8.34</c:v>
                </c:pt>
                <c:pt idx="13">
                  <c:v>8.5350000000000001</c:v>
                </c:pt>
                <c:pt idx="14">
                  <c:v>8.73</c:v>
                </c:pt>
                <c:pt idx="15">
                  <c:v>8.9250000000000007</c:v>
                </c:pt>
                <c:pt idx="16">
                  <c:v>9.1199999999999992</c:v>
                </c:pt>
                <c:pt idx="17">
                  <c:v>9.3149999999999995</c:v>
                </c:pt>
                <c:pt idx="18">
                  <c:v>9.51</c:v>
                </c:pt>
                <c:pt idx="19">
                  <c:v>9.7050000000000001</c:v>
                </c:pt>
                <c:pt idx="20">
                  <c:v>9.9</c:v>
                </c:pt>
                <c:pt idx="21">
                  <c:v>10.095000000000001</c:v>
                </c:pt>
                <c:pt idx="22">
                  <c:v>10.29</c:v>
                </c:pt>
                <c:pt idx="23">
                  <c:v>10.484999999999999</c:v>
                </c:pt>
                <c:pt idx="24">
                  <c:v>10.68</c:v>
                </c:pt>
                <c:pt idx="25">
                  <c:v>10.875</c:v>
                </c:pt>
                <c:pt idx="26">
                  <c:v>11.07</c:v>
                </c:pt>
                <c:pt idx="27">
                  <c:v>11.265000000000001</c:v>
                </c:pt>
                <c:pt idx="28">
                  <c:v>11.46</c:v>
                </c:pt>
                <c:pt idx="29">
                  <c:v>11.654999999999999</c:v>
                </c:pt>
                <c:pt idx="30">
                  <c:v>11.85</c:v>
                </c:pt>
                <c:pt idx="31">
                  <c:v>12.045</c:v>
                </c:pt>
                <c:pt idx="32">
                  <c:v>12.24</c:v>
                </c:pt>
                <c:pt idx="33">
                  <c:v>12.435</c:v>
                </c:pt>
                <c:pt idx="34">
                  <c:v>12.63</c:v>
                </c:pt>
                <c:pt idx="35">
                  <c:v>12.824999999999999</c:v>
                </c:pt>
                <c:pt idx="36">
                  <c:v>13.02</c:v>
                </c:pt>
                <c:pt idx="37">
                  <c:v>13.215</c:v>
                </c:pt>
                <c:pt idx="38">
                  <c:v>13.41</c:v>
                </c:pt>
                <c:pt idx="39">
                  <c:v>13.605</c:v>
                </c:pt>
                <c:pt idx="40">
                  <c:v>13.8</c:v>
                </c:pt>
                <c:pt idx="41">
                  <c:v>13.994999999999999</c:v>
                </c:pt>
                <c:pt idx="42">
                  <c:v>14.19</c:v>
                </c:pt>
                <c:pt idx="43">
                  <c:v>14.385</c:v>
                </c:pt>
                <c:pt idx="44">
                  <c:v>14.58</c:v>
                </c:pt>
                <c:pt idx="45">
                  <c:v>14.775</c:v>
                </c:pt>
                <c:pt idx="46">
                  <c:v>14.97</c:v>
                </c:pt>
                <c:pt idx="47">
                  <c:v>15.164999999999999</c:v>
                </c:pt>
                <c:pt idx="48">
                  <c:v>15.36</c:v>
                </c:pt>
                <c:pt idx="49">
                  <c:v>15.555</c:v>
                </c:pt>
                <c:pt idx="50">
                  <c:v>15.75</c:v>
                </c:pt>
                <c:pt idx="51">
                  <c:v>15.945</c:v>
                </c:pt>
                <c:pt idx="52">
                  <c:v>16.14</c:v>
                </c:pt>
                <c:pt idx="53">
                  <c:v>16.335000000000001</c:v>
                </c:pt>
                <c:pt idx="54">
                  <c:v>16.53</c:v>
                </c:pt>
                <c:pt idx="55">
                  <c:v>16.725000000000001</c:v>
                </c:pt>
                <c:pt idx="56">
                  <c:v>16.920000000000002</c:v>
                </c:pt>
                <c:pt idx="57">
                  <c:v>17.114999999999998</c:v>
                </c:pt>
                <c:pt idx="58">
                  <c:v>17.309999999999999</c:v>
                </c:pt>
                <c:pt idx="59">
                  <c:v>17.504999999999999</c:v>
                </c:pt>
                <c:pt idx="60">
                  <c:v>17.7</c:v>
                </c:pt>
                <c:pt idx="61">
                  <c:v>17.895</c:v>
                </c:pt>
                <c:pt idx="62">
                  <c:v>18.09</c:v>
                </c:pt>
                <c:pt idx="63">
                  <c:v>18.285</c:v>
                </c:pt>
                <c:pt idx="64">
                  <c:v>18.48</c:v>
                </c:pt>
                <c:pt idx="65">
                  <c:v>18.675000000000001</c:v>
                </c:pt>
                <c:pt idx="66">
                  <c:v>18.87</c:v>
                </c:pt>
                <c:pt idx="67">
                  <c:v>19.065000000000001</c:v>
                </c:pt>
                <c:pt idx="68">
                  <c:v>19.260000000000002</c:v>
                </c:pt>
                <c:pt idx="69">
                  <c:v>19.454999999999998</c:v>
                </c:pt>
                <c:pt idx="70">
                  <c:v>19.649999999999999</c:v>
                </c:pt>
                <c:pt idx="71">
                  <c:v>19.844999999999999</c:v>
                </c:pt>
                <c:pt idx="72">
                  <c:v>20.04</c:v>
                </c:pt>
                <c:pt idx="73">
                  <c:v>20.234999999999999</c:v>
                </c:pt>
                <c:pt idx="74">
                  <c:v>20.43</c:v>
                </c:pt>
                <c:pt idx="75">
                  <c:v>20.625</c:v>
                </c:pt>
                <c:pt idx="76">
                  <c:v>20.82</c:v>
                </c:pt>
                <c:pt idx="77">
                  <c:v>21.015000000000001</c:v>
                </c:pt>
                <c:pt idx="78">
                  <c:v>21.21</c:v>
                </c:pt>
                <c:pt idx="79">
                  <c:v>21.405000000000001</c:v>
                </c:pt>
                <c:pt idx="80">
                  <c:v>21.6</c:v>
                </c:pt>
                <c:pt idx="81">
                  <c:v>21.795000000000002</c:v>
                </c:pt>
                <c:pt idx="82">
                  <c:v>21.99</c:v>
                </c:pt>
                <c:pt idx="83">
                  <c:v>22.184999999999999</c:v>
                </c:pt>
                <c:pt idx="84">
                  <c:v>22.38</c:v>
                </c:pt>
                <c:pt idx="85">
                  <c:v>22.574999999999999</c:v>
                </c:pt>
                <c:pt idx="86">
                  <c:v>22.77</c:v>
                </c:pt>
                <c:pt idx="87">
                  <c:v>22.965</c:v>
                </c:pt>
                <c:pt idx="88">
                  <c:v>23.16</c:v>
                </c:pt>
                <c:pt idx="89">
                  <c:v>23.355</c:v>
                </c:pt>
                <c:pt idx="90">
                  <c:v>23.55</c:v>
                </c:pt>
                <c:pt idx="91">
                  <c:v>23.745000000000001</c:v>
                </c:pt>
                <c:pt idx="92">
                  <c:v>23.94</c:v>
                </c:pt>
                <c:pt idx="93">
                  <c:v>24.135000000000002</c:v>
                </c:pt>
                <c:pt idx="94">
                  <c:v>24.33</c:v>
                </c:pt>
                <c:pt idx="95">
                  <c:v>24.524999999999999</c:v>
                </c:pt>
                <c:pt idx="96">
                  <c:v>24.72</c:v>
                </c:pt>
                <c:pt idx="97">
                  <c:v>24.914999999999999</c:v>
                </c:pt>
                <c:pt idx="98">
                  <c:v>25.11</c:v>
                </c:pt>
                <c:pt idx="99">
                  <c:v>25.305</c:v>
                </c:pt>
                <c:pt idx="100">
                  <c:v>25.5</c:v>
                </c:pt>
                <c:pt idx="101">
                  <c:v>25.695</c:v>
                </c:pt>
                <c:pt idx="102">
                  <c:v>25.89</c:v>
                </c:pt>
                <c:pt idx="103">
                  <c:v>26.085000000000001</c:v>
                </c:pt>
                <c:pt idx="104">
                  <c:v>26.28</c:v>
                </c:pt>
                <c:pt idx="105">
                  <c:v>26.475000000000001</c:v>
                </c:pt>
                <c:pt idx="106">
                  <c:v>26.67</c:v>
                </c:pt>
                <c:pt idx="107">
                  <c:v>26.864999999999998</c:v>
                </c:pt>
                <c:pt idx="108">
                  <c:v>27.06</c:v>
                </c:pt>
                <c:pt idx="109">
                  <c:v>27.254999999999999</c:v>
                </c:pt>
                <c:pt idx="110">
                  <c:v>27.45</c:v>
                </c:pt>
                <c:pt idx="111">
                  <c:v>27.645</c:v>
                </c:pt>
                <c:pt idx="112">
                  <c:v>27.84</c:v>
                </c:pt>
                <c:pt idx="113">
                  <c:v>28.035</c:v>
                </c:pt>
                <c:pt idx="114">
                  <c:v>28.23</c:v>
                </c:pt>
                <c:pt idx="115">
                  <c:v>28.425000000000001</c:v>
                </c:pt>
                <c:pt idx="116">
                  <c:v>28.62</c:v>
                </c:pt>
                <c:pt idx="117">
                  <c:v>28.815000000000001</c:v>
                </c:pt>
                <c:pt idx="118">
                  <c:v>29.01</c:v>
                </c:pt>
                <c:pt idx="119">
                  <c:v>29.204999999999998</c:v>
                </c:pt>
                <c:pt idx="120">
                  <c:v>29.4</c:v>
                </c:pt>
                <c:pt idx="121">
                  <c:v>29.594999999999999</c:v>
                </c:pt>
                <c:pt idx="122">
                  <c:v>29.79</c:v>
                </c:pt>
                <c:pt idx="123">
                  <c:v>29.984999999999999</c:v>
                </c:pt>
                <c:pt idx="124">
                  <c:v>30.18</c:v>
                </c:pt>
                <c:pt idx="125">
                  <c:v>30.375</c:v>
                </c:pt>
                <c:pt idx="126">
                  <c:v>30.57</c:v>
                </c:pt>
                <c:pt idx="127">
                  <c:v>30.765000000000001</c:v>
                </c:pt>
                <c:pt idx="128">
                  <c:v>30.96</c:v>
                </c:pt>
                <c:pt idx="129">
                  <c:v>31.155000000000001</c:v>
                </c:pt>
                <c:pt idx="130">
                  <c:v>31.35</c:v>
                </c:pt>
                <c:pt idx="131">
                  <c:v>31.545000000000002</c:v>
                </c:pt>
                <c:pt idx="132">
                  <c:v>31.74</c:v>
                </c:pt>
                <c:pt idx="133">
                  <c:v>31.934999999999999</c:v>
                </c:pt>
                <c:pt idx="134">
                  <c:v>32.130000000000003</c:v>
                </c:pt>
                <c:pt idx="135">
                  <c:v>32.325000000000003</c:v>
                </c:pt>
                <c:pt idx="136">
                  <c:v>32.520000000000003</c:v>
                </c:pt>
                <c:pt idx="137">
                  <c:v>32.715000000000003</c:v>
                </c:pt>
                <c:pt idx="138">
                  <c:v>32.909999999999997</c:v>
                </c:pt>
                <c:pt idx="139">
                  <c:v>33.104999999999997</c:v>
                </c:pt>
                <c:pt idx="140">
                  <c:v>33.299999999999997</c:v>
                </c:pt>
                <c:pt idx="141">
                  <c:v>33.494999999999997</c:v>
                </c:pt>
                <c:pt idx="142">
                  <c:v>33.69</c:v>
                </c:pt>
                <c:pt idx="143">
                  <c:v>33.884999999999998</c:v>
                </c:pt>
                <c:pt idx="144">
                  <c:v>34.08</c:v>
                </c:pt>
                <c:pt idx="145">
                  <c:v>34.274999999999999</c:v>
                </c:pt>
                <c:pt idx="146">
                  <c:v>34.47</c:v>
                </c:pt>
                <c:pt idx="147">
                  <c:v>34.664999999999999</c:v>
                </c:pt>
                <c:pt idx="148">
                  <c:v>34.86</c:v>
                </c:pt>
                <c:pt idx="149">
                  <c:v>35.055</c:v>
                </c:pt>
                <c:pt idx="150">
                  <c:v>35.25</c:v>
                </c:pt>
                <c:pt idx="151">
                  <c:v>35.445</c:v>
                </c:pt>
                <c:pt idx="152">
                  <c:v>35.64</c:v>
                </c:pt>
                <c:pt idx="153">
                  <c:v>35.835000000000001</c:v>
                </c:pt>
                <c:pt idx="154">
                  <c:v>36.03</c:v>
                </c:pt>
                <c:pt idx="155">
                  <c:v>36.225000000000001</c:v>
                </c:pt>
                <c:pt idx="156">
                  <c:v>36.42</c:v>
                </c:pt>
                <c:pt idx="157">
                  <c:v>36.615000000000002</c:v>
                </c:pt>
                <c:pt idx="158">
                  <c:v>36.81</c:v>
                </c:pt>
                <c:pt idx="159">
                  <c:v>37.005000000000003</c:v>
                </c:pt>
                <c:pt idx="160">
                  <c:v>37.200000000000003</c:v>
                </c:pt>
                <c:pt idx="161">
                  <c:v>37.395000000000003</c:v>
                </c:pt>
                <c:pt idx="162">
                  <c:v>37.590000000000003</c:v>
                </c:pt>
                <c:pt idx="163">
                  <c:v>37.784999999999997</c:v>
                </c:pt>
                <c:pt idx="164">
                  <c:v>37.979999999999997</c:v>
                </c:pt>
                <c:pt idx="165">
                  <c:v>38.174999999999997</c:v>
                </c:pt>
                <c:pt idx="166">
                  <c:v>38.369999999999997</c:v>
                </c:pt>
                <c:pt idx="167">
                  <c:v>38.564999999999998</c:v>
                </c:pt>
                <c:pt idx="168">
                  <c:v>38.76</c:v>
                </c:pt>
                <c:pt idx="169">
                  <c:v>38.954999999999998</c:v>
                </c:pt>
                <c:pt idx="170">
                  <c:v>39.15</c:v>
                </c:pt>
                <c:pt idx="171">
                  <c:v>39.344999999999999</c:v>
                </c:pt>
                <c:pt idx="172">
                  <c:v>39.54</c:v>
                </c:pt>
                <c:pt idx="173">
                  <c:v>39.734999999999999</c:v>
                </c:pt>
                <c:pt idx="174">
                  <c:v>39.93</c:v>
                </c:pt>
                <c:pt idx="175">
                  <c:v>40.125</c:v>
                </c:pt>
                <c:pt idx="176">
                  <c:v>40.32</c:v>
                </c:pt>
                <c:pt idx="177">
                  <c:v>40.515000000000001</c:v>
                </c:pt>
                <c:pt idx="178">
                  <c:v>40.71</c:v>
                </c:pt>
                <c:pt idx="179">
                  <c:v>40.905000000000001</c:v>
                </c:pt>
                <c:pt idx="180">
                  <c:v>41.1</c:v>
                </c:pt>
                <c:pt idx="181">
                  <c:v>41.295000000000002</c:v>
                </c:pt>
                <c:pt idx="182">
                  <c:v>41.49</c:v>
                </c:pt>
                <c:pt idx="183">
                  <c:v>41.685000000000002</c:v>
                </c:pt>
                <c:pt idx="184">
                  <c:v>41.88</c:v>
                </c:pt>
                <c:pt idx="185">
                  <c:v>42.075000000000003</c:v>
                </c:pt>
                <c:pt idx="186">
                  <c:v>42.27</c:v>
                </c:pt>
                <c:pt idx="187">
                  <c:v>42.465000000000003</c:v>
                </c:pt>
                <c:pt idx="188">
                  <c:v>42.66</c:v>
                </c:pt>
                <c:pt idx="189">
                  <c:v>42.854999999999997</c:v>
                </c:pt>
                <c:pt idx="190">
                  <c:v>43.05</c:v>
                </c:pt>
                <c:pt idx="191">
                  <c:v>43.244999999999997</c:v>
                </c:pt>
                <c:pt idx="192">
                  <c:v>43.44</c:v>
                </c:pt>
                <c:pt idx="193">
                  <c:v>43.634999999999998</c:v>
                </c:pt>
                <c:pt idx="194">
                  <c:v>43.83</c:v>
                </c:pt>
                <c:pt idx="195">
                  <c:v>44.024999999999999</c:v>
                </c:pt>
                <c:pt idx="196">
                  <c:v>44.22</c:v>
                </c:pt>
                <c:pt idx="197">
                  <c:v>44.414999999999999</c:v>
                </c:pt>
                <c:pt idx="198">
                  <c:v>44.61</c:v>
                </c:pt>
                <c:pt idx="199">
                  <c:v>44.805</c:v>
                </c:pt>
                <c:pt idx="200">
                  <c:v>45</c:v>
                </c:pt>
              </c:numCache>
            </c:numRef>
          </c:xVal>
          <c:yVal>
            <c:numRef>
              <c:f>'CLvsLO 2GHz IF'!$H$5:$H$205</c:f>
              <c:numCache>
                <c:formatCode>General</c:formatCode>
                <c:ptCount val="201"/>
                <c:pt idx="0">
                  <c:v>-24.545024999999999</c:v>
                </c:pt>
                <c:pt idx="1">
                  <c:v>-24.144304000000002</c:v>
                </c:pt>
                <c:pt idx="2">
                  <c:v>-23.744364000000001</c:v>
                </c:pt>
                <c:pt idx="3">
                  <c:v>-23.768439999999998</c:v>
                </c:pt>
                <c:pt idx="4">
                  <c:v>-23.713156000000001</c:v>
                </c:pt>
                <c:pt idx="5">
                  <c:v>-23.598683999999999</c:v>
                </c:pt>
                <c:pt idx="6">
                  <c:v>-23.028411999999999</c:v>
                </c:pt>
                <c:pt idx="7">
                  <c:v>-22.117647000000002</c:v>
                </c:pt>
                <c:pt idx="8">
                  <c:v>-21.073720999999999</c:v>
                </c:pt>
                <c:pt idx="9">
                  <c:v>-20.160757</c:v>
                </c:pt>
                <c:pt idx="10">
                  <c:v>-19.099578999999999</c:v>
                </c:pt>
                <c:pt idx="11">
                  <c:v>-17.550201000000001</c:v>
                </c:pt>
                <c:pt idx="12">
                  <c:v>-15.869216</c:v>
                </c:pt>
                <c:pt idx="13">
                  <c:v>-14.414149999999999</c:v>
                </c:pt>
                <c:pt idx="14">
                  <c:v>-13.201165</c:v>
                </c:pt>
                <c:pt idx="15">
                  <c:v>-11.97029</c:v>
                </c:pt>
                <c:pt idx="16">
                  <c:v>-10.733942000000001</c:v>
                </c:pt>
                <c:pt idx="17">
                  <c:v>-9.7224398000000001</c:v>
                </c:pt>
                <c:pt idx="18">
                  <c:v>-8.8464041000000009</c:v>
                </c:pt>
                <c:pt idx="19">
                  <c:v>-8.1659345999999999</c:v>
                </c:pt>
                <c:pt idx="20">
                  <c:v>-7.5540346999999999</c:v>
                </c:pt>
                <c:pt idx="21">
                  <c:v>-7.1481214</c:v>
                </c:pt>
                <c:pt idx="22">
                  <c:v>-6.8879032000000002</c:v>
                </c:pt>
                <c:pt idx="23">
                  <c:v>-6.7495231999999996</c:v>
                </c:pt>
                <c:pt idx="24">
                  <c:v>-6.6799312000000004</c:v>
                </c:pt>
                <c:pt idx="25">
                  <c:v>-6.6139665000000001</c:v>
                </c:pt>
                <c:pt idx="26">
                  <c:v>-6.5741525000000003</c:v>
                </c:pt>
                <c:pt idx="27">
                  <c:v>-6.5928244999999999</c:v>
                </c:pt>
                <c:pt idx="28">
                  <c:v>-6.6113781999999999</c:v>
                </c:pt>
                <c:pt idx="29">
                  <c:v>-6.6741672000000003</c:v>
                </c:pt>
                <c:pt idx="30">
                  <c:v>-6.7163272000000003</c:v>
                </c:pt>
                <c:pt idx="31">
                  <c:v>-6.8354220000000003</c:v>
                </c:pt>
                <c:pt idx="32">
                  <c:v>-6.9221643999999998</c:v>
                </c:pt>
                <c:pt idx="33">
                  <c:v>-6.9811807000000003</c:v>
                </c:pt>
                <c:pt idx="34">
                  <c:v>-6.9832802000000003</c:v>
                </c:pt>
                <c:pt idx="35">
                  <c:v>-6.9486116999999998</c:v>
                </c:pt>
                <c:pt idx="36">
                  <c:v>-6.8969053999999996</c:v>
                </c:pt>
                <c:pt idx="37">
                  <c:v>-6.8675822999999996</c:v>
                </c:pt>
                <c:pt idx="38">
                  <c:v>-6.8354564</c:v>
                </c:pt>
                <c:pt idx="39">
                  <c:v>-6.8275398999999997</c:v>
                </c:pt>
                <c:pt idx="40">
                  <c:v>-6.7788544000000002</c:v>
                </c:pt>
                <c:pt idx="41">
                  <c:v>-6.7404980999999999</c:v>
                </c:pt>
                <c:pt idx="42">
                  <c:v>-6.6433343999999996</c:v>
                </c:pt>
                <c:pt idx="43">
                  <c:v>-6.5740661999999999</c:v>
                </c:pt>
                <c:pt idx="44">
                  <c:v>-6.5453571999999998</c:v>
                </c:pt>
                <c:pt idx="45">
                  <c:v>-6.5584474000000004</c:v>
                </c:pt>
                <c:pt idx="46">
                  <c:v>-6.5716558000000003</c:v>
                </c:pt>
                <c:pt idx="47">
                  <c:v>-6.5738902000000001</c:v>
                </c:pt>
                <c:pt idx="48">
                  <c:v>-6.5580515999999998</c:v>
                </c:pt>
                <c:pt idx="49">
                  <c:v>-6.5323118999999998</c:v>
                </c:pt>
                <c:pt idx="50">
                  <c:v>-6.5126423999999998</c:v>
                </c:pt>
                <c:pt idx="51">
                  <c:v>-6.5459417999999996</c:v>
                </c:pt>
                <c:pt idx="52">
                  <c:v>-6.5876688999999997</c:v>
                </c:pt>
                <c:pt idx="53">
                  <c:v>-6.6139393000000002</c:v>
                </c:pt>
                <c:pt idx="54">
                  <c:v>-6.6176639000000002</c:v>
                </c:pt>
                <c:pt idx="55">
                  <c:v>-6.6190547999999998</c:v>
                </c:pt>
                <c:pt idx="56">
                  <c:v>-6.6097279000000002</c:v>
                </c:pt>
                <c:pt idx="57">
                  <c:v>-6.5851177999999999</c:v>
                </c:pt>
                <c:pt idx="58">
                  <c:v>-6.5760969999999999</c:v>
                </c:pt>
                <c:pt idx="59">
                  <c:v>-6.5881882000000003</c:v>
                </c:pt>
                <c:pt idx="60">
                  <c:v>-6.6653032000000003</c:v>
                </c:pt>
                <c:pt idx="61">
                  <c:v>-6.7821803000000003</c:v>
                </c:pt>
                <c:pt idx="62">
                  <c:v>-6.9290260999999997</c:v>
                </c:pt>
                <c:pt idx="63">
                  <c:v>-7.108263</c:v>
                </c:pt>
                <c:pt idx="64">
                  <c:v>-7.2212148000000003</c:v>
                </c:pt>
                <c:pt idx="65">
                  <c:v>-7.3628315999999998</c:v>
                </c:pt>
                <c:pt idx="66">
                  <c:v>-7.4862374999999997</c:v>
                </c:pt>
                <c:pt idx="67">
                  <c:v>-7.6907258000000001</c:v>
                </c:pt>
                <c:pt idx="68">
                  <c:v>-7.8296637999999996</c:v>
                </c:pt>
                <c:pt idx="69">
                  <c:v>-7.9031352999999998</c:v>
                </c:pt>
                <c:pt idx="70">
                  <c:v>-7.9151176999999997</c:v>
                </c:pt>
                <c:pt idx="71">
                  <c:v>-7.9146295000000002</c:v>
                </c:pt>
                <c:pt idx="72">
                  <c:v>-7.9154849</c:v>
                </c:pt>
                <c:pt idx="73">
                  <c:v>-7.9390134999999997</c:v>
                </c:pt>
                <c:pt idx="74">
                  <c:v>-7.9724917</c:v>
                </c:pt>
                <c:pt idx="75">
                  <c:v>-7.9908647999999998</c:v>
                </c:pt>
                <c:pt idx="76">
                  <c:v>-7.9735975000000003</c:v>
                </c:pt>
                <c:pt idx="77">
                  <c:v>-7.9476928999999998</c:v>
                </c:pt>
                <c:pt idx="78">
                  <c:v>-7.8905481999999996</c:v>
                </c:pt>
                <c:pt idx="79">
                  <c:v>-7.8391862000000003</c:v>
                </c:pt>
                <c:pt idx="80">
                  <c:v>-7.8052834999999998</c:v>
                </c:pt>
                <c:pt idx="81">
                  <c:v>-7.8189720999999999</c:v>
                </c:pt>
                <c:pt idx="82">
                  <c:v>-7.8501582000000001</c:v>
                </c:pt>
                <c:pt idx="83">
                  <c:v>-7.8653034999999996</c:v>
                </c:pt>
                <c:pt idx="84">
                  <c:v>-7.9125842999999998</c:v>
                </c:pt>
                <c:pt idx="85">
                  <c:v>-7.9465914</c:v>
                </c:pt>
                <c:pt idx="86">
                  <c:v>-8.0046558000000001</c:v>
                </c:pt>
                <c:pt idx="87">
                  <c:v>-8.0392857000000006</c:v>
                </c:pt>
                <c:pt idx="88">
                  <c:v>-8.1043482000000004</c:v>
                </c:pt>
                <c:pt idx="89">
                  <c:v>-8.1989564999999995</c:v>
                </c:pt>
                <c:pt idx="90">
                  <c:v>-8.2323989999999991</c:v>
                </c:pt>
                <c:pt idx="91">
                  <c:v>-8.2143554999999999</c:v>
                </c:pt>
                <c:pt idx="92">
                  <c:v>-8.1411238000000008</c:v>
                </c:pt>
                <c:pt idx="93">
                  <c:v>-8.0965699999999998</c:v>
                </c:pt>
                <c:pt idx="94">
                  <c:v>-8.0341082000000004</c:v>
                </c:pt>
                <c:pt idx="95">
                  <c:v>-7.9478992999999996</c:v>
                </c:pt>
                <c:pt idx="96">
                  <c:v>-7.8918585999999999</c:v>
                </c:pt>
                <c:pt idx="97">
                  <c:v>-7.8509444999999998</c:v>
                </c:pt>
                <c:pt idx="98">
                  <c:v>-7.7987313</c:v>
                </c:pt>
                <c:pt idx="99">
                  <c:v>-7.7524338000000004</c:v>
                </c:pt>
                <c:pt idx="100">
                  <c:v>-7.7229362000000004</c:v>
                </c:pt>
                <c:pt idx="101">
                  <c:v>-7.7371797999999998</c:v>
                </c:pt>
                <c:pt idx="102">
                  <c:v>-7.7627068000000001</c:v>
                </c:pt>
                <c:pt idx="103">
                  <c:v>-7.7810712000000004</c:v>
                </c:pt>
                <c:pt idx="104">
                  <c:v>-7.7775024999999998</c:v>
                </c:pt>
                <c:pt idx="105">
                  <c:v>-7.7055197</c:v>
                </c:pt>
                <c:pt idx="106">
                  <c:v>-7.6153402000000003</c:v>
                </c:pt>
                <c:pt idx="107">
                  <c:v>-7.5253471999999997</c:v>
                </c:pt>
                <c:pt idx="108">
                  <c:v>-7.4851631999999997</c:v>
                </c:pt>
                <c:pt idx="109">
                  <c:v>-7.4714917999999999</c:v>
                </c:pt>
                <c:pt idx="110">
                  <c:v>-7.4756026000000002</c:v>
                </c:pt>
                <c:pt idx="111">
                  <c:v>-7.5050039000000002</c:v>
                </c:pt>
                <c:pt idx="112">
                  <c:v>-7.5519748</c:v>
                </c:pt>
                <c:pt idx="113">
                  <c:v>-7.5844792999999999</c:v>
                </c:pt>
                <c:pt idx="114">
                  <c:v>-7.6050620000000002</c:v>
                </c:pt>
                <c:pt idx="115">
                  <c:v>-7.6045474999999998</c:v>
                </c:pt>
                <c:pt idx="116">
                  <c:v>-7.6114515999999997</c:v>
                </c:pt>
                <c:pt idx="117">
                  <c:v>-7.5742183000000001</c:v>
                </c:pt>
                <c:pt idx="118">
                  <c:v>-7.5489930999999997</c:v>
                </c:pt>
                <c:pt idx="119">
                  <c:v>-7.5356978999999997</c:v>
                </c:pt>
                <c:pt idx="120">
                  <c:v>-7.5580129999999999</c:v>
                </c:pt>
                <c:pt idx="121">
                  <c:v>-7.5783281000000002</c:v>
                </c:pt>
                <c:pt idx="122">
                  <c:v>-7.5911546000000003</c:v>
                </c:pt>
                <c:pt idx="123">
                  <c:v>-7.6219248999999998</c:v>
                </c:pt>
                <c:pt idx="124">
                  <c:v>-7.6493615999999998</c:v>
                </c:pt>
                <c:pt idx="125">
                  <c:v>-7.6804747999999998</c:v>
                </c:pt>
                <c:pt idx="126">
                  <c:v>-7.6998968000000003</c:v>
                </c:pt>
                <c:pt idx="127">
                  <c:v>-7.7461456999999996</c:v>
                </c:pt>
                <c:pt idx="128">
                  <c:v>-7.8114543000000003</c:v>
                </c:pt>
                <c:pt idx="129">
                  <c:v>-7.8848414</c:v>
                </c:pt>
                <c:pt idx="130">
                  <c:v>-7.9595709000000001</c:v>
                </c:pt>
                <c:pt idx="131">
                  <c:v>-8.0457877999999994</c:v>
                </c:pt>
                <c:pt idx="132">
                  <c:v>-8.1514968999999997</c:v>
                </c:pt>
                <c:pt idx="133">
                  <c:v>-8.3008670999999996</c:v>
                </c:pt>
                <c:pt idx="134">
                  <c:v>-8.4647903000000007</c:v>
                </c:pt>
                <c:pt idx="135">
                  <c:v>-8.6220207000000002</c:v>
                </c:pt>
                <c:pt idx="136">
                  <c:v>-8.7490187000000006</c:v>
                </c:pt>
                <c:pt idx="137">
                  <c:v>-8.8782586999999999</c:v>
                </c:pt>
                <c:pt idx="138">
                  <c:v>-9.0031672</c:v>
                </c:pt>
                <c:pt idx="139">
                  <c:v>-9.1519136000000003</c:v>
                </c:pt>
                <c:pt idx="140">
                  <c:v>-9.3188162000000005</c:v>
                </c:pt>
                <c:pt idx="141">
                  <c:v>-9.5003586000000002</c:v>
                </c:pt>
                <c:pt idx="142">
                  <c:v>-9.6587361999999999</c:v>
                </c:pt>
                <c:pt idx="143">
                  <c:v>-9.7799244000000005</c:v>
                </c:pt>
                <c:pt idx="144">
                  <c:v>-9.8892325999999997</c:v>
                </c:pt>
                <c:pt idx="145">
                  <c:v>-9.9896755000000006</c:v>
                </c:pt>
                <c:pt idx="146">
                  <c:v>-10.100016</c:v>
                </c:pt>
                <c:pt idx="147">
                  <c:v>-10.201924</c:v>
                </c:pt>
                <c:pt idx="148">
                  <c:v>-10.314674999999999</c:v>
                </c:pt>
                <c:pt idx="149">
                  <c:v>-10.427567</c:v>
                </c:pt>
                <c:pt idx="150">
                  <c:v>-10.502851</c:v>
                </c:pt>
                <c:pt idx="151">
                  <c:v>-10.583678000000001</c:v>
                </c:pt>
                <c:pt idx="152">
                  <c:v>-10.627190000000001</c:v>
                </c:pt>
                <c:pt idx="153">
                  <c:v>-10.701641</c:v>
                </c:pt>
                <c:pt idx="154">
                  <c:v>-10.696816</c:v>
                </c:pt>
                <c:pt idx="155">
                  <c:v>-10.701506999999999</c:v>
                </c:pt>
                <c:pt idx="156">
                  <c:v>-10.783141000000001</c:v>
                </c:pt>
                <c:pt idx="157">
                  <c:v>-10.830655999999999</c:v>
                </c:pt>
                <c:pt idx="158">
                  <c:v>-10.852271999999999</c:v>
                </c:pt>
                <c:pt idx="159">
                  <c:v>-10.832594</c:v>
                </c:pt>
                <c:pt idx="160">
                  <c:v>-10.945523</c:v>
                </c:pt>
                <c:pt idx="161">
                  <c:v>-10.947879</c:v>
                </c:pt>
                <c:pt idx="162">
                  <c:v>-10.887712000000001</c:v>
                </c:pt>
                <c:pt idx="163">
                  <c:v>-10.835139</c:v>
                </c:pt>
                <c:pt idx="164">
                  <c:v>-10.942945</c:v>
                </c:pt>
                <c:pt idx="165">
                  <c:v>-10.965949</c:v>
                </c:pt>
                <c:pt idx="166">
                  <c:v>-10.783018999999999</c:v>
                </c:pt>
                <c:pt idx="167">
                  <c:v>-10.663303000000001</c:v>
                </c:pt>
                <c:pt idx="168">
                  <c:v>-10.625373</c:v>
                </c:pt>
                <c:pt idx="169">
                  <c:v>-10.640081</c:v>
                </c:pt>
                <c:pt idx="170">
                  <c:v>-10.493007</c:v>
                </c:pt>
                <c:pt idx="171">
                  <c:v>-10.374915</c:v>
                </c:pt>
                <c:pt idx="172">
                  <c:v>-10.404216999999999</c:v>
                </c:pt>
                <c:pt idx="173">
                  <c:v>-10.421925</c:v>
                </c:pt>
                <c:pt idx="174">
                  <c:v>-10.428165</c:v>
                </c:pt>
                <c:pt idx="175">
                  <c:v>-10.419157999999999</c:v>
                </c:pt>
                <c:pt idx="176">
                  <c:v>-10.443987</c:v>
                </c:pt>
                <c:pt idx="177">
                  <c:v>-10.370903999999999</c:v>
                </c:pt>
                <c:pt idx="178">
                  <c:v>-10.230089</c:v>
                </c:pt>
                <c:pt idx="179">
                  <c:v>-10.108809000000001</c:v>
                </c:pt>
                <c:pt idx="180">
                  <c:v>-10.047136</c:v>
                </c:pt>
                <c:pt idx="181">
                  <c:v>-9.9415922000000005</c:v>
                </c:pt>
                <c:pt idx="182">
                  <c:v>-9.8710488999999999</c:v>
                </c:pt>
                <c:pt idx="183">
                  <c:v>-9.8786783000000007</c:v>
                </c:pt>
                <c:pt idx="184">
                  <c:v>-9.8978509999999993</c:v>
                </c:pt>
                <c:pt idx="185">
                  <c:v>-9.8874511999999992</c:v>
                </c:pt>
                <c:pt idx="186">
                  <c:v>-9.9147663000000001</c:v>
                </c:pt>
                <c:pt idx="187">
                  <c:v>-10.007982999999999</c:v>
                </c:pt>
                <c:pt idx="188">
                  <c:v>-10.130615000000001</c:v>
                </c:pt>
                <c:pt idx="189">
                  <c:v>-10.25712</c:v>
                </c:pt>
                <c:pt idx="190">
                  <c:v>-10.437569999999999</c:v>
                </c:pt>
                <c:pt idx="191">
                  <c:v>-10.706203</c:v>
                </c:pt>
                <c:pt idx="192">
                  <c:v>-10.966047</c:v>
                </c:pt>
                <c:pt idx="193">
                  <c:v>-11.250401</c:v>
                </c:pt>
                <c:pt idx="194">
                  <c:v>-11.516831</c:v>
                </c:pt>
                <c:pt idx="195">
                  <c:v>-11.786541</c:v>
                </c:pt>
                <c:pt idx="196">
                  <c:v>-12.044962</c:v>
                </c:pt>
                <c:pt idx="197">
                  <c:v>-12.311495000000001</c:v>
                </c:pt>
                <c:pt idx="198">
                  <c:v>-12.570911000000001</c:v>
                </c:pt>
                <c:pt idx="199">
                  <c:v>-12.825246999999999</c:v>
                </c:pt>
                <c:pt idx="200">
                  <c:v>-12.9842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256-4AB0-A5E5-98B85A893FCA}"/>
            </c:ext>
          </c:extLst>
        </c:ser>
        <c:ser>
          <c:idx val="3"/>
          <c:order val="3"/>
          <c:tx>
            <c:strRef>
              <c:f>'CLvsLO 2GHz IF'!$I$2</c:f>
              <c:strCache>
                <c:ptCount val="1"/>
                <c:pt idx="0">
                  <c:v>+11 dBm</c:v>
                </c:pt>
              </c:strCache>
            </c:strRef>
          </c:tx>
          <c:spPr>
            <a:ln cap="rnd"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'CLvsLO 2GHz IF'!$E$5:$E$205</c:f>
              <c:numCache>
                <c:formatCode>General</c:formatCode>
                <c:ptCount val="201"/>
                <c:pt idx="0">
                  <c:v>6</c:v>
                </c:pt>
                <c:pt idx="1">
                  <c:v>6.1950000000000003</c:v>
                </c:pt>
                <c:pt idx="2">
                  <c:v>6.39</c:v>
                </c:pt>
                <c:pt idx="3">
                  <c:v>6.585</c:v>
                </c:pt>
                <c:pt idx="4">
                  <c:v>6.78</c:v>
                </c:pt>
                <c:pt idx="5">
                  <c:v>6.9749999999999996</c:v>
                </c:pt>
                <c:pt idx="6">
                  <c:v>7.17</c:v>
                </c:pt>
                <c:pt idx="7">
                  <c:v>7.3650000000000002</c:v>
                </c:pt>
                <c:pt idx="8">
                  <c:v>7.56</c:v>
                </c:pt>
                <c:pt idx="9">
                  <c:v>7.7549999999999999</c:v>
                </c:pt>
                <c:pt idx="10">
                  <c:v>7.95</c:v>
                </c:pt>
                <c:pt idx="11">
                  <c:v>8.1449999999999996</c:v>
                </c:pt>
                <c:pt idx="12">
                  <c:v>8.34</c:v>
                </c:pt>
                <c:pt idx="13">
                  <c:v>8.5350000000000001</c:v>
                </c:pt>
                <c:pt idx="14">
                  <c:v>8.73</c:v>
                </c:pt>
                <c:pt idx="15">
                  <c:v>8.9250000000000007</c:v>
                </c:pt>
                <c:pt idx="16">
                  <c:v>9.1199999999999992</c:v>
                </c:pt>
                <c:pt idx="17">
                  <c:v>9.3149999999999995</c:v>
                </c:pt>
                <c:pt idx="18">
                  <c:v>9.51</c:v>
                </c:pt>
                <c:pt idx="19">
                  <c:v>9.7050000000000001</c:v>
                </c:pt>
                <c:pt idx="20">
                  <c:v>9.9</c:v>
                </c:pt>
                <c:pt idx="21">
                  <c:v>10.095000000000001</c:v>
                </c:pt>
                <c:pt idx="22">
                  <c:v>10.29</c:v>
                </c:pt>
                <c:pt idx="23">
                  <c:v>10.484999999999999</c:v>
                </c:pt>
                <c:pt idx="24">
                  <c:v>10.68</c:v>
                </c:pt>
                <c:pt idx="25">
                  <c:v>10.875</c:v>
                </c:pt>
                <c:pt idx="26">
                  <c:v>11.07</c:v>
                </c:pt>
                <c:pt idx="27">
                  <c:v>11.265000000000001</c:v>
                </c:pt>
                <c:pt idx="28">
                  <c:v>11.46</c:v>
                </c:pt>
                <c:pt idx="29">
                  <c:v>11.654999999999999</c:v>
                </c:pt>
                <c:pt idx="30">
                  <c:v>11.85</c:v>
                </c:pt>
                <c:pt idx="31">
                  <c:v>12.045</c:v>
                </c:pt>
                <c:pt idx="32">
                  <c:v>12.24</c:v>
                </c:pt>
                <c:pt idx="33">
                  <c:v>12.435</c:v>
                </c:pt>
                <c:pt idx="34">
                  <c:v>12.63</c:v>
                </c:pt>
                <c:pt idx="35">
                  <c:v>12.824999999999999</c:v>
                </c:pt>
                <c:pt idx="36">
                  <c:v>13.02</c:v>
                </c:pt>
                <c:pt idx="37">
                  <c:v>13.215</c:v>
                </c:pt>
                <c:pt idx="38">
                  <c:v>13.41</c:v>
                </c:pt>
                <c:pt idx="39">
                  <c:v>13.605</c:v>
                </c:pt>
                <c:pt idx="40">
                  <c:v>13.8</c:v>
                </c:pt>
                <c:pt idx="41">
                  <c:v>13.994999999999999</c:v>
                </c:pt>
                <c:pt idx="42">
                  <c:v>14.19</c:v>
                </c:pt>
                <c:pt idx="43">
                  <c:v>14.385</c:v>
                </c:pt>
                <c:pt idx="44">
                  <c:v>14.58</c:v>
                </c:pt>
                <c:pt idx="45">
                  <c:v>14.775</c:v>
                </c:pt>
                <c:pt idx="46">
                  <c:v>14.97</c:v>
                </c:pt>
                <c:pt idx="47">
                  <c:v>15.164999999999999</c:v>
                </c:pt>
                <c:pt idx="48">
                  <c:v>15.36</c:v>
                </c:pt>
                <c:pt idx="49">
                  <c:v>15.555</c:v>
                </c:pt>
                <c:pt idx="50">
                  <c:v>15.75</c:v>
                </c:pt>
                <c:pt idx="51">
                  <c:v>15.945</c:v>
                </c:pt>
                <c:pt idx="52">
                  <c:v>16.14</c:v>
                </c:pt>
                <c:pt idx="53">
                  <c:v>16.335000000000001</c:v>
                </c:pt>
                <c:pt idx="54">
                  <c:v>16.53</c:v>
                </c:pt>
                <c:pt idx="55">
                  <c:v>16.725000000000001</c:v>
                </c:pt>
                <c:pt idx="56">
                  <c:v>16.920000000000002</c:v>
                </c:pt>
                <c:pt idx="57">
                  <c:v>17.114999999999998</c:v>
                </c:pt>
                <c:pt idx="58">
                  <c:v>17.309999999999999</c:v>
                </c:pt>
                <c:pt idx="59">
                  <c:v>17.504999999999999</c:v>
                </c:pt>
                <c:pt idx="60">
                  <c:v>17.7</c:v>
                </c:pt>
                <c:pt idx="61">
                  <c:v>17.895</c:v>
                </c:pt>
                <c:pt idx="62">
                  <c:v>18.09</c:v>
                </c:pt>
                <c:pt idx="63">
                  <c:v>18.285</c:v>
                </c:pt>
                <c:pt idx="64">
                  <c:v>18.48</c:v>
                </c:pt>
                <c:pt idx="65">
                  <c:v>18.675000000000001</c:v>
                </c:pt>
                <c:pt idx="66">
                  <c:v>18.87</c:v>
                </c:pt>
                <c:pt idx="67">
                  <c:v>19.065000000000001</c:v>
                </c:pt>
                <c:pt idx="68">
                  <c:v>19.260000000000002</c:v>
                </c:pt>
                <c:pt idx="69">
                  <c:v>19.454999999999998</c:v>
                </c:pt>
                <c:pt idx="70">
                  <c:v>19.649999999999999</c:v>
                </c:pt>
                <c:pt idx="71">
                  <c:v>19.844999999999999</c:v>
                </c:pt>
                <c:pt idx="72">
                  <c:v>20.04</c:v>
                </c:pt>
                <c:pt idx="73">
                  <c:v>20.234999999999999</c:v>
                </c:pt>
                <c:pt idx="74">
                  <c:v>20.43</c:v>
                </c:pt>
                <c:pt idx="75">
                  <c:v>20.625</c:v>
                </c:pt>
                <c:pt idx="76">
                  <c:v>20.82</c:v>
                </c:pt>
                <c:pt idx="77">
                  <c:v>21.015000000000001</c:v>
                </c:pt>
                <c:pt idx="78">
                  <c:v>21.21</c:v>
                </c:pt>
                <c:pt idx="79">
                  <c:v>21.405000000000001</c:v>
                </c:pt>
                <c:pt idx="80">
                  <c:v>21.6</c:v>
                </c:pt>
                <c:pt idx="81">
                  <c:v>21.795000000000002</c:v>
                </c:pt>
                <c:pt idx="82">
                  <c:v>21.99</c:v>
                </c:pt>
                <c:pt idx="83">
                  <c:v>22.184999999999999</c:v>
                </c:pt>
                <c:pt idx="84">
                  <c:v>22.38</c:v>
                </c:pt>
                <c:pt idx="85">
                  <c:v>22.574999999999999</c:v>
                </c:pt>
                <c:pt idx="86">
                  <c:v>22.77</c:v>
                </c:pt>
                <c:pt idx="87">
                  <c:v>22.965</c:v>
                </c:pt>
                <c:pt idx="88">
                  <c:v>23.16</c:v>
                </c:pt>
                <c:pt idx="89">
                  <c:v>23.355</c:v>
                </c:pt>
                <c:pt idx="90">
                  <c:v>23.55</c:v>
                </c:pt>
                <c:pt idx="91">
                  <c:v>23.745000000000001</c:v>
                </c:pt>
                <c:pt idx="92">
                  <c:v>23.94</c:v>
                </c:pt>
                <c:pt idx="93">
                  <c:v>24.135000000000002</c:v>
                </c:pt>
                <c:pt idx="94">
                  <c:v>24.33</c:v>
                </c:pt>
                <c:pt idx="95">
                  <c:v>24.524999999999999</c:v>
                </c:pt>
                <c:pt idx="96">
                  <c:v>24.72</c:v>
                </c:pt>
                <c:pt idx="97">
                  <c:v>24.914999999999999</c:v>
                </c:pt>
                <c:pt idx="98">
                  <c:v>25.11</c:v>
                </c:pt>
                <c:pt idx="99">
                  <c:v>25.305</c:v>
                </c:pt>
                <c:pt idx="100">
                  <c:v>25.5</c:v>
                </c:pt>
                <c:pt idx="101">
                  <c:v>25.695</c:v>
                </c:pt>
                <c:pt idx="102">
                  <c:v>25.89</c:v>
                </c:pt>
                <c:pt idx="103">
                  <c:v>26.085000000000001</c:v>
                </c:pt>
                <c:pt idx="104">
                  <c:v>26.28</c:v>
                </c:pt>
                <c:pt idx="105">
                  <c:v>26.475000000000001</c:v>
                </c:pt>
                <c:pt idx="106">
                  <c:v>26.67</c:v>
                </c:pt>
                <c:pt idx="107">
                  <c:v>26.864999999999998</c:v>
                </c:pt>
                <c:pt idx="108">
                  <c:v>27.06</c:v>
                </c:pt>
                <c:pt idx="109">
                  <c:v>27.254999999999999</c:v>
                </c:pt>
                <c:pt idx="110">
                  <c:v>27.45</c:v>
                </c:pt>
                <c:pt idx="111">
                  <c:v>27.645</c:v>
                </c:pt>
                <c:pt idx="112">
                  <c:v>27.84</c:v>
                </c:pt>
                <c:pt idx="113">
                  <c:v>28.035</c:v>
                </c:pt>
                <c:pt idx="114">
                  <c:v>28.23</c:v>
                </c:pt>
                <c:pt idx="115">
                  <c:v>28.425000000000001</c:v>
                </c:pt>
                <c:pt idx="116">
                  <c:v>28.62</c:v>
                </c:pt>
                <c:pt idx="117">
                  <c:v>28.815000000000001</c:v>
                </c:pt>
                <c:pt idx="118">
                  <c:v>29.01</c:v>
                </c:pt>
                <c:pt idx="119">
                  <c:v>29.204999999999998</c:v>
                </c:pt>
                <c:pt idx="120">
                  <c:v>29.4</c:v>
                </c:pt>
                <c:pt idx="121">
                  <c:v>29.594999999999999</c:v>
                </c:pt>
                <c:pt idx="122">
                  <c:v>29.79</c:v>
                </c:pt>
                <c:pt idx="123">
                  <c:v>29.984999999999999</c:v>
                </c:pt>
                <c:pt idx="124">
                  <c:v>30.18</c:v>
                </c:pt>
                <c:pt idx="125">
                  <c:v>30.375</c:v>
                </c:pt>
                <c:pt idx="126">
                  <c:v>30.57</c:v>
                </c:pt>
                <c:pt idx="127">
                  <c:v>30.765000000000001</c:v>
                </c:pt>
                <c:pt idx="128">
                  <c:v>30.96</c:v>
                </c:pt>
                <c:pt idx="129">
                  <c:v>31.155000000000001</c:v>
                </c:pt>
                <c:pt idx="130">
                  <c:v>31.35</c:v>
                </c:pt>
                <c:pt idx="131">
                  <c:v>31.545000000000002</c:v>
                </c:pt>
                <c:pt idx="132">
                  <c:v>31.74</c:v>
                </c:pt>
                <c:pt idx="133">
                  <c:v>31.934999999999999</c:v>
                </c:pt>
                <c:pt idx="134">
                  <c:v>32.130000000000003</c:v>
                </c:pt>
                <c:pt idx="135">
                  <c:v>32.325000000000003</c:v>
                </c:pt>
                <c:pt idx="136">
                  <c:v>32.520000000000003</c:v>
                </c:pt>
                <c:pt idx="137">
                  <c:v>32.715000000000003</c:v>
                </c:pt>
                <c:pt idx="138">
                  <c:v>32.909999999999997</c:v>
                </c:pt>
                <c:pt idx="139">
                  <c:v>33.104999999999997</c:v>
                </c:pt>
                <c:pt idx="140">
                  <c:v>33.299999999999997</c:v>
                </c:pt>
                <c:pt idx="141">
                  <c:v>33.494999999999997</c:v>
                </c:pt>
                <c:pt idx="142">
                  <c:v>33.69</c:v>
                </c:pt>
                <c:pt idx="143">
                  <c:v>33.884999999999998</c:v>
                </c:pt>
                <c:pt idx="144">
                  <c:v>34.08</c:v>
                </c:pt>
                <c:pt idx="145">
                  <c:v>34.274999999999999</c:v>
                </c:pt>
                <c:pt idx="146">
                  <c:v>34.47</c:v>
                </c:pt>
                <c:pt idx="147">
                  <c:v>34.664999999999999</c:v>
                </c:pt>
                <c:pt idx="148">
                  <c:v>34.86</c:v>
                </c:pt>
                <c:pt idx="149">
                  <c:v>35.055</c:v>
                </c:pt>
                <c:pt idx="150">
                  <c:v>35.25</c:v>
                </c:pt>
                <c:pt idx="151">
                  <c:v>35.445</c:v>
                </c:pt>
                <c:pt idx="152">
                  <c:v>35.64</c:v>
                </c:pt>
                <c:pt idx="153">
                  <c:v>35.835000000000001</c:v>
                </c:pt>
                <c:pt idx="154">
                  <c:v>36.03</c:v>
                </c:pt>
                <c:pt idx="155">
                  <c:v>36.225000000000001</c:v>
                </c:pt>
                <c:pt idx="156">
                  <c:v>36.42</c:v>
                </c:pt>
                <c:pt idx="157">
                  <c:v>36.615000000000002</c:v>
                </c:pt>
                <c:pt idx="158">
                  <c:v>36.81</c:v>
                </c:pt>
                <c:pt idx="159">
                  <c:v>37.005000000000003</c:v>
                </c:pt>
                <c:pt idx="160">
                  <c:v>37.200000000000003</c:v>
                </c:pt>
                <c:pt idx="161">
                  <c:v>37.395000000000003</c:v>
                </c:pt>
                <c:pt idx="162">
                  <c:v>37.590000000000003</c:v>
                </c:pt>
                <c:pt idx="163">
                  <c:v>37.784999999999997</c:v>
                </c:pt>
                <c:pt idx="164">
                  <c:v>37.979999999999997</c:v>
                </c:pt>
                <c:pt idx="165">
                  <c:v>38.174999999999997</c:v>
                </c:pt>
                <c:pt idx="166">
                  <c:v>38.369999999999997</c:v>
                </c:pt>
                <c:pt idx="167">
                  <c:v>38.564999999999998</c:v>
                </c:pt>
                <c:pt idx="168">
                  <c:v>38.76</c:v>
                </c:pt>
                <c:pt idx="169">
                  <c:v>38.954999999999998</c:v>
                </c:pt>
                <c:pt idx="170">
                  <c:v>39.15</c:v>
                </c:pt>
                <c:pt idx="171">
                  <c:v>39.344999999999999</c:v>
                </c:pt>
                <c:pt idx="172">
                  <c:v>39.54</c:v>
                </c:pt>
                <c:pt idx="173">
                  <c:v>39.734999999999999</c:v>
                </c:pt>
                <c:pt idx="174">
                  <c:v>39.93</c:v>
                </c:pt>
                <c:pt idx="175">
                  <c:v>40.125</c:v>
                </c:pt>
                <c:pt idx="176">
                  <c:v>40.32</c:v>
                </c:pt>
                <c:pt idx="177">
                  <c:v>40.515000000000001</c:v>
                </c:pt>
                <c:pt idx="178">
                  <c:v>40.71</c:v>
                </c:pt>
                <c:pt idx="179">
                  <c:v>40.905000000000001</c:v>
                </c:pt>
                <c:pt idx="180">
                  <c:v>41.1</c:v>
                </c:pt>
                <c:pt idx="181">
                  <c:v>41.295000000000002</c:v>
                </c:pt>
                <c:pt idx="182">
                  <c:v>41.49</c:v>
                </c:pt>
                <c:pt idx="183">
                  <c:v>41.685000000000002</c:v>
                </c:pt>
                <c:pt idx="184">
                  <c:v>41.88</c:v>
                </c:pt>
                <c:pt idx="185">
                  <c:v>42.075000000000003</c:v>
                </c:pt>
                <c:pt idx="186">
                  <c:v>42.27</c:v>
                </c:pt>
                <c:pt idx="187">
                  <c:v>42.465000000000003</c:v>
                </c:pt>
                <c:pt idx="188">
                  <c:v>42.66</c:v>
                </c:pt>
                <c:pt idx="189">
                  <c:v>42.854999999999997</c:v>
                </c:pt>
                <c:pt idx="190">
                  <c:v>43.05</c:v>
                </c:pt>
                <c:pt idx="191">
                  <c:v>43.244999999999997</c:v>
                </c:pt>
                <c:pt idx="192">
                  <c:v>43.44</c:v>
                </c:pt>
                <c:pt idx="193">
                  <c:v>43.634999999999998</c:v>
                </c:pt>
                <c:pt idx="194">
                  <c:v>43.83</c:v>
                </c:pt>
                <c:pt idx="195">
                  <c:v>44.024999999999999</c:v>
                </c:pt>
                <c:pt idx="196">
                  <c:v>44.22</c:v>
                </c:pt>
                <c:pt idx="197">
                  <c:v>44.414999999999999</c:v>
                </c:pt>
                <c:pt idx="198">
                  <c:v>44.61</c:v>
                </c:pt>
                <c:pt idx="199">
                  <c:v>44.805</c:v>
                </c:pt>
                <c:pt idx="200">
                  <c:v>45</c:v>
                </c:pt>
              </c:numCache>
            </c:numRef>
          </c:xVal>
          <c:yVal>
            <c:numRef>
              <c:f>'CLvsLO 2GHz IF'!$I$5:$I$205</c:f>
              <c:numCache>
                <c:formatCode>General</c:formatCode>
                <c:ptCount val="201"/>
                <c:pt idx="0">
                  <c:v>-31.177526</c:v>
                </c:pt>
                <c:pt idx="1">
                  <c:v>-28.716138999999998</c:v>
                </c:pt>
                <c:pt idx="2">
                  <c:v>-26.063965</c:v>
                </c:pt>
                <c:pt idx="3">
                  <c:v>-25.399854999999999</c:v>
                </c:pt>
                <c:pt idx="4">
                  <c:v>-25.282451999999999</c:v>
                </c:pt>
                <c:pt idx="5">
                  <c:v>-25.399118000000001</c:v>
                </c:pt>
                <c:pt idx="6">
                  <c:v>-25.025473000000002</c:v>
                </c:pt>
                <c:pt idx="7">
                  <c:v>-24.219538</c:v>
                </c:pt>
                <c:pt idx="8">
                  <c:v>-23.110834000000001</c:v>
                </c:pt>
                <c:pt idx="9">
                  <c:v>-22.028604999999999</c:v>
                </c:pt>
                <c:pt idx="10">
                  <c:v>-20.631947</c:v>
                </c:pt>
                <c:pt idx="11">
                  <c:v>-18.790184</c:v>
                </c:pt>
                <c:pt idx="12">
                  <c:v>-16.966494000000001</c:v>
                </c:pt>
                <c:pt idx="13">
                  <c:v>-15.410621000000001</c:v>
                </c:pt>
                <c:pt idx="14">
                  <c:v>-14.098165</c:v>
                </c:pt>
                <c:pt idx="15">
                  <c:v>-12.771151</c:v>
                </c:pt>
                <c:pt idx="16">
                  <c:v>-11.438641000000001</c:v>
                </c:pt>
                <c:pt idx="17">
                  <c:v>-10.349427</c:v>
                </c:pt>
                <c:pt idx="18">
                  <c:v>-9.3947783000000005</c:v>
                </c:pt>
                <c:pt idx="19">
                  <c:v>-8.6594162000000008</c:v>
                </c:pt>
                <c:pt idx="20">
                  <c:v>-7.9678426</c:v>
                </c:pt>
                <c:pt idx="21">
                  <c:v>-7.4914670000000001</c:v>
                </c:pt>
                <c:pt idx="22">
                  <c:v>-7.1642098000000001</c:v>
                </c:pt>
                <c:pt idx="23">
                  <c:v>-6.9755682999999999</c:v>
                </c:pt>
                <c:pt idx="24">
                  <c:v>-6.8699922999999998</c:v>
                </c:pt>
                <c:pt idx="25">
                  <c:v>-6.7760968000000004</c:v>
                </c:pt>
                <c:pt idx="26">
                  <c:v>-6.7187280999999999</c:v>
                </c:pt>
                <c:pt idx="27">
                  <c:v>-6.7436094000000004</c:v>
                </c:pt>
                <c:pt idx="28">
                  <c:v>-6.7687258999999997</c:v>
                </c:pt>
                <c:pt idx="29">
                  <c:v>-6.8374022999999999</c:v>
                </c:pt>
                <c:pt idx="30">
                  <c:v>-6.8753557000000001</c:v>
                </c:pt>
                <c:pt idx="31">
                  <c:v>-7.0114597999999999</c:v>
                </c:pt>
                <c:pt idx="32">
                  <c:v>-7.1324057999999999</c:v>
                </c:pt>
                <c:pt idx="33">
                  <c:v>-7.2225475000000001</c:v>
                </c:pt>
                <c:pt idx="34">
                  <c:v>-7.2567824999999999</c:v>
                </c:pt>
                <c:pt idx="35">
                  <c:v>-7.2461165999999997</c:v>
                </c:pt>
                <c:pt idx="36">
                  <c:v>-7.2086325000000002</c:v>
                </c:pt>
                <c:pt idx="37">
                  <c:v>-7.1995740000000001</c:v>
                </c:pt>
                <c:pt idx="38">
                  <c:v>-7.1764783999999997</c:v>
                </c:pt>
                <c:pt idx="39">
                  <c:v>-7.2038107</c:v>
                </c:pt>
                <c:pt idx="40">
                  <c:v>-7.1717443000000003</c:v>
                </c:pt>
                <c:pt idx="41">
                  <c:v>-7.1478428999999997</c:v>
                </c:pt>
                <c:pt idx="42">
                  <c:v>-7.0291157000000002</c:v>
                </c:pt>
                <c:pt idx="43">
                  <c:v>-6.9566201999999997</c:v>
                </c:pt>
                <c:pt idx="44">
                  <c:v>-6.9658464999999996</c:v>
                </c:pt>
                <c:pt idx="45">
                  <c:v>-7.0160470000000004</c:v>
                </c:pt>
                <c:pt idx="46">
                  <c:v>-7.0962167000000003</c:v>
                </c:pt>
                <c:pt idx="47">
                  <c:v>-7.1770658000000003</c:v>
                </c:pt>
                <c:pt idx="48">
                  <c:v>-7.2156323999999996</c:v>
                </c:pt>
                <c:pt idx="49">
                  <c:v>-7.1798061999999998</c:v>
                </c:pt>
                <c:pt idx="50">
                  <c:v>-7.0927037999999998</c:v>
                </c:pt>
                <c:pt idx="51">
                  <c:v>-7.0883260000000003</c:v>
                </c:pt>
                <c:pt idx="52">
                  <c:v>-7.1080646999999999</c:v>
                </c:pt>
                <c:pt idx="53">
                  <c:v>-7.1244478000000004</c:v>
                </c:pt>
                <c:pt idx="54">
                  <c:v>-7.1289163000000002</c:v>
                </c:pt>
                <c:pt idx="55">
                  <c:v>-7.1411499999999997</c:v>
                </c:pt>
                <c:pt idx="56">
                  <c:v>-7.1529569999999998</c:v>
                </c:pt>
                <c:pt idx="57">
                  <c:v>-7.1408277</c:v>
                </c:pt>
                <c:pt idx="58">
                  <c:v>-7.1269684</c:v>
                </c:pt>
                <c:pt idx="59">
                  <c:v>-7.1428365999999999</c:v>
                </c:pt>
                <c:pt idx="60">
                  <c:v>-7.2356372000000002</c:v>
                </c:pt>
                <c:pt idx="61">
                  <c:v>-7.3739781000000004</c:v>
                </c:pt>
                <c:pt idx="62">
                  <c:v>-7.5026779000000001</c:v>
                </c:pt>
                <c:pt idx="63">
                  <c:v>-7.6606120999999998</c:v>
                </c:pt>
                <c:pt idx="64">
                  <c:v>-7.7305427</c:v>
                </c:pt>
                <c:pt idx="65">
                  <c:v>-7.8530883999999999</c:v>
                </c:pt>
                <c:pt idx="66">
                  <c:v>-7.9498172</c:v>
                </c:pt>
                <c:pt idx="67">
                  <c:v>-8.1528997000000007</c:v>
                </c:pt>
                <c:pt idx="68">
                  <c:v>-8.2863053999999998</c:v>
                </c:pt>
                <c:pt idx="69">
                  <c:v>-8.3586445000000005</c:v>
                </c:pt>
                <c:pt idx="70">
                  <c:v>-8.3596667999999994</c:v>
                </c:pt>
                <c:pt idx="71">
                  <c:v>-8.3356676000000007</c:v>
                </c:pt>
                <c:pt idx="72">
                  <c:v>-8.3055266999999997</c:v>
                </c:pt>
                <c:pt idx="73">
                  <c:v>-8.3048754000000002</c:v>
                </c:pt>
                <c:pt idx="74">
                  <c:v>-8.3371191000000007</c:v>
                </c:pt>
                <c:pt idx="75">
                  <c:v>-8.3679427999999998</c:v>
                </c:pt>
                <c:pt idx="76">
                  <c:v>-8.3687228999999999</c:v>
                </c:pt>
                <c:pt idx="77">
                  <c:v>-8.3580523000000007</c:v>
                </c:pt>
                <c:pt idx="78">
                  <c:v>-8.3168220999999996</c:v>
                </c:pt>
                <c:pt idx="79">
                  <c:v>-8.2838496999999993</c:v>
                </c:pt>
                <c:pt idx="80">
                  <c:v>-8.2717265999999992</c:v>
                </c:pt>
                <c:pt idx="81">
                  <c:v>-8.3080815999999995</c:v>
                </c:pt>
                <c:pt idx="82">
                  <c:v>-8.3565673999999994</c:v>
                </c:pt>
                <c:pt idx="83">
                  <c:v>-8.3636035999999994</c:v>
                </c:pt>
                <c:pt idx="84">
                  <c:v>-8.3856114999999996</c:v>
                </c:pt>
                <c:pt idx="85">
                  <c:v>-8.3954743999999994</c:v>
                </c:pt>
                <c:pt idx="86">
                  <c:v>-8.4644785000000002</c:v>
                </c:pt>
                <c:pt idx="87">
                  <c:v>-8.5046844000000004</c:v>
                </c:pt>
                <c:pt idx="88">
                  <c:v>-8.5944413999999991</c:v>
                </c:pt>
                <c:pt idx="89">
                  <c:v>-8.7348880999999992</c:v>
                </c:pt>
                <c:pt idx="90">
                  <c:v>-8.8011341000000005</c:v>
                </c:pt>
                <c:pt idx="91">
                  <c:v>-8.7844324</c:v>
                </c:pt>
                <c:pt idx="92">
                  <c:v>-8.6734361999999994</c:v>
                </c:pt>
                <c:pt idx="93">
                  <c:v>-8.6254816000000005</c:v>
                </c:pt>
                <c:pt idx="94">
                  <c:v>-8.5305672000000001</c:v>
                </c:pt>
                <c:pt idx="95">
                  <c:v>-8.4057484000000002</c:v>
                </c:pt>
                <c:pt idx="96">
                  <c:v>-8.3226624000000005</c:v>
                </c:pt>
                <c:pt idx="97">
                  <c:v>-8.2882070999999993</c:v>
                </c:pt>
                <c:pt idx="98">
                  <c:v>-8.2209605999999997</c:v>
                </c:pt>
                <c:pt idx="99">
                  <c:v>-8.1512326999999996</c:v>
                </c:pt>
                <c:pt idx="100">
                  <c:v>-8.1091204000000001</c:v>
                </c:pt>
                <c:pt idx="101">
                  <c:v>-8.1196423000000006</c:v>
                </c:pt>
                <c:pt idx="102">
                  <c:v>-8.1453819000000003</c:v>
                </c:pt>
                <c:pt idx="103">
                  <c:v>-8.1403618000000009</c:v>
                </c:pt>
                <c:pt idx="104">
                  <c:v>-8.1578359999999996</c:v>
                </c:pt>
                <c:pt idx="105">
                  <c:v>-8.0592746999999996</c:v>
                </c:pt>
                <c:pt idx="106">
                  <c:v>-8.0067910999999992</c:v>
                </c:pt>
                <c:pt idx="107">
                  <c:v>-7.9835605999999997</c:v>
                </c:pt>
                <c:pt idx="108">
                  <c:v>-8.0126208999999999</c:v>
                </c:pt>
                <c:pt idx="109">
                  <c:v>-8.0894174999999997</c:v>
                </c:pt>
                <c:pt idx="110">
                  <c:v>-8.1143292999999996</c:v>
                </c:pt>
                <c:pt idx="111">
                  <c:v>-8.2729502000000004</c:v>
                </c:pt>
                <c:pt idx="112">
                  <c:v>-8.3703690000000002</c:v>
                </c:pt>
                <c:pt idx="113">
                  <c:v>-8.4121512999999997</c:v>
                </c:pt>
                <c:pt idx="114">
                  <c:v>-8.3814639999999994</c:v>
                </c:pt>
                <c:pt idx="115">
                  <c:v>-8.3174448000000005</c:v>
                </c:pt>
                <c:pt idx="116">
                  <c:v>-8.3219671000000002</c:v>
                </c:pt>
                <c:pt idx="117">
                  <c:v>-8.1839323000000004</c:v>
                </c:pt>
                <c:pt idx="118">
                  <c:v>-8.1202086999999992</c:v>
                </c:pt>
                <c:pt idx="119">
                  <c:v>-8.1311988999999993</c:v>
                </c:pt>
                <c:pt idx="120">
                  <c:v>-8.1918200999999993</c:v>
                </c:pt>
                <c:pt idx="121">
                  <c:v>-8.2203616999999998</c:v>
                </c:pt>
                <c:pt idx="122">
                  <c:v>-8.1973181000000004</c:v>
                </c:pt>
                <c:pt idx="123">
                  <c:v>-8.3137722000000007</c:v>
                </c:pt>
                <c:pt idx="124">
                  <c:v>-8.3292160000000006</c:v>
                </c:pt>
                <c:pt idx="125">
                  <c:v>-8.3215599000000005</c:v>
                </c:pt>
                <c:pt idx="126">
                  <c:v>-8.3251190000000008</c:v>
                </c:pt>
                <c:pt idx="127">
                  <c:v>-8.3715057000000002</c:v>
                </c:pt>
                <c:pt idx="128">
                  <c:v>-8.4470481999999993</c:v>
                </c:pt>
                <c:pt idx="129">
                  <c:v>-8.4592227999999992</c:v>
                </c:pt>
                <c:pt idx="130">
                  <c:v>-8.5592079000000005</c:v>
                </c:pt>
                <c:pt idx="131">
                  <c:v>-8.6431264999999993</c:v>
                </c:pt>
                <c:pt idx="132">
                  <c:v>-8.7372580000000006</c:v>
                </c:pt>
                <c:pt idx="133">
                  <c:v>-8.8782739999999993</c:v>
                </c:pt>
                <c:pt idx="134">
                  <c:v>-9.0103826999999992</c:v>
                </c:pt>
                <c:pt idx="135">
                  <c:v>-9.1470012999999994</c:v>
                </c:pt>
                <c:pt idx="136">
                  <c:v>-9.2354258999999992</c:v>
                </c:pt>
                <c:pt idx="137">
                  <c:v>-9.3534717999999994</c:v>
                </c:pt>
                <c:pt idx="138">
                  <c:v>-9.4494457000000001</c:v>
                </c:pt>
                <c:pt idx="139">
                  <c:v>-9.5702256999999999</c:v>
                </c:pt>
                <c:pt idx="140">
                  <c:v>-9.6957845999999996</c:v>
                </c:pt>
                <c:pt idx="141">
                  <c:v>-9.8727722</c:v>
                </c:pt>
                <c:pt idx="142">
                  <c:v>-10.027215999999999</c:v>
                </c:pt>
                <c:pt idx="143">
                  <c:v>-10.186996000000001</c:v>
                </c:pt>
                <c:pt idx="144">
                  <c:v>-10.365167</c:v>
                </c:pt>
                <c:pt idx="145">
                  <c:v>-10.552363</c:v>
                </c:pt>
                <c:pt idx="146">
                  <c:v>-10.843071</c:v>
                </c:pt>
                <c:pt idx="147">
                  <c:v>-10.970138</c:v>
                </c:pt>
                <c:pt idx="148">
                  <c:v>-11.218792000000001</c:v>
                </c:pt>
                <c:pt idx="149">
                  <c:v>-11.487869999999999</c:v>
                </c:pt>
                <c:pt idx="150">
                  <c:v>-11.647795</c:v>
                </c:pt>
                <c:pt idx="151">
                  <c:v>-11.917498999999999</c:v>
                </c:pt>
                <c:pt idx="152">
                  <c:v>-12.014749</c:v>
                </c:pt>
                <c:pt idx="153">
                  <c:v>-12.445867</c:v>
                </c:pt>
                <c:pt idx="154">
                  <c:v>-12.392583</c:v>
                </c:pt>
                <c:pt idx="155">
                  <c:v>-12.415055000000001</c:v>
                </c:pt>
                <c:pt idx="156">
                  <c:v>-12.759138</c:v>
                </c:pt>
                <c:pt idx="157">
                  <c:v>-13.073629</c:v>
                </c:pt>
                <c:pt idx="158">
                  <c:v>-13.229903999999999</c:v>
                </c:pt>
                <c:pt idx="159">
                  <c:v>-13.17136</c:v>
                </c:pt>
                <c:pt idx="160">
                  <c:v>-13.88029</c:v>
                </c:pt>
                <c:pt idx="161">
                  <c:v>-14.229628999999999</c:v>
                </c:pt>
                <c:pt idx="162">
                  <c:v>-14.366218</c:v>
                </c:pt>
                <c:pt idx="163">
                  <c:v>-14.737455000000001</c:v>
                </c:pt>
                <c:pt idx="164">
                  <c:v>-15.421865</c:v>
                </c:pt>
                <c:pt idx="165">
                  <c:v>-16.181017000000001</c:v>
                </c:pt>
                <c:pt idx="166">
                  <c:v>-15.334657999999999</c:v>
                </c:pt>
                <c:pt idx="167">
                  <c:v>-15.243957999999999</c:v>
                </c:pt>
                <c:pt idx="168">
                  <c:v>-14.956913</c:v>
                </c:pt>
                <c:pt idx="169">
                  <c:v>-15.074023</c:v>
                </c:pt>
                <c:pt idx="170">
                  <c:v>-14.160831999999999</c:v>
                </c:pt>
                <c:pt idx="171">
                  <c:v>-13.385151</c:v>
                </c:pt>
                <c:pt idx="172">
                  <c:v>-13.724247999999999</c:v>
                </c:pt>
                <c:pt idx="173">
                  <c:v>-13.722638999999999</c:v>
                </c:pt>
                <c:pt idx="174">
                  <c:v>-13.751488</c:v>
                </c:pt>
                <c:pt idx="175">
                  <c:v>-13.739112</c:v>
                </c:pt>
                <c:pt idx="176">
                  <c:v>-14.271495</c:v>
                </c:pt>
                <c:pt idx="177">
                  <c:v>-13.912207</c:v>
                </c:pt>
                <c:pt idx="178">
                  <c:v>-12.768117</c:v>
                </c:pt>
                <c:pt idx="179">
                  <c:v>-11.993218000000001</c:v>
                </c:pt>
                <c:pt idx="180">
                  <c:v>-11.782223999999999</c:v>
                </c:pt>
                <c:pt idx="181">
                  <c:v>-11.426227000000001</c:v>
                </c:pt>
                <c:pt idx="182">
                  <c:v>-10.981249</c:v>
                </c:pt>
                <c:pt idx="183">
                  <c:v>-11.244825000000001</c:v>
                </c:pt>
                <c:pt idx="184">
                  <c:v>-11.33943</c:v>
                </c:pt>
                <c:pt idx="185">
                  <c:v>-11.232578</c:v>
                </c:pt>
                <c:pt idx="186">
                  <c:v>-11.291079</c:v>
                </c:pt>
                <c:pt idx="187">
                  <c:v>-11.636056</c:v>
                </c:pt>
                <c:pt idx="188">
                  <c:v>-11.82757</c:v>
                </c:pt>
                <c:pt idx="189">
                  <c:v>-11.472982</c:v>
                </c:pt>
                <c:pt idx="190">
                  <c:v>-11.343302</c:v>
                </c:pt>
                <c:pt idx="191">
                  <c:v>-11.551982000000001</c:v>
                </c:pt>
                <c:pt idx="192">
                  <c:v>-11.676959</c:v>
                </c:pt>
                <c:pt idx="193">
                  <c:v>-11.825381999999999</c:v>
                </c:pt>
                <c:pt idx="194">
                  <c:v>-12.017086000000001</c:v>
                </c:pt>
                <c:pt idx="195">
                  <c:v>-12.262026000000001</c:v>
                </c:pt>
                <c:pt idx="196">
                  <c:v>-12.520375</c:v>
                </c:pt>
                <c:pt idx="197">
                  <c:v>-12.764473000000001</c:v>
                </c:pt>
                <c:pt idx="198">
                  <c:v>-13.039918</c:v>
                </c:pt>
                <c:pt idx="199">
                  <c:v>-13.296398999999999</c:v>
                </c:pt>
                <c:pt idx="200">
                  <c:v>-13.461122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F256-4AB0-A5E5-98B85A893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73376"/>
        <c:axId val="11478374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CLvsLO!$J$2</c15:sqref>
                        </c15:formulaRef>
                      </c:ext>
                    </c:extLst>
                    <c:strCache>
                      <c:ptCount val="1"/>
                      <c:pt idx="0">
                        <c:v>+5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</c:v>
                      </c:pt>
                      <c:pt idx="1">
                        <c:v>6.1950000000000003</c:v>
                      </c:pt>
                      <c:pt idx="2">
                        <c:v>6.39</c:v>
                      </c:pt>
                      <c:pt idx="3">
                        <c:v>6.585</c:v>
                      </c:pt>
                      <c:pt idx="4">
                        <c:v>6.78</c:v>
                      </c:pt>
                      <c:pt idx="5">
                        <c:v>6.9749999999999996</c:v>
                      </c:pt>
                      <c:pt idx="6">
                        <c:v>7.17</c:v>
                      </c:pt>
                      <c:pt idx="7">
                        <c:v>7.3650000000000002</c:v>
                      </c:pt>
                      <c:pt idx="8">
                        <c:v>7.56</c:v>
                      </c:pt>
                      <c:pt idx="9">
                        <c:v>7.7549999999999999</c:v>
                      </c:pt>
                      <c:pt idx="10">
                        <c:v>7.95</c:v>
                      </c:pt>
                      <c:pt idx="11">
                        <c:v>8.1449999999999996</c:v>
                      </c:pt>
                      <c:pt idx="12">
                        <c:v>8.34</c:v>
                      </c:pt>
                      <c:pt idx="13">
                        <c:v>8.5350000000000001</c:v>
                      </c:pt>
                      <c:pt idx="14">
                        <c:v>8.73</c:v>
                      </c:pt>
                      <c:pt idx="15">
                        <c:v>8.9250000000000007</c:v>
                      </c:pt>
                      <c:pt idx="16">
                        <c:v>9.1199999999999992</c:v>
                      </c:pt>
                      <c:pt idx="17">
                        <c:v>9.3149999999999995</c:v>
                      </c:pt>
                      <c:pt idx="18">
                        <c:v>9.51</c:v>
                      </c:pt>
                      <c:pt idx="19">
                        <c:v>9.7050000000000001</c:v>
                      </c:pt>
                      <c:pt idx="20">
                        <c:v>9.9</c:v>
                      </c:pt>
                      <c:pt idx="21">
                        <c:v>10.095000000000001</c:v>
                      </c:pt>
                      <c:pt idx="22">
                        <c:v>10.29</c:v>
                      </c:pt>
                      <c:pt idx="23">
                        <c:v>10.484999999999999</c:v>
                      </c:pt>
                      <c:pt idx="24">
                        <c:v>10.68</c:v>
                      </c:pt>
                      <c:pt idx="25">
                        <c:v>10.875</c:v>
                      </c:pt>
                      <c:pt idx="26">
                        <c:v>11.07</c:v>
                      </c:pt>
                      <c:pt idx="27">
                        <c:v>11.265000000000001</c:v>
                      </c:pt>
                      <c:pt idx="28">
                        <c:v>11.46</c:v>
                      </c:pt>
                      <c:pt idx="29">
                        <c:v>11.654999999999999</c:v>
                      </c:pt>
                      <c:pt idx="30">
                        <c:v>11.85</c:v>
                      </c:pt>
                      <c:pt idx="31">
                        <c:v>12.045</c:v>
                      </c:pt>
                      <c:pt idx="32">
                        <c:v>12.24</c:v>
                      </c:pt>
                      <c:pt idx="33">
                        <c:v>12.435</c:v>
                      </c:pt>
                      <c:pt idx="34">
                        <c:v>12.63</c:v>
                      </c:pt>
                      <c:pt idx="35">
                        <c:v>12.824999999999999</c:v>
                      </c:pt>
                      <c:pt idx="36">
                        <c:v>13.02</c:v>
                      </c:pt>
                      <c:pt idx="37">
                        <c:v>13.215</c:v>
                      </c:pt>
                      <c:pt idx="38">
                        <c:v>13.41</c:v>
                      </c:pt>
                      <c:pt idx="39">
                        <c:v>13.605</c:v>
                      </c:pt>
                      <c:pt idx="40">
                        <c:v>13.8</c:v>
                      </c:pt>
                      <c:pt idx="41">
                        <c:v>13.994999999999999</c:v>
                      </c:pt>
                      <c:pt idx="42">
                        <c:v>14.19</c:v>
                      </c:pt>
                      <c:pt idx="43">
                        <c:v>14.385</c:v>
                      </c:pt>
                      <c:pt idx="44">
                        <c:v>14.58</c:v>
                      </c:pt>
                      <c:pt idx="45">
                        <c:v>14.775</c:v>
                      </c:pt>
                      <c:pt idx="46">
                        <c:v>14.97</c:v>
                      </c:pt>
                      <c:pt idx="47">
                        <c:v>15.164999999999999</c:v>
                      </c:pt>
                      <c:pt idx="48">
                        <c:v>15.36</c:v>
                      </c:pt>
                      <c:pt idx="49">
                        <c:v>15.555</c:v>
                      </c:pt>
                      <c:pt idx="50">
                        <c:v>15.75</c:v>
                      </c:pt>
                      <c:pt idx="51">
                        <c:v>15.945</c:v>
                      </c:pt>
                      <c:pt idx="52">
                        <c:v>16.14</c:v>
                      </c:pt>
                      <c:pt idx="53">
                        <c:v>16.335000000000001</c:v>
                      </c:pt>
                      <c:pt idx="54">
                        <c:v>16.53</c:v>
                      </c:pt>
                      <c:pt idx="55">
                        <c:v>16.725000000000001</c:v>
                      </c:pt>
                      <c:pt idx="56">
                        <c:v>16.920000000000002</c:v>
                      </c:pt>
                      <c:pt idx="57">
                        <c:v>17.114999999999998</c:v>
                      </c:pt>
                      <c:pt idx="58">
                        <c:v>17.309999999999999</c:v>
                      </c:pt>
                      <c:pt idx="59">
                        <c:v>17.504999999999999</c:v>
                      </c:pt>
                      <c:pt idx="60">
                        <c:v>17.7</c:v>
                      </c:pt>
                      <c:pt idx="61">
                        <c:v>17.895</c:v>
                      </c:pt>
                      <c:pt idx="62">
                        <c:v>18.09</c:v>
                      </c:pt>
                      <c:pt idx="63">
                        <c:v>18.285</c:v>
                      </c:pt>
                      <c:pt idx="64">
                        <c:v>18.48</c:v>
                      </c:pt>
                      <c:pt idx="65">
                        <c:v>18.675000000000001</c:v>
                      </c:pt>
                      <c:pt idx="66">
                        <c:v>18.87</c:v>
                      </c:pt>
                      <c:pt idx="67">
                        <c:v>19.065000000000001</c:v>
                      </c:pt>
                      <c:pt idx="68">
                        <c:v>19.260000000000002</c:v>
                      </c:pt>
                      <c:pt idx="69">
                        <c:v>19.454999999999998</c:v>
                      </c:pt>
                      <c:pt idx="70">
                        <c:v>19.649999999999999</c:v>
                      </c:pt>
                      <c:pt idx="71">
                        <c:v>19.844999999999999</c:v>
                      </c:pt>
                      <c:pt idx="72">
                        <c:v>20.04</c:v>
                      </c:pt>
                      <c:pt idx="73">
                        <c:v>20.234999999999999</c:v>
                      </c:pt>
                      <c:pt idx="74">
                        <c:v>20.43</c:v>
                      </c:pt>
                      <c:pt idx="75">
                        <c:v>20.625</c:v>
                      </c:pt>
                      <c:pt idx="76">
                        <c:v>20.82</c:v>
                      </c:pt>
                      <c:pt idx="77">
                        <c:v>21.015000000000001</c:v>
                      </c:pt>
                      <c:pt idx="78">
                        <c:v>21.21</c:v>
                      </c:pt>
                      <c:pt idx="79">
                        <c:v>21.405000000000001</c:v>
                      </c:pt>
                      <c:pt idx="80">
                        <c:v>21.6</c:v>
                      </c:pt>
                      <c:pt idx="81">
                        <c:v>21.795000000000002</c:v>
                      </c:pt>
                      <c:pt idx="82">
                        <c:v>21.99</c:v>
                      </c:pt>
                      <c:pt idx="83">
                        <c:v>22.184999999999999</c:v>
                      </c:pt>
                      <c:pt idx="84">
                        <c:v>22.38</c:v>
                      </c:pt>
                      <c:pt idx="85">
                        <c:v>22.574999999999999</c:v>
                      </c:pt>
                      <c:pt idx="86">
                        <c:v>22.77</c:v>
                      </c:pt>
                      <c:pt idx="87">
                        <c:v>22.965</c:v>
                      </c:pt>
                      <c:pt idx="88">
                        <c:v>23.16</c:v>
                      </c:pt>
                      <c:pt idx="89">
                        <c:v>23.355</c:v>
                      </c:pt>
                      <c:pt idx="90">
                        <c:v>23.55</c:v>
                      </c:pt>
                      <c:pt idx="91">
                        <c:v>23.745000000000001</c:v>
                      </c:pt>
                      <c:pt idx="92">
                        <c:v>23.94</c:v>
                      </c:pt>
                      <c:pt idx="93">
                        <c:v>24.135000000000002</c:v>
                      </c:pt>
                      <c:pt idx="94">
                        <c:v>24.33</c:v>
                      </c:pt>
                      <c:pt idx="95">
                        <c:v>24.524999999999999</c:v>
                      </c:pt>
                      <c:pt idx="96">
                        <c:v>24.72</c:v>
                      </c:pt>
                      <c:pt idx="97">
                        <c:v>24.914999999999999</c:v>
                      </c:pt>
                      <c:pt idx="98">
                        <c:v>25.11</c:v>
                      </c:pt>
                      <c:pt idx="99">
                        <c:v>25.305</c:v>
                      </c:pt>
                      <c:pt idx="100">
                        <c:v>25.5</c:v>
                      </c:pt>
                      <c:pt idx="101">
                        <c:v>25.695</c:v>
                      </c:pt>
                      <c:pt idx="102">
                        <c:v>25.89</c:v>
                      </c:pt>
                      <c:pt idx="103">
                        <c:v>26.085000000000001</c:v>
                      </c:pt>
                      <c:pt idx="104">
                        <c:v>26.28</c:v>
                      </c:pt>
                      <c:pt idx="105">
                        <c:v>26.475000000000001</c:v>
                      </c:pt>
                      <c:pt idx="106">
                        <c:v>26.67</c:v>
                      </c:pt>
                      <c:pt idx="107">
                        <c:v>26.864999999999998</c:v>
                      </c:pt>
                      <c:pt idx="108">
                        <c:v>27.06</c:v>
                      </c:pt>
                      <c:pt idx="109">
                        <c:v>27.254999999999999</c:v>
                      </c:pt>
                      <c:pt idx="110">
                        <c:v>27.45</c:v>
                      </c:pt>
                      <c:pt idx="111">
                        <c:v>27.645</c:v>
                      </c:pt>
                      <c:pt idx="112">
                        <c:v>27.84</c:v>
                      </c:pt>
                      <c:pt idx="113">
                        <c:v>28.035</c:v>
                      </c:pt>
                      <c:pt idx="114">
                        <c:v>28.23</c:v>
                      </c:pt>
                      <c:pt idx="115">
                        <c:v>28.425000000000001</c:v>
                      </c:pt>
                      <c:pt idx="116">
                        <c:v>28.62</c:v>
                      </c:pt>
                      <c:pt idx="117">
                        <c:v>28.815000000000001</c:v>
                      </c:pt>
                      <c:pt idx="118">
                        <c:v>29.01</c:v>
                      </c:pt>
                      <c:pt idx="119">
                        <c:v>29.204999999999998</c:v>
                      </c:pt>
                      <c:pt idx="120">
                        <c:v>29.4</c:v>
                      </c:pt>
                      <c:pt idx="121">
                        <c:v>29.594999999999999</c:v>
                      </c:pt>
                      <c:pt idx="122">
                        <c:v>29.79</c:v>
                      </c:pt>
                      <c:pt idx="123">
                        <c:v>29.984999999999999</c:v>
                      </c:pt>
                      <c:pt idx="124">
                        <c:v>30.18</c:v>
                      </c:pt>
                      <c:pt idx="125">
                        <c:v>30.375</c:v>
                      </c:pt>
                      <c:pt idx="126">
                        <c:v>30.57</c:v>
                      </c:pt>
                      <c:pt idx="127">
                        <c:v>30.765000000000001</c:v>
                      </c:pt>
                      <c:pt idx="128">
                        <c:v>30.96</c:v>
                      </c:pt>
                      <c:pt idx="129">
                        <c:v>31.155000000000001</c:v>
                      </c:pt>
                      <c:pt idx="130">
                        <c:v>31.35</c:v>
                      </c:pt>
                      <c:pt idx="131">
                        <c:v>31.545000000000002</c:v>
                      </c:pt>
                      <c:pt idx="132">
                        <c:v>31.74</c:v>
                      </c:pt>
                      <c:pt idx="133">
                        <c:v>31.934999999999999</c:v>
                      </c:pt>
                      <c:pt idx="134">
                        <c:v>32.130000000000003</c:v>
                      </c:pt>
                      <c:pt idx="135">
                        <c:v>32.325000000000003</c:v>
                      </c:pt>
                      <c:pt idx="136">
                        <c:v>32.520000000000003</c:v>
                      </c:pt>
                      <c:pt idx="137">
                        <c:v>32.715000000000003</c:v>
                      </c:pt>
                      <c:pt idx="138">
                        <c:v>32.909999999999997</c:v>
                      </c:pt>
                      <c:pt idx="139">
                        <c:v>33.104999999999997</c:v>
                      </c:pt>
                      <c:pt idx="140">
                        <c:v>33.299999999999997</c:v>
                      </c:pt>
                      <c:pt idx="141">
                        <c:v>33.494999999999997</c:v>
                      </c:pt>
                      <c:pt idx="142">
                        <c:v>33.69</c:v>
                      </c:pt>
                      <c:pt idx="143">
                        <c:v>33.884999999999998</c:v>
                      </c:pt>
                      <c:pt idx="144">
                        <c:v>34.08</c:v>
                      </c:pt>
                      <c:pt idx="145">
                        <c:v>34.274999999999999</c:v>
                      </c:pt>
                      <c:pt idx="146">
                        <c:v>34.47</c:v>
                      </c:pt>
                      <c:pt idx="147">
                        <c:v>34.664999999999999</c:v>
                      </c:pt>
                      <c:pt idx="148">
                        <c:v>34.86</c:v>
                      </c:pt>
                      <c:pt idx="149">
                        <c:v>35.055</c:v>
                      </c:pt>
                      <c:pt idx="150">
                        <c:v>35.25</c:v>
                      </c:pt>
                      <c:pt idx="151">
                        <c:v>35.445</c:v>
                      </c:pt>
                      <c:pt idx="152">
                        <c:v>35.64</c:v>
                      </c:pt>
                      <c:pt idx="153">
                        <c:v>35.835000000000001</c:v>
                      </c:pt>
                      <c:pt idx="154">
                        <c:v>36.03</c:v>
                      </c:pt>
                      <c:pt idx="155">
                        <c:v>36.225000000000001</c:v>
                      </c:pt>
                      <c:pt idx="156">
                        <c:v>36.42</c:v>
                      </c:pt>
                      <c:pt idx="157">
                        <c:v>36.615000000000002</c:v>
                      </c:pt>
                      <c:pt idx="158">
                        <c:v>36.81</c:v>
                      </c:pt>
                      <c:pt idx="159">
                        <c:v>37.005000000000003</c:v>
                      </c:pt>
                      <c:pt idx="160">
                        <c:v>37.200000000000003</c:v>
                      </c:pt>
                      <c:pt idx="161">
                        <c:v>37.395000000000003</c:v>
                      </c:pt>
                      <c:pt idx="162">
                        <c:v>37.590000000000003</c:v>
                      </c:pt>
                      <c:pt idx="163">
                        <c:v>37.784999999999997</c:v>
                      </c:pt>
                      <c:pt idx="164">
                        <c:v>37.979999999999997</c:v>
                      </c:pt>
                      <c:pt idx="165">
                        <c:v>38.174999999999997</c:v>
                      </c:pt>
                      <c:pt idx="166">
                        <c:v>38.369999999999997</c:v>
                      </c:pt>
                      <c:pt idx="167">
                        <c:v>38.564999999999998</c:v>
                      </c:pt>
                      <c:pt idx="168">
                        <c:v>38.76</c:v>
                      </c:pt>
                      <c:pt idx="169">
                        <c:v>38.954999999999998</c:v>
                      </c:pt>
                      <c:pt idx="170">
                        <c:v>39.15</c:v>
                      </c:pt>
                      <c:pt idx="171">
                        <c:v>39.344999999999999</c:v>
                      </c:pt>
                      <c:pt idx="172">
                        <c:v>39.54</c:v>
                      </c:pt>
                      <c:pt idx="173">
                        <c:v>39.734999999999999</c:v>
                      </c:pt>
                      <c:pt idx="174">
                        <c:v>39.93</c:v>
                      </c:pt>
                      <c:pt idx="175">
                        <c:v>40.125</c:v>
                      </c:pt>
                      <c:pt idx="176">
                        <c:v>40.32</c:v>
                      </c:pt>
                      <c:pt idx="177">
                        <c:v>40.515000000000001</c:v>
                      </c:pt>
                      <c:pt idx="178">
                        <c:v>40.71</c:v>
                      </c:pt>
                      <c:pt idx="179">
                        <c:v>40.905000000000001</c:v>
                      </c:pt>
                      <c:pt idx="180">
                        <c:v>41.1</c:v>
                      </c:pt>
                      <c:pt idx="181">
                        <c:v>41.295000000000002</c:v>
                      </c:pt>
                      <c:pt idx="182">
                        <c:v>41.49</c:v>
                      </c:pt>
                      <c:pt idx="183">
                        <c:v>41.685000000000002</c:v>
                      </c:pt>
                      <c:pt idx="184">
                        <c:v>41.88</c:v>
                      </c:pt>
                      <c:pt idx="185">
                        <c:v>42.075000000000003</c:v>
                      </c:pt>
                      <c:pt idx="186">
                        <c:v>42.27</c:v>
                      </c:pt>
                      <c:pt idx="187">
                        <c:v>42.465000000000003</c:v>
                      </c:pt>
                      <c:pt idx="188">
                        <c:v>42.66</c:v>
                      </c:pt>
                      <c:pt idx="189">
                        <c:v>42.854999999999997</c:v>
                      </c:pt>
                      <c:pt idx="190">
                        <c:v>43.05</c:v>
                      </c:pt>
                      <c:pt idx="191">
                        <c:v>43.244999999999997</c:v>
                      </c:pt>
                      <c:pt idx="192">
                        <c:v>43.44</c:v>
                      </c:pt>
                      <c:pt idx="193">
                        <c:v>43.634999999999998</c:v>
                      </c:pt>
                      <c:pt idx="194">
                        <c:v>43.83</c:v>
                      </c:pt>
                      <c:pt idx="195">
                        <c:v>44.024999999999999</c:v>
                      </c:pt>
                      <c:pt idx="196">
                        <c:v>44.22</c:v>
                      </c:pt>
                      <c:pt idx="197">
                        <c:v>44.414999999999999</c:v>
                      </c:pt>
                      <c:pt idx="198">
                        <c:v>44.61</c:v>
                      </c:pt>
                      <c:pt idx="199">
                        <c:v>44.805</c:v>
                      </c:pt>
                      <c:pt idx="200">
                        <c:v>45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CLvsLO!$J$5:$J$205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F256-4AB0-A5E5-98B85A893FC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CLvsLO!$K$2</c15:sqref>
                        </c15:formulaRef>
                      </c:ext>
                    </c:extLst>
                    <c:strCache>
                      <c:ptCount val="1"/>
                      <c:pt idx="0">
                        <c:v>+3 dBm</c:v>
                      </c:pt>
                    </c:strCache>
                  </c:strRef>
                </c:tx>
                <c:spPr>
                  <a:ln cap="rnd" cmpd="dbl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</c:v>
                      </c:pt>
                      <c:pt idx="1">
                        <c:v>6.1950000000000003</c:v>
                      </c:pt>
                      <c:pt idx="2">
                        <c:v>6.39</c:v>
                      </c:pt>
                      <c:pt idx="3">
                        <c:v>6.585</c:v>
                      </c:pt>
                      <c:pt idx="4">
                        <c:v>6.78</c:v>
                      </c:pt>
                      <c:pt idx="5">
                        <c:v>6.9749999999999996</c:v>
                      </c:pt>
                      <c:pt idx="6">
                        <c:v>7.17</c:v>
                      </c:pt>
                      <c:pt idx="7">
                        <c:v>7.3650000000000002</c:v>
                      </c:pt>
                      <c:pt idx="8">
                        <c:v>7.56</c:v>
                      </c:pt>
                      <c:pt idx="9">
                        <c:v>7.7549999999999999</c:v>
                      </c:pt>
                      <c:pt idx="10">
                        <c:v>7.95</c:v>
                      </c:pt>
                      <c:pt idx="11">
                        <c:v>8.1449999999999996</c:v>
                      </c:pt>
                      <c:pt idx="12">
                        <c:v>8.34</c:v>
                      </c:pt>
                      <c:pt idx="13">
                        <c:v>8.5350000000000001</c:v>
                      </c:pt>
                      <c:pt idx="14">
                        <c:v>8.73</c:v>
                      </c:pt>
                      <c:pt idx="15">
                        <c:v>8.9250000000000007</c:v>
                      </c:pt>
                      <c:pt idx="16">
                        <c:v>9.1199999999999992</c:v>
                      </c:pt>
                      <c:pt idx="17">
                        <c:v>9.3149999999999995</c:v>
                      </c:pt>
                      <c:pt idx="18">
                        <c:v>9.51</c:v>
                      </c:pt>
                      <c:pt idx="19">
                        <c:v>9.7050000000000001</c:v>
                      </c:pt>
                      <c:pt idx="20">
                        <c:v>9.9</c:v>
                      </c:pt>
                      <c:pt idx="21">
                        <c:v>10.095000000000001</c:v>
                      </c:pt>
                      <c:pt idx="22">
                        <c:v>10.29</c:v>
                      </c:pt>
                      <c:pt idx="23">
                        <c:v>10.484999999999999</c:v>
                      </c:pt>
                      <c:pt idx="24">
                        <c:v>10.68</c:v>
                      </c:pt>
                      <c:pt idx="25">
                        <c:v>10.875</c:v>
                      </c:pt>
                      <c:pt idx="26">
                        <c:v>11.07</c:v>
                      </c:pt>
                      <c:pt idx="27">
                        <c:v>11.265000000000001</c:v>
                      </c:pt>
                      <c:pt idx="28">
                        <c:v>11.46</c:v>
                      </c:pt>
                      <c:pt idx="29">
                        <c:v>11.654999999999999</c:v>
                      </c:pt>
                      <c:pt idx="30">
                        <c:v>11.85</c:v>
                      </c:pt>
                      <c:pt idx="31">
                        <c:v>12.045</c:v>
                      </c:pt>
                      <c:pt idx="32">
                        <c:v>12.24</c:v>
                      </c:pt>
                      <c:pt idx="33">
                        <c:v>12.435</c:v>
                      </c:pt>
                      <c:pt idx="34">
                        <c:v>12.63</c:v>
                      </c:pt>
                      <c:pt idx="35">
                        <c:v>12.824999999999999</c:v>
                      </c:pt>
                      <c:pt idx="36">
                        <c:v>13.02</c:v>
                      </c:pt>
                      <c:pt idx="37">
                        <c:v>13.215</c:v>
                      </c:pt>
                      <c:pt idx="38">
                        <c:v>13.41</c:v>
                      </c:pt>
                      <c:pt idx="39">
                        <c:v>13.605</c:v>
                      </c:pt>
                      <c:pt idx="40">
                        <c:v>13.8</c:v>
                      </c:pt>
                      <c:pt idx="41">
                        <c:v>13.994999999999999</c:v>
                      </c:pt>
                      <c:pt idx="42">
                        <c:v>14.19</c:v>
                      </c:pt>
                      <c:pt idx="43">
                        <c:v>14.385</c:v>
                      </c:pt>
                      <c:pt idx="44">
                        <c:v>14.58</c:v>
                      </c:pt>
                      <c:pt idx="45">
                        <c:v>14.775</c:v>
                      </c:pt>
                      <c:pt idx="46">
                        <c:v>14.97</c:v>
                      </c:pt>
                      <c:pt idx="47">
                        <c:v>15.164999999999999</c:v>
                      </c:pt>
                      <c:pt idx="48">
                        <c:v>15.36</c:v>
                      </c:pt>
                      <c:pt idx="49">
                        <c:v>15.555</c:v>
                      </c:pt>
                      <c:pt idx="50">
                        <c:v>15.75</c:v>
                      </c:pt>
                      <c:pt idx="51">
                        <c:v>15.945</c:v>
                      </c:pt>
                      <c:pt idx="52">
                        <c:v>16.14</c:v>
                      </c:pt>
                      <c:pt idx="53">
                        <c:v>16.335000000000001</c:v>
                      </c:pt>
                      <c:pt idx="54">
                        <c:v>16.53</c:v>
                      </c:pt>
                      <c:pt idx="55">
                        <c:v>16.725000000000001</c:v>
                      </c:pt>
                      <c:pt idx="56">
                        <c:v>16.920000000000002</c:v>
                      </c:pt>
                      <c:pt idx="57">
                        <c:v>17.114999999999998</c:v>
                      </c:pt>
                      <c:pt idx="58">
                        <c:v>17.309999999999999</c:v>
                      </c:pt>
                      <c:pt idx="59">
                        <c:v>17.504999999999999</c:v>
                      </c:pt>
                      <c:pt idx="60">
                        <c:v>17.7</c:v>
                      </c:pt>
                      <c:pt idx="61">
                        <c:v>17.895</c:v>
                      </c:pt>
                      <c:pt idx="62">
                        <c:v>18.09</c:v>
                      </c:pt>
                      <c:pt idx="63">
                        <c:v>18.285</c:v>
                      </c:pt>
                      <c:pt idx="64">
                        <c:v>18.48</c:v>
                      </c:pt>
                      <c:pt idx="65">
                        <c:v>18.675000000000001</c:v>
                      </c:pt>
                      <c:pt idx="66">
                        <c:v>18.87</c:v>
                      </c:pt>
                      <c:pt idx="67">
                        <c:v>19.065000000000001</c:v>
                      </c:pt>
                      <c:pt idx="68">
                        <c:v>19.260000000000002</c:v>
                      </c:pt>
                      <c:pt idx="69">
                        <c:v>19.454999999999998</c:v>
                      </c:pt>
                      <c:pt idx="70">
                        <c:v>19.649999999999999</c:v>
                      </c:pt>
                      <c:pt idx="71">
                        <c:v>19.844999999999999</c:v>
                      </c:pt>
                      <c:pt idx="72">
                        <c:v>20.04</c:v>
                      </c:pt>
                      <c:pt idx="73">
                        <c:v>20.234999999999999</c:v>
                      </c:pt>
                      <c:pt idx="74">
                        <c:v>20.43</c:v>
                      </c:pt>
                      <c:pt idx="75">
                        <c:v>20.625</c:v>
                      </c:pt>
                      <c:pt idx="76">
                        <c:v>20.82</c:v>
                      </c:pt>
                      <c:pt idx="77">
                        <c:v>21.015000000000001</c:v>
                      </c:pt>
                      <c:pt idx="78">
                        <c:v>21.21</c:v>
                      </c:pt>
                      <c:pt idx="79">
                        <c:v>21.405000000000001</c:v>
                      </c:pt>
                      <c:pt idx="80">
                        <c:v>21.6</c:v>
                      </c:pt>
                      <c:pt idx="81">
                        <c:v>21.795000000000002</c:v>
                      </c:pt>
                      <c:pt idx="82">
                        <c:v>21.99</c:v>
                      </c:pt>
                      <c:pt idx="83">
                        <c:v>22.184999999999999</c:v>
                      </c:pt>
                      <c:pt idx="84">
                        <c:v>22.38</c:v>
                      </c:pt>
                      <c:pt idx="85">
                        <c:v>22.574999999999999</c:v>
                      </c:pt>
                      <c:pt idx="86">
                        <c:v>22.77</c:v>
                      </c:pt>
                      <c:pt idx="87">
                        <c:v>22.965</c:v>
                      </c:pt>
                      <c:pt idx="88">
                        <c:v>23.16</c:v>
                      </c:pt>
                      <c:pt idx="89">
                        <c:v>23.355</c:v>
                      </c:pt>
                      <c:pt idx="90">
                        <c:v>23.55</c:v>
                      </c:pt>
                      <c:pt idx="91">
                        <c:v>23.745000000000001</c:v>
                      </c:pt>
                      <c:pt idx="92">
                        <c:v>23.94</c:v>
                      </c:pt>
                      <c:pt idx="93">
                        <c:v>24.135000000000002</c:v>
                      </c:pt>
                      <c:pt idx="94">
                        <c:v>24.33</c:v>
                      </c:pt>
                      <c:pt idx="95">
                        <c:v>24.524999999999999</c:v>
                      </c:pt>
                      <c:pt idx="96">
                        <c:v>24.72</c:v>
                      </c:pt>
                      <c:pt idx="97">
                        <c:v>24.914999999999999</c:v>
                      </c:pt>
                      <c:pt idx="98">
                        <c:v>25.11</c:v>
                      </c:pt>
                      <c:pt idx="99">
                        <c:v>25.305</c:v>
                      </c:pt>
                      <c:pt idx="100">
                        <c:v>25.5</c:v>
                      </c:pt>
                      <c:pt idx="101">
                        <c:v>25.695</c:v>
                      </c:pt>
                      <c:pt idx="102">
                        <c:v>25.89</c:v>
                      </c:pt>
                      <c:pt idx="103">
                        <c:v>26.085000000000001</c:v>
                      </c:pt>
                      <c:pt idx="104">
                        <c:v>26.28</c:v>
                      </c:pt>
                      <c:pt idx="105">
                        <c:v>26.475000000000001</c:v>
                      </c:pt>
                      <c:pt idx="106">
                        <c:v>26.67</c:v>
                      </c:pt>
                      <c:pt idx="107">
                        <c:v>26.864999999999998</c:v>
                      </c:pt>
                      <c:pt idx="108">
                        <c:v>27.06</c:v>
                      </c:pt>
                      <c:pt idx="109">
                        <c:v>27.254999999999999</c:v>
                      </c:pt>
                      <c:pt idx="110">
                        <c:v>27.45</c:v>
                      </c:pt>
                      <c:pt idx="111">
                        <c:v>27.645</c:v>
                      </c:pt>
                      <c:pt idx="112">
                        <c:v>27.84</c:v>
                      </c:pt>
                      <c:pt idx="113">
                        <c:v>28.035</c:v>
                      </c:pt>
                      <c:pt idx="114">
                        <c:v>28.23</c:v>
                      </c:pt>
                      <c:pt idx="115">
                        <c:v>28.425000000000001</c:v>
                      </c:pt>
                      <c:pt idx="116">
                        <c:v>28.62</c:v>
                      </c:pt>
                      <c:pt idx="117">
                        <c:v>28.815000000000001</c:v>
                      </c:pt>
                      <c:pt idx="118">
                        <c:v>29.01</c:v>
                      </c:pt>
                      <c:pt idx="119">
                        <c:v>29.204999999999998</c:v>
                      </c:pt>
                      <c:pt idx="120">
                        <c:v>29.4</c:v>
                      </c:pt>
                      <c:pt idx="121">
                        <c:v>29.594999999999999</c:v>
                      </c:pt>
                      <c:pt idx="122">
                        <c:v>29.79</c:v>
                      </c:pt>
                      <c:pt idx="123">
                        <c:v>29.984999999999999</c:v>
                      </c:pt>
                      <c:pt idx="124">
                        <c:v>30.18</c:v>
                      </c:pt>
                      <c:pt idx="125">
                        <c:v>30.375</c:v>
                      </c:pt>
                      <c:pt idx="126">
                        <c:v>30.57</c:v>
                      </c:pt>
                      <c:pt idx="127">
                        <c:v>30.765000000000001</c:v>
                      </c:pt>
                      <c:pt idx="128">
                        <c:v>30.96</c:v>
                      </c:pt>
                      <c:pt idx="129">
                        <c:v>31.155000000000001</c:v>
                      </c:pt>
                      <c:pt idx="130">
                        <c:v>31.35</c:v>
                      </c:pt>
                      <c:pt idx="131">
                        <c:v>31.545000000000002</c:v>
                      </c:pt>
                      <c:pt idx="132">
                        <c:v>31.74</c:v>
                      </c:pt>
                      <c:pt idx="133">
                        <c:v>31.934999999999999</c:v>
                      </c:pt>
                      <c:pt idx="134">
                        <c:v>32.130000000000003</c:v>
                      </c:pt>
                      <c:pt idx="135">
                        <c:v>32.325000000000003</c:v>
                      </c:pt>
                      <c:pt idx="136">
                        <c:v>32.520000000000003</c:v>
                      </c:pt>
                      <c:pt idx="137">
                        <c:v>32.715000000000003</c:v>
                      </c:pt>
                      <c:pt idx="138">
                        <c:v>32.909999999999997</c:v>
                      </c:pt>
                      <c:pt idx="139">
                        <c:v>33.104999999999997</c:v>
                      </c:pt>
                      <c:pt idx="140">
                        <c:v>33.299999999999997</c:v>
                      </c:pt>
                      <c:pt idx="141">
                        <c:v>33.494999999999997</c:v>
                      </c:pt>
                      <c:pt idx="142">
                        <c:v>33.69</c:v>
                      </c:pt>
                      <c:pt idx="143">
                        <c:v>33.884999999999998</c:v>
                      </c:pt>
                      <c:pt idx="144">
                        <c:v>34.08</c:v>
                      </c:pt>
                      <c:pt idx="145">
                        <c:v>34.274999999999999</c:v>
                      </c:pt>
                      <c:pt idx="146">
                        <c:v>34.47</c:v>
                      </c:pt>
                      <c:pt idx="147">
                        <c:v>34.664999999999999</c:v>
                      </c:pt>
                      <c:pt idx="148">
                        <c:v>34.86</c:v>
                      </c:pt>
                      <c:pt idx="149">
                        <c:v>35.055</c:v>
                      </c:pt>
                      <c:pt idx="150">
                        <c:v>35.25</c:v>
                      </c:pt>
                      <c:pt idx="151">
                        <c:v>35.445</c:v>
                      </c:pt>
                      <c:pt idx="152">
                        <c:v>35.64</c:v>
                      </c:pt>
                      <c:pt idx="153">
                        <c:v>35.835000000000001</c:v>
                      </c:pt>
                      <c:pt idx="154">
                        <c:v>36.03</c:v>
                      </c:pt>
                      <c:pt idx="155">
                        <c:v>36.225000000000001</c:v>
                      </c:pt>
                      <c:pt idx="156">
                        <c:v>36.42</c:v>
                      </c:pt>
                      <c:pt idx="157">
                        <c:v>36.615000000000002</c:v>
                      </c:pt>
                      <c:pt idx="158">
                        <c:v>36.81</c:v>
                      </c:pt>
                      <c:pt idx="159">
                        <c:v>37.005000000000003</c:v>
                      </c:pt>
                      <c:pt idx="160">
                        <c:v>37.200000000000003</c:v>
                      </c:pt>
                      <c:pt idx="161">
                        <c:v>37.395000000000003</c:v>
                      </c:pt>
                      <c:pt idx="162">
                        <c:v>37.590000000000003</c:v>
                      </c:pt>
                      <c:pt idx="163">
                        <c:v>37.784999999999997</c:v>
                      </c:pt>
                      <c:pt idx="164">
                        <c:v>37.979999999999997</c:v>
                      </c:pt>
                      <c:pt idx="165">
                        <c:v>38.174999999999997</c:v>
                      </c:pt>
                      <c:pt idx="166">
                        <c:v>38.369999999999997</c:v>
                      </c:pt>
                      <c:pt idx="167">
                        <c:v>38.564999999999998</c:v>
                      </c:pt>
                      <c:pt idx="168">
                        <c:v>38.76</c:v>
                      </c:pt>
                      <c:pt idx="169">
                        <c:v>38.954999999999998</c:v>
                      </c:pt>
                      <c:pt idx="170">
                        <c:v>39.15</c:v>
                      </c:pt>
                      <c:pt idx="171">
                        <c:v>39.344999999999999</c:v>
                      </c:pt>
                      <c:pt idx="172">
                        <c:v>39.54</c:v>
                      </c:pt>
                      <c:pt idx="173">
                        <c:v>39.734999999999999</c:v>
                      </c:pt>
                      <c:pt idx="174">
                        <c:v>39.93</c:v>
                      </c:pt>
                      <c:pt idx="175">
                        <c:v>40.125</c:v>
                      </c:pt>
                      <c:pt idx="176">
                        <c:v>40.32</c:v>
                      </c:pt>
                      <c:pt idx="177">
                        <c:v>40.515000000000001</c:v>
                      </c:pt>
                      <c:pt idx="178">
                        <c:v>40.71</c:v>
                      </c:pt>
                      <c:pt idx="179">
                        <c:v>40.905000000000001</c:v>
                      </c:pt>
                      <c:pt idx="180">
                        <c:v>41.1</c:v>
                      </c:pt>
                      <c:pt idx="181">
                        <c:v>41.295000000000002</c:v>
                      </c:pt>
                      <c:pt idx="182">
                        <c:v>41.49</c:v>
                      </c:pt>
                      <c:pt idx="183">
                        <c:v>41.685000000000002</c:v>
                      </c:pt>
                      <c:pt idx="184">
                        <c:v>41.88</c:v>
                      </c:pt>
                      <c:pt idx="185">
                        <c:v>42.075000000000003</c:v>
                      </c:pt>
                      <c:pt idx="186">
                        <c:v>42.27</c:v>
                      </c:pt>
                      <c:pt idx="187">
                        <c:v>42.465000000000003</c:v>
                      </c:pt>
                      <c:pt idx="188">
                        <c:v>42.66</c:v>
                      </c:pt>
                      <c:pt idx="189">
                        <c:v>42.854999999999997</c:v>
                      </c:pt>
                      <c:pt idx="190">
                        <c:v>43.05</c:v>
                      </c:pt>
                      <c:pt idx="191">
                        <c:v>43.244999999999997</c:v>
                      </c:pt>
                      <c:pt idx="192">
                        <c:v>43.44</c:v>
                      </c:pt>
                      <c:pt idx="193">
                        <c:v>43.634999999999998</c:v>
                      </c:pt>
                      <c:pt idx="194">
                        <c:v>43.83</c:v>
                      </c:pt>
                      <c:pt idx="195">
                        <c:v>44.024999999999999</c:v>
                      </c:pt>
                      <c:pt idx="196">
                        <c:v>44.22</c:v>
                      </c:pt>
                      <c:pt idx="197">
                        <c:v>44.414999999999999</c:v>
                      </c:pt>
                      <c:pt idx="198">
                        <c:v>44.61</c:v>
                      </c:pt>
                      <c:pt idx="199">
                        <c:v>44.805</c:v>
                      </c:pt>
                      <c:pt idx="200">
                        <c:v>45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CLvsLO!$K$5:$K$205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256-4AB0-A5E5-98B85A893FCA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CLvsLO!$L$2</c15:sqref>
                        </c15:formulaRef>
                      </c:ext>
                    </c:extLst>
                    <c:strCache>
                      <c:ptCount val="1"/>
                      <c:pt idx="0">
                        <c:v>+1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</c:v>
                      </c:pt>
                      <c:pt idx="1">
                        <c:v>6.1950000000000003</c:v>
                      </c:pt>
                      <c:pt idx="2">
                        <c:v>6.39</c:v>
                      </c:pt>
                      <c:pt idx="3">
                        <c:v>6.585</c:v>
                      </c:pt>
                      <c:pt idx="4">
                        <c:v>6.78</c:v>
                      </c:pt>
                      <c:pt idx="5">
                        <c:v>6.9749999999999996</c:v>
                      </c:pt>
                      <c:pt idx="6">
                        <c:v>7.17</c:v>
                      </c:pt>
                      <c:pt idx="7">
                        <c:v>7.3650000000000002</c:v>
                      </c:pt>
                      <c:pt idx="8">
                        <c:v>7.56</c:v>
                      </c:pt>
                      <c:pt idx="9">
                        <c:v>7.7549999999999999</c:v>
                      </c:pt>
                      <c:pt idx="10">
                        <c:v>7.95</c:v>
                      </c:pt>
                      <c:pt idx="11">
                        <c:v>8.1449999999999996</c:v>
                      </c:pt>
                      <c:pt idx="12">
                        <c:v>8.34</c:v>
                      </c:pt>
                      <c:pt idx="13">
                        <c:v>8.5350000000000001</c:v>
                      </c:pt>
                      <c:pt idx="14">
                        <c:v>8.73</c:v>
                      </c:pt>
                      <c:pt idx="15">
                        <c:v>8.9250000000000007</c:v>
                      </c:pt>
                      <c:pt idx="16">
                        <c:v>9.1199999999999992</c:v>
                      </c:pt>
                      <c:pt idx="17">
                        <c:v>9.3149999999999995</c:v>
                      </c:pt>
                      <c:pt idx="18">
                        <c:v>9.51</c:v>
                      </c:pt>
                      <c:pt idx="19">
                        <c:v>9.7050000000000001</c:v>
                      </c:pt>
                      <c:pt idx="20">
                        <c:v>9.9</c:v>
                      </c:pt>
                      <c:pt idx="21">
                        <c:v>10.095000000000001</c:v>
                      </c:pt>
                      <c:pt idx="22">
                        <c:v>10.29</c:v>
                      </c:pt>
                      <c:pt idx="23">
                        <c:v>10.484999999999999</c:v>
                      </c:pt>
                      <c:pt idx="24">
                        <c:v>10.68</c:v>
                      </c:pt>
                      <c:pt idx="25">
                        <c:v>10.875</c:v>
                      </c:pt>
                      <c:pt idx="26">
                        <c:v>11.07</c:v>
                      </c:pt>
                      <c:pt idx="27">
                        <c:v>11.265000000000001</c:v>
                      </c:pt>
                      <c:pt idx="28">
                        <c:v>11.46</c:v>
                      </c:pt>
                      <c:pt idx="29">
                        <c:v>11.654999999999999</c:v>
                      </c:pt>
                      <c:pt idx="30">
                        <c:v>11.85</c:v>
                      </c:pt>
                      <c:pt idx="31">
                        <c:v>12.045</c:v>
                      </c:pt>
                      <c:pt idx="32">
                        <c:v>12.24</c:v>
                      </c:pt>
                      <c:pt idx="33">
                        <c:v>12.435</c:v>
                      </c:pt>
                      <c:pt idx="34">
                        <c:v>12.63</c:v>
                      </c:pt>
                      <c:pt idx="35">
                        <c:v>12.824999999999999</c:v>
                      </c:pt>
                      <c:pt idx="36">
                        <c:v>13.02</c:v>
                      </c:pt>
                      <c:pt idx="37">
                        <c:v>13.215</c:v>
                      </c:pt>
                      <c:pt idx="38">
                        <c:v>13.41</c:v>
                      </c:pt>
                      <c:pt idx="39">
                        <c:v>13.605</c:v>
                      </c:pt>
                      <c:pt idx="40">
                        <c:v>13.8</c:v>
                      </c:pt>
                      <c:pt idx="41">
                        <c:v>13.994999999999999</c:v>
                      </c:pt>
                      <c:pt idx="42">
                        <c:v>14.19</c:v>
                      </c:pt>
                      <c:pt idx="43">
                        <c:v>14.385</c:v>
                      </c:pt>
                      <c:pt idx="44">
                        <c:v>14.58</c:v>
                      </c:pt>
                      <c:pt idx="45">
                        <c:v>14.775</c:v>
                      </c:pt>
                      <c:pt idx="46">
                        <c:v>14.97</c:v>
                      </c:pt>
                      <c:pt idx="47">
                        <c:v>15.164999999999999</c:v>
                      </c:pt>
                      <c:pt idx="48">
                        <c:v>15.36</c:v>
                      </c:pt>
                      <c:pt idx="49">
                        <c:v>15.555</c:v>
                      </c:pt>
                      <c:pt idx="50">
                        <c:v>15.75</c:v>
                      </c:pt>
                      <c:pt idx="51">
                        <c:v>15.945</c:v>
                      </c:pt>
                      <c:pt idx="52">
                        <c:v>16.14</c:v>
                      </c:pt>
                      <c:pt idx="53">
                        <c:v>16.335000000000001</c:v>
                      </c:pt>
                      <c:pt idx="54">
                        <c:v>16.53</c:v>
                      </c:pt>
                      <c:pt idx="55">
                        <c:v>16.725000000000001</c:v>
                      </c:pt>
                      <c:pt idx="56">
                        <c:v>16.920000000000002</c:v>
                      </c:pt>
                      <c:pt idx="57">
                        <c:v>17.114999999999998</c:v>
                      </c:pt>
                      <c:pt idx="58">
                        <c:v>17.309999999999999</c:v>
                      </c:pt>
                      <c:pt idx="59">
                        <c:v>17.504999999999999</c:v>
                      </c:pt>
                      <c:pt idx="60">
                        <c:v>17.7</c:v>
                      </c:pt>
                      <c:pt idx="61">
                        <c:v>17.895</c:v>
                      </c:pt>
                      <c:pt idx="62">
                        <c:v>18.09</c:v>
                      </c:pt>
                      <c:pt idx="63">
                        <c:v>18.285</c:v>
                      </c:pt>
                      <c:pt idx="64">
                        <c:v>18.48</c:v>
                      </c:pt>
                      <c:pt idx="65">
                        <c:v>18.675000000000001</c:v>
                      </c:pt>
                      <c:pt idx="66">
                        <c:v>18.87</c:v>
                      </c:pt>
                      <c:pt idx="67">
                        <c:v>19.065000000000001</c:v>
                      </c:pt>
                      <c:pt idx="68">
                        <c:v>19.260000000000002</c:v>
                      </c:pt>
                      <c:pt idx="69">
                        <c:v>19.454999999999998</c:v>
                      </c:pt>
                      <c:pt idx="70">
                        <c:v>19.649999999999999</c:v>
                      </c:pt>
                      <c:pt idx="71">
                        <c:v>19.844999999999999</c:v>
                      </c:pt>
                      <c:pt idx="72">
                        <c:v>20.04</c:v>
                      </c:pt>
                      <c:pt idx="73">
                        <c:v>20.234999999999999</c:v>
                      </c:pt>
                      <c:pt idx="74">
                        <c:v>20.43</c:v>
                      </c:pt>
                      <c:pt idx="75">
                        <c:v>20.625</c:v>
                      </c:pt>
                      <c:pt idx="76">
                        <c:v>20.82</c:v>
                      </c:pt>
                      <c:pt idx="77">
                        <c:v>21.015000000000001</c:v>
                      </c:pt>
                      <c:pt idx="78">
                        <c:v>21.21</c:v>
                      </c:pt>
                      <c:pt idx="79">
                        <c:v>21.405000000000001</c:v>
                      </c:pt>
                      <c:pt idx="80">
                        <c:v>21.6</c:v>
                      </c:pt>
                      <c:pt idx="81">
                        <c:v>21.795000000000002</c:v>
                      </c:pt>
                      <c:pt idx="82">
                        <c:v>21.99</c:v>
                      </c:pt>
                      <c:pt idx="83">
                        <c:v>22.184999999999999</c:v>
                      </c:pt>
                      <c:pt idx="84">
                        <c:v>22.38</c:v>
                      </c:pt>
                      <c:pt idx="85">
                        <c:v>22.574999999999999</c:v>
                      </c:pt>
                      <c:pt idx="86">
                        <c:v>22.77</c:v>
                      </c:pt>
                      <c:pt idx="87">
                        <c:v>22.965</c:v>
                      </c:pt>
                      <c:pt idx="88">
                        <c:v>23.16</c:v>
                      </c:pt>
                      <c:pt idx="89">
                        <c:v>23.355</c:v>
                      </c:pt>
                      <c:pt idx="90">
                        <c:v>23.55</c:v>
                      </c:pt>
                      <c:pt idx="91">
                        <c:v>23.745000000000001</c:v>
                      </c:pt>
                      <c:pt idx="92">
                        <c:v>23.94</c:v>
                      </c:pt>
                      <c:pt idx="93">
                        <c:v>24.135000000000002</c:v>
                      </c:pt>
                      <c:pt idx="94">
                        <c:v>24.33</c:v>
                      </c:pt>
                      <c:pt idx="95">
                        <c:v>24.524999999999999</c:v>
                      </c:pt>
                      <c:pt idx="96">
                        <c:v>24.72</c:v>
                      </c:pt>
                      <c:pt idx="97">
                        <c:v>24.914999999999999</c:v>
                      </c:pt>
                      <c:pt idx="98">
                        <c:v>25.11</c:v>
                      </c:pt>
                      <c:pt idx="99">
                        <c:v>25.305</c:v>
                      </c:pt>
                      <c:pt idx="100">
                        <c:v>25.5</c:v>
                      </c:pt>
                      <c:pt idx="101">
                        <c:v>25.695</c:v>
                      </c:pt>
                      <c:pt idx="102">
                        <c:v>25.89</c:v>
                      </c:pt>
                      <c:pt idx="103">
                        <c:v>26.085000000000001</c:v>
                      </c:pt>
                      <c:pt idx="104">
                        <c:v>26.28</c:v>
                      </c:pt>
                      <c:pt idx="105">
                        <c:v>26.475000000000001</c:v>
                      </c:pt>
                      <c:pt idx="106">
                        <c:v>26.67</c:v>
                      </c:pt>
                      <c:pt idx="107">
                        <c:v>26.864999999999998</c:v>
                      </c:pt>
                      <c:pt idx="108">
                        <c:v>27.06</c:v>
                      </c:pt>
                      <c:pt idx="109">
                        <c:v>27.254999999999999</c:v>
                      </c:pt>
                      <c:pt idx="110">
                        <c:v>27.45</c:v>
                      </c:pt>
                      <c:pt idx="111">
                        <c:v>27.645</c:v>
                      </c:pt>
                      <c:pt idx="112">
                        <c:v>27.84</c:v>
                      </c:pt>
                      <c:pt idx="113">
                        <c:v>28.035</c:v>
                      </c:pt>
                      <c:pt idx="114">
                        <c:v>28.23</c:v>
                      </c:pt>
                      <c:pt idx="115">
                        <c:v>28.425000000000001</c:v>
                      </c:pt>
                      <c:pt idx="116">
                        <c:v>28.62</c:v>
                      </c:pt>
                      <c:pt idx="117">
                        <c:v>28.815000000000001</c:v>
                      </c:pt>
                      <c:pt idx="118">
                        <c:v>29.01</c:v>
                      </c:pt>
                      <c:pt idx="119">
                        <c:v>29.204999999999998</c:v>
                      </c:pt>
                      <c:pt idx="120">
                        <c:v>29.4</c:v>
                      </c:pt>
                      <c:pt idx="121">
                        <c:v>29.594999999999999</c:v>
                      </c:pt>
                      <c:pt idx="122">
                        <c:v>29.79</c:v>
                      </c:pt>
                      <c:pt idx="123">
                        <c:v>29.984999999999999</c:v>
                      </c:pt>
                      <c:pt idx="124">
                        <c:v>30.18</c:v>
                      </c:pt>
                      <c:pt idx="125">
                        <c:v>30.375</c:v>
                      </c:pt>
                      <c:pt idx="126">
                        <c:v>30.57</c:v>
                      </c:pt>
                      <c:pt idx="127">
                        <c:v>30.765000000000001</c:v>
                      </c:pt>
                      <c:pt idx="128">
                        <c:v>30.96</c:v>
                      </c:pt>
                      <c:pt idx="129">
                        <c:v>31.155000000000001</c:v>
                      </c:pt>
                      <c:pt idx="130">
                        <c:v>31.35</c:v>
                      </c:pt>
                      <c:pt idx="131">
                        <c:v>31.545000000000002</c:v>
                      </c:pt>
                      <c:pt idx="132">
                        <c:v>31.74</c:v>
                      </c:pt>
                      <c:pt idx="133">
                        <c:v>31.934999999999999</c:v>
                      </c:pt>
                      <c:pt idx="134">
                        <c:v>32.130000000000003</c:v>
                      </c:pt>
                      <c:pt idx="135">
                        <c:v>32.325000000000003</c:v>
                      </c:pt>
                      <c:pt idx="136">
                        <c:v>32.520000000000003</c:v>
                      </c:pt>
                      <c:pt idx="137">
                        <c:v>32.715000000000003</c:v>
                      </c:pt>
                      <c:pt idx="138">
                        <c:v>32.909999999999997</c:v>
                      </c:pt>
                      <c:pt idx="139">
                        <c:v>33.104999999999997</c:v>
                      </c:pt>
                      <c:pt idx="140">
                        <c:v>33.299999999999997</c:v>
                      </c:pt>
                      <c:pt idx="141">
                        <c:v>33.494999999999997</c:v>
                      </c:pt>
                      <c:pt idx="142">
                        <c:v>33.69</c:v>
                      </c:pt>
                      <c:pt idx="143">
                        <c:v>33.884999999999998</c:v>
                      </c:pt>
                      <c:pt idx="144">
                        <c:v>34.08</c:v>
                      </c:pt>
                      <c:pt idx="145">
                        <c:v>34.274999999999999</c:v>
                      </c:pt>
                      <c:pt idx="146">
                        <c:v>34.47</c:v>
                      </c:pt>
                      <c:pt idx="147">
                        <c:v>34.664999999999999</c:v>
                      </c:pt>
                      <c:pt idx="148">
                        <c:v>34.86</c:v>
                      </c:pt>
                      <c:pt idx="149">
                        <c:v>35.055</c:v>
                      </c:pt>
                      <c:pt idx="150">
                        <c:v>35.25</c:v>
                      </c:pt>
                      <c:pt idx="151">
                        <c:v>35.445</c:v>
                      </c:pt>
                      <c:pt idx="152">
                        <c:v>35.64</c:v>
                      </c:pt>
                      <c:pt idx="153">
                        <c:v>35.835000000000001</c:v>
                      </c:pt>
                      <c:pt idx="154">
                        <c:v>36.03</c:v>
                      </c:pt>
                      <c:pt idx="155">
                        <c:v>36.225000000000001</c:v>
                      </c:pt>
                      <c:pt idx="156">
                        <c:v>36.42</c:v>
                      </c:pt>
                      <c:pt idx="157">
                        <c:v>36.615000000000002</c:v>
                      </c:pt>
                      <c:pt idx="158">
                        <c:v>36.81</c:v>
                      </c:pt>
                      <c:pt idx="159">
                        <c:v>37.005000000000003</c:v>
                      </c:pt>
                      <c:pt idx="160">
                        <c:v>37.200000000000003</c:v>
                      </c:pt>
                      <c:pt idx="161">
                        <c:v>37.395000000000003</c:v>
                      </c:pt>
                      <c:pt idx="162">
                        <c:v>37.590000000000003</c:v>
                      </c:pt>
                      <c:pt idx="163">
                        <c:v>37.784999999999997</c:v>
                      </c:pt>
                      <c:pt idx="164">
                        <c:v>37.979999999999997</c:v>
                      </c:pt>
                      <c:pt idx="165">
                        <c:v>38.174999999999997</c:v>
                      </c:pt>
                      <c:pt idx="166">
                        <c:v>38.369999999999997</c:v>
                      </c:pt>
                      <c:pt idx="167">
                        <c:v>38.564999999999998</c:v>
                      </c:pt>
                      <c:pt idx="168">
                        <c:v>38.76</c:v>
                      </c:pt>
                      <c:pt idx="169">
                        <c:v>38.954999999999998</c:v>
                      </c:pt>
                      <c:pt idx="170">
                        <c:v>39.15</c:v>
                      </c:pt>
                      <c:pt idx="171">
                        <c:v>39.344999999999999</c:v>
                      </c:pt>
                      <c:pt idx="172">
                        <c:v>39.54</c:v>
                      </c:pt>
                      <c:pt idx="173">
                        <c:v>39.734999999999999</c:v>
                      </c:pt>
                      <c:pt idx="174">
                        <c:v>39.93</c:v>
                      </c:pt>
                      <c:pt idx="175">
                        <c:v>40.125</c:v>
                      </c:pt>
                      <c:pt idx="176">
                        <c:v>40.32</c:v>
                      </c:pt>
                      <c:pt idx="177">
                        <c:v>40.515000000000001</c:v>
                      </c:pt>
                      <c:pt idx="178">
                        <c:v>40.71</c:v>
                      </c:pt>
                      <c:pt idx="179">
                        <c:v>40.905000000000001</c:v>
                      </c:pt>
                      <c:pt idx="180">
                        <c:v>41.1</c:v>
                      </c:pt>
                      <c:pt idx="181">
                        <c:v>41.295000000000002</c:v>
                      </c:pt>
                      <c:pt idx="182">
                        <c:v>41.49</c:v>
                      </c:pt>
                      <c:pt idx="183">
                        <c:v>41.685000000000002</c:v>
                      </c:pt>
                      <c:pt idx="184">
                        <c:v>41.88</c:v>
                      </c:pt>
                      <c:pt idx="185">
                        <c:v>42.075000000000003</c:v>
                      </c:pt>
                      <c:pt idx="186">
                        <c:v>42.27</c:v>
                      </c:pt>
                      <c:pt idx="187">
                        <c:v>42.465000000000003</c:v>
                      </c:pt>
                      <c:pt idx="188">
                        <c:v>42.66</c:v>
                      </c:pt>
                      <c:pt idx="189">
                        <c:v>42.854999999999997</c:v>
                      </c:pt>
                      <c:pt idx="190">
                        <c:v>43.05</c:v>
                      </c:pt>
                      <c:pt idx="191">
                        <c:v>43.244999999999997</c:v>
                      </c:pt>
                      <c:pt idx="192">
                        <c:v>43.44</c:v>
                      </c:pt>
                      <c:pt idx="193">
                        <c:v>43.634999999999998</c:v>
                      </c:pt>
                      <c:pt idx="194">
                        <c:v>43.83</c:v>
                      </c:pt>
                      <c:pt idx="195">
                        <c:v>44.024999999999999</c:v>
                      </c:pt>
                      <c:pt idx="196">
                        <c:v>44.22</c:v>
                      </c:pt>
                      <c:pt idx="197">
                        <c:v>44.414999999999999</c:v>
                      </c:pt>
                      <c:pt idx="198">
                        <c:v>44.61</c:v>
                      </c:pt>
                      <c:pt idx="199">
                        <c:v>44.805</c:v>
                      </c:pt>
                      <c:pt idx="200">
                        <c:v>45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CLvsLO!$L$5:$L$205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256-4AB0-A5E5-98B85A893FCA}"/>
                  </c:ext>
                </c:extLst>
              </c15:ser>
            </c15:filteredScatterSeries>
          </c:ext>
        </c:extLst>
      </c:scatterChart>
      <c:valAx>
        <c:axId val="114773376"/>
        <c:scaling>
          <c:orientation val="minMax"/>
          <c:max val="4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783744"/>
        <c:crosses val="autoZero"/>
        <c:crossBetween val="midCat"/>
        <c:majorUnit val="5"/>
      </c:valAx>
      <c:valAx>
        <c:axId val="114783744"/>
        <c:scaling>
          <c:orientation val="minMax"/>
          <c:max val="-4"/>
          <c:min val="-18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773376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l"/>
      <c:layout>
        <c:manualLayout>
          <c:xMode val="edge"/>
          <c:yMode val="edge"/>
          <c:x val="0.39364535065828693"/>
          <c:y val="0.58590368912219304"/>
          <c:w val="0.22318129805043338"/>
          <c:h val="0.20951188393117526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B Conversion Loss vs. LO Power: 2 GHz IF (dB)</a:t>
            </a:r>
            <a:endParaRPr lang="en-US" sz="1000" baseline="30000"/>
          </a:p>
        </c:rich>
      </c:tx>
      <c:layout>
        <c:manualLayout>
          <c:xMode val="edge"/>
          <c:yMode val="edge"/>
          <c:x val="0.15776050898395597"/>
          <c:y val="1.475721784776902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9.2374963546223404E-2"/>
          <c:w val="0.76542713682528862"/>
          <c:h val="0.7168729950422865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'CLvsLO 2GHz IF'!$R$2</c:f>
              <c:strCache>
                <c:ptCount val="1"/>
                <c:pt idx="0">
                  <c:v>+17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'CLvsLO 2GHz IF'!$Q$5:$Q$205</c:f>
              <c:numCache>
                <c:formatCode>General</c:formatCode>
                <c:ptCount val="201"/>
                <c:pt idx="0">
                  <c:v>6</c:v>
                </c:pt>
                <c:pt idx="1">
                  <c:v>6.1950000000000003</c:v>
                </c:pt>
                <c:pt idx="2">
                  <c:v>6.39</c:v>
                </c:pt>
                <c:pt idx="3">
                  <c:v>6.585</c:v>
                </c:pt>
                <c:pt idx="4">
                  <c:v>6.78</c:v>
                </c:pt>
                <c:pt idx="5">
                  <c:v>6.9749999999999996</c:v>
                </c:pt>
                <c:pt idx="6">
                  <c:v>7.17</c:v>
                </c:pt>
                <c:pt idx="7">
                  <c:v>7.3650000000000002</c:v>
                </c:pt>
                <c:pt idx="8">
                  <c:v>7.56</c:v>
                </c:pt>
                <c:pt idx="9">
                  <c:v>7.7549999999999999</c:v>
                </c:pt>
                <c:pt idx="10">
                  <c:v>7.95</c:v>
                </c:pt>
                <c:pt idx="11">
                  <c:v>8.1449999999999996</c:v>
                </c:pt>
                <c:pt idx="12">
                  <c:v>8.34</c:v>
                </c:pt>
                <c:pt idx="13">
                  <c:v>8.5350000000000001</c:v>
                </c:pt>
                <c:pt idx="14">
                  <c:v>8.73</c:v>
                </c:pt>
                <c:pt idx="15">
                  <c:v>8.9250000000000007</c:v>
                </c:pt>
                <c:pt idx="16">
                  <c:v>9.1199999999999992</c:v>
                </c:pt>
                <c:pt idx="17">
                  <c:v>9.3149999999999995</c:v>
                </c:pt>
                <c:pt idx="18">
                  <c:v>9.51</c:v>
                </c:pt>
                <c:pt idx="19">
                  <c:v>9.7050000000000001</c:v>
                </c:pt>
                <c:pt idx="20">
                  <c:v>9.9</c:v>
                </c:pt>
                <c:pt idx="21">
                  <c:v>10.095000000000001</c:v>
                </c:pt>
                <c:pt idx="22">
                  <c:v>10.29</c:v>
                </c:pt>
                <c:pt idx="23">
                  <c:v>10.484999999999999</c:v>
                </c:pt>
                <c:pt idx="24">
                  <c:v>10.68</c:v>
                </c:pt>
                <c:pt idx="25">
                  <c:v>10.875</c:v>
                </c:pt>
                <c:pt idx="26">
                  <c:v>11.07</c:v>
                </c:pt>
                <c:pt idx="27">
                  <c:v>11.265000000000001</c:v>
                </c:pt>
                <c:pt idx="28">
                  <c:v>11.46</c:v>
                </c:pt>
                <c:pt idx="29">
                  <c:v>11.654999999999999</c:v>
                </c:pt>
                <c:pt idx="30">
                  <c:v>11.85</c:v>
                </c:pt>
                <c:pt idx="31">
                  <c:v>12.045</c:v>
                </c:pt>
                <c:pt idx="32">
                  <c:v>12.24</c:v>
                </c:pt>
                <c:pt idx="33">
                  <c:v>12.435</c:v>
                </c:pt>
                <c:pt idx="34">
                  <c:v>12.63</c:v>
                </c:pt>
                <c:pt idx="35">
                  <c:v>12.824999999999999</c:v>
                </c:pt>
                <c:pt idx="36">
                  <c:v>13.02</c:v>
                </c:pt>
                <c:pt idx="37">
                  <c:v>13.215</c:v>
                </c:pt>
                <c:pt idx="38">
                  <c:v>13.41</c:v>
                </c:pt>
                <c:pt idx="39">
                  <c:v>13.605</c:v>
                </c:pt>
                <c:pt idx="40">
                  <c:v>13.8</c:v>
                </c:pt>
                <c:pt idx="41">
                  <c:v>13.994999999999999</c:v>
                </c:pt>
                <c:pt idx="42">
                  <c:v>14.19</c:v>
                </c:pt>
                <c:pt idx="43">
                  <c:v>14.385</c:v>
                </c:pt>
                <c:pt idx="44">
                  <c:v>14.58</c:v>
                </c:pt>
                <c:pt idx="45">
                  <c:v>14.775</c:v>
                </c:pt>
                <c:pt idx="46">
                  <c:v>14.97</c:v>
                </c:pt>
                <c:pt idx="47">
                  <c:v>15.164999999999999</c:v>
                </c:pt>
                <c:pt idx="48">
                  <c:v>15.36</c:v>
                </c:pt>
                <c:pt idx="49">
                  <c:v>15.555</c:v>
                </c:pt>
                <c:pt idx="50">
                  <c:v>15.75</c:v>
                </c:pt>
                <c:pt idx="51">
                  <c:v>15.945</c:v>
                </c:pt>
                <c:pt idx="52">
                  <c:v>16.14</c:v>
                </c:pt>
                <c:pt idx="53">
                  <c:v>16.335000000000001</c:v>
                </c:pt>
                <c:pt idx="54">
                  <c:v>16.53</c:v>
                </c:pt>
                <c:pt idx="55">
                  <c:v>16.725000000000001</c:v>
                </c:pt>
                <c:pt idx="56">
                  <c:v>16.920000000000002</c:v>
                </c:pt>
                <c:pt idx="57">
                  <c:v>17.114999999999998</c:v>
                </c:pt>
                <c:pt idx="58">
                  <c:v>17.309999999999999</c:v>
                </c:pt>
                <c:pt idx="59">
                  <c:v>17.504999999999999</c:v>
                </c:pt>
                <c:pt idx="60">
                  <c:v>17.7</c:v>
                </c:pt>
                <c:pt idx="61">
                  <c:v>17.895</c:v>
                </c:pt>
                <c:pt idx="62">
                  <c:v>18.09</c:v>
                </c:pt>
                <c:pt idx="63">
                  <c:v>18.285</c:v>
                </c:pt>
                <c:pt idx="64">
                  <c:v>18.48</c:v>
                </c:pt>
                <c:pt idx="65">
                  <c:v>18.675000000000001</c:v>
                </c:pt>
                <c:pt idx="66">
                  <c:v>18.87</c:v>
                </c:pt>
                <c:pt idx="67">
                  <c:v>19.065000000000001</c:v>
                </c:pt>
                <c:pt idx="68">
                  <c:v>19.260000000000002</c:v>
                </c:pt>
                <c:pt idx="69">
                  <c:v>19.454999999999998</c:v>
                </c:pt>
                <c:pt idx="70">
                  <c:v>19.649999999999999</c:v>
                </c:pt>
                <c:pt idx="71">
                  <c:v>19.844999999999999</c:v>
                </c:pt>
                <c:pt idx="72">
                  <c:v>20.04</c:v>
                </c:pt>
                <c:pt idx="73">
                  <c:v>20.234999999999999</c:v>
                </c:pt>
                <c:pt idx="74">
                  <c:v>20.43</c:v>
                </c:pt>
                <c:pt idx="75">
                  <c:v>20.625</c:v>
                </c:pt>
                <c:pt idx="76">
                  <c:v>20.82</c:v>
                </c:pt>
                <c:pt idx="77">
                  <c:v>21.015000000000001</c:v>
                </c:pt>
                <c:pt idx="78">
                  <c:v>21.21</c:v>
                </c:pt>
                <c:pt idx="79">
                  <c:v>21.405000000000001</c:v>
                </c:pt>
                <c:pt idx="80">
                  <c:v>21.6</c:v>
                </c:pt>
                <c:pt idx="81">
                  <c:v>21.795000000000002</c:v>
                </c:pt>
                <c:pt idx="82">
                  <c:v>21.99</c:v>
                </c:pt>
                <c:pt idx="83">
                  <c:v>22.184999999999999</c:v>
                </c:pt>
                <c:pt idx="84">
                  <c:v>22.38</c:v>
                </c:pt>
                <c:pt idx="85">
                  <c:v>22.574999999999999</c:v>
                </c:pt>
                <c:pt idx="86">
                  <c:v>22.77</c:v>
                </c:pt>
                <c:pt idx="87">
                  <c:v>22.965</c:v>
                </c:pt>
                <c:pt idx="88">
                  <c:v>23.16</c:v>
                </c:pt>
                <c:pt idx="89">
                  <c:v>23.355</c:v>
                </c:pt>
                <c:pt idx="90">
                  <c:v>23.55</c:v>
                </c:pt>
                <c:pt idx="91">
                  <c:v>23.745000000000001</c:v>
                </c:pt>
                <c:pt idx="92">
                  <c:v>23.94</c:v>
                </c:pt>
                <c:pt idx="93">
                  <c:v>24.135000000000002</c:v>
                </c:pt>
                <c:pt idx="94">
                  <c:v>24.33</c:v>
                </c:pt>
                <c:pt idx="95">
                  <c:v>24.524999999999999</c:v>
                </c:pt>
                <c:pt idx="96">
                  <c:v>24.72</c:v>
                </c:pt>
                <c:pt idx="97">
                  <c:v>24.914999999999999</c:v>
                </c:pt>
                <c:pt idx="98">
                  <c:v>25.11</c:v>
                </c:pt>
                <c:pt idx="99">
                  <c:v>25.305</c:v>
                </c:pt>
                <c:pt idx="100">
                  <c:v>25.5</c:v>
                </c:pt>
                <c:pt idx="101">
                  <c:v>25.695</c:v>
                </c:pt>
                <c:pt idx="102">
                  <c:v>25.89</c:v>
                </c:pt>
                <c:pt idx="103">
                  <c:v>26.085000000000001</c:v>
                </c:pt>
                <c:pt idx="104">
                  <c:v>26.28</c:v>
                </c:pt>
                <c:pt idx="105">
                  <c:v>26.475000000000001</c:v>
                </c:pt>
                <c:pt idx="106">
                  <c:v>26.67</c:v>
                </c:pt>
                <c:pt idx="107">
                  <c:v>26.864999999999998</c:v>
                </c:pt>
                <c:pt idx="108">
                  <c:v>27.06</c:v>
                </c:pt>
                <c:pt idx="109">
                  <c:v>27.254999999999999</c:v>
                </c:pt>
                <c:pt idx="110">
                  <c:v>27.45</c:v>
                </c:pt>
                <c:pt idx="111">
                  <c:v>27.645</c:v>
                </c:pt>
                <c:pt idx="112">
                  <c:v>27.84</c:v>
                </c:pt>
                <c:pt idx="113">
                  <c:v>28.035</c:v>
                </c:pt>
                <c:pt idx="114">
                  <c:v>28.23</c:v>
                </c:pt>
                <c:pt idx="115">
                  <c:v>28.425000000000001</c:v>
                </c:pt>
                <c:pt idx="116">
                  <c:v>28.62</c:v>
                </c:pt>
                <c:pt idx="117">
                  <c:v>28.815000000000001</c:v>
                </c:pt>
                <c:pt idx="118">
                  <c:v>29.01</c:v>
                </c:pt>
                <c:pt idx="119">
                  <c:v>29.204999999999998</c:v>
                </c:pt>
                <c:pt idx="120">
                  <c:v>29.4</c:v>
                </c:pt>
                <c:pt idx="121">
                  <c:v>29.594999999999999</c:v>
                </c:pt>
                <c:pt idx="122">
                  <c:v>29.79</c:v>
                </c:pt>
                <c:pt idx="123">
                  <c:v>29.984999999999999</c:v>
                </c:pt>
                <c:pt idx="124">
                  <c:v>30.18</c:v>
                </c:pt>
                <c:pt idx="125">
                  <c:v>30.375</c:v>
                </c:pt>
                <c:pt idx="126">
                  <c:v>30.57</c:v>
                </c:pt>
                <c:pt idx="127">
                  <c:v>30.765000000000001</c:v>
                </c:pt>
                <c:pt idx="128">
                  <c:v>30.96</c:v>
                </c:pt>
                <c:pt idx="129">
                  <c:v>31.155000000000001</c:v>
                </c:pt>
                <c:pt idx="130">
                  <c:v>31.35</c:v>
                </c:pt>
                <c:pt idx="131">
                  <c:v>31.545000000000002</c:v>
                </c:pt>
                <c:pt idx="132">
                  <c:v>31.74</c:v>
                </c:pt>
                <c:pt idx="133">
                  <c:v>31.934999999999999</c:v>
                </c:pt>
                <c:pt idx="134">
                  <c:v>32.130000000000003</c:v>
                </c:pt>
                <c:pt idx="135">
                  <c:v>32.325000000000003</c:v>
                </c:pt>
                <c:pt idx="136">
                  <c:v>32.520000000000003</c:v>
                </c:pt>
                <c:pt idx="137">
                  <c:v>32.715000000000003</c:v>
                </c:pt>
                <c:pt idx="138">
                  <c:v>32.909999999999997</c:v>
                </c:pt>
                <c:pt idx="139">
                  <c:v>33.104999999999997</c:v>
                </c:pt>
                <c:pt idx="140">
                  <c:v>33.299999999999997</c:v>
                </c:pt>
                <c:pt idx="141">
                  <c:v>33.494999999999997</c:v>
                </c:pt>
                <c:pt idx="142">
                  <c:v>33.69</c:v>
                </c:pt>
                <c:pt idx="143">
                  <c:v>33.884999999999998</c:v>
                </c:pt>
                <c:pt idx="144">
                  <c:v>34.08</c:v>
                </c:pt>
                <c:pt idx="145">
                  <c:v>34.274999999999999</c:v>
                </c:pt>
                <c:pt idx="146">
                  <c:v>34.47</c:v>
                </c:pt>
                <c:pt idx="147">
                  <c:v>34.664999999999999</c:v>
                </c:pt>
                <c:pt idx="148">
                  <c:v>34.86</c:v>
                </c:pt>
                <c:pt idx="149">
                  <c:v>35.055</c:v>
                </c:pt>
                <c:pt idx="150">
                  <c:v>35.25</c:v>
                </c:pt>
                <c:pt idx="151">
                  <c:v>35.445</c:v>
                </c:pt>
                <c:pt idx="152">
                  <c:v>35.64</c:v>
                </c:pt>
                <c:pt idx="153">
                  <c:v>35.835000000000001</c:v>
                </c:pt>
                <c:pt idx="154">
                  <c:v>36.03</c:v>
                </c:pt>
                <c:pt idx="155">
                  <c:v>36.225000000000001</c:v>
                </c:pt>
                <c:pt idx="156">
                  <c:v>36.42</c:v>
                </c:pt>
                <c:pt idx="157">
                  <c:v>36.615000000000002</c:v>
                </c:pt>
                <c:pt idx="158">
                  <c:v>36.81</c:v>
                </c:pt>
                <c:pt idx="159">
                  <c:v>37.005000000000003</c:v>
                </c:pt>
                <c:pt idx="160">
                  <c:v>37.200000000000003</c:v>
                </c:pt>
                <c:pt idx="161">
                  <c:v>37.395000000000003</c:v>
                </c:pt>
                <c:pt idx="162">
                  <c:v>37.590000000000003</c:v>
                </c:pt>
                <c:pt idx="163">
                  <c:v>37.784999999999997</c:v>
                </c:pt>
                <c:pt idx="164">
                  <c:v>37.979999999999997</c:v>
                </c:pt>
                <c:pt idx="165">
                  <c:v>38.174999999999997</c:v>
                </c:pt>
                <c:pt idx="166">
                  <c:v>38.369999999999997</c:v>
                </c:pt>
                <c:pt idx="167">
                  <c:v>38.564999999999998</c:v>
                </c:pt>
                <c:pt idx="168">
                  <c:v>38.76</c:v>
                </c:pt>
                <c:pt idx="169">
                  <c:v>38.954999999999998</c:v>
                </c:pt>
                <c:pt idx="170">
                  <c:v>39.15</c:v>
                </c:pt>
                <c:pt idx="171">
                  <c:v>39.344999999999999</c:v>
                </c:pt>
                <c:pt idx="172">
                  <c:v>39.54</c:v>
                </c:pt>
                <c:pt idx="173">
                  <c:v>39.734999999999999</c:v>
                </c:pt>
                <c:pt idx="174">
                  <c:v>39.93</c:v>
                </c:pt>
                <c:pt idx="175">
                  <c:v>40.125</c:v>
                </c:pt>
                <c:pt idx="176">
                  <c:v>40.32</c:v>
                </c:pt>
                <c:pt idx="177">
                  <c:v>40.515000000000001</c:v>
                </c:pt>
                <c:pt idx="178">
                  <c:v>40.71</c:v>
                </c:pt>
                <c:pt idx="179">
                  <c:v>40.905000000000001</c:v>
                </c:pt>
                <c:pt idx="180">
                  <c:v>41.1</c:v>
                </c:pt>
                <c:pt idx="181">
                  <c:v>41.295000000000002</c:v>
                </c:pt>
                <c:pt idx="182">
                  <c:v>41.49</c:v>
                </c:pt>
                <c:pt idx="183">
                  <c:v>41.685000000000002</c:v>
                </c:pt>
                <c:pt idx="184">
                  <c:v>41.88</c:v>
                </c:pt>
                <c:pt idx="185">
                  <c:v>42.075000000000003</c:v>
                </c:pt>
                <c:pt idx="186">
                  <c:v>42.27</c:v>
                </c:pt>
                <c:pt idx="187">
                  <c:v>42.465000000000003</c:v>
                </c:pt>
                <c:pt idx="188">
                  <c:v>42.66</c:v>
                </c:pt>
                <c:pt idx="189">
                  <c:v>42.854999999999997</c:v>
                </c:pt>
                <c:pt idx="190">
                  <c:v>43.05</c:v>
                </c:pt>
                <c:pt idx="191">
                  <c:v>43.244999999999997</c:v>
                </c:pt>
                <c:pt idx="192">
                  <c:v>43.44</c:v>
                </c:pt>
                <c:pt idx="193">
                  <c:v>43.634999999999998</c:v>
                </c:pt>
                <c:pt idx="194">
                  <c:v>43.83</c:v>
                </c:pt>
                <c:pt idx="195">
                  <c:v>44.024999999999999</c:v>
                </c:pt>
                <c:pt idx="196">
                  <c:v>44.22</c:v>
                </c:pt>
                <c:pt idx="197">
                  <c:v>44.414999999999999</c:v>
                </c:pt>
                <c:pt idx="198">
                  <c:v>44.61</c:v>
                </c:pt>
                <c:pt idx="199">
                  <c:v>44.805</c:v>
                </c:pt>
                <c:pt idx="200">
                  <c:v>45</c:v>
                </c:pt>
              </c:numCache>
            </c:numRef>
          </c:xVal>
          <c:yVal>
            <c:numRef>
              <c:f>'CLvsLO 2GHz IF'!$R$5:$R$205</c:f>
              <c:numCache>
                <c:formatCode>General</c:formatCode>
                <c:ptCount val="201"/>
                <c:pt idx="0">
                  <c:v>-16.872478000000001</c:v>
                </c:pt>
                <c:pt idx="1">
                  <c:v>-16.836548000000001</c:v>
                </c:pt>
                <c:pt idx="2">
                  <c:v>-16.785612</c:v>
                </c:pt>
                <c:pt idx="3">
                  <c:v>-16.708275</c:v>
                </c:pt>
                <c:pt idx="4">
                  <c:v>-16.515394000000001</c:v>
                </c:pt>
                <c:pt idx="5">
                  <c:v>-16.300335</c:v>
                </c:pt>
                <c:pt idx="6">
                  <c:v>-16.040455000000001</c:v>
                </c:pt>
                <c:pt idx="7">
                  <c:v>-15.651379</c:v>
                </c:pt>
                <c:pt idx="8">
                  <c:v>-15.175140000000001</c:v>
                </c:pt>
                <c:pt idx="9">
                  <c:v>-14.689415</c:v>
                </c:pt>
                <c:pt idx="10">
                  <c:v>-14.248870999999999</c:v>
                </c:pt>
                <c:pt idx="11">
                  <c:v>-13.753147</c:v>
                </c:pt>
                <c:pt idx="12">
                  <c:v>-13.261065</c:v>
                </c:pt>
                <c:pt idx="13">
                  <c:v>-12.758451000000001</c:v>
                </c:pt>
                <c:pt idx="14">
                  <c:v>-12.252483</c:v>
                </c:pt>
                <c:pt idx="15">
                  <c:v>-11.733523999999999</c:v>
                </c:pt>
                <c:pt idx="16">
                  <c:v>-11.221641</c:v>
                </c:pt>
                <c:pt idx="17">
                  <c:v>-10.779168</c:v>
                </c:pt>
                <c:pt idx="18">
                  <c:v>-10.407769999999999</c:v>
                </c:pt>
                <c:pt idx="19">
                  <c:v>-10.040514</c:v>
                </c:pt>
                <c:pt idx="20">
                  <c:v>-9.6683474</c:v>
                </c:pt>
                <c:pt idx="21">
                  <c:v>-9.3152237000000007</c:v>
                </c:pt>
                <c:pt idx="22">
                  <c:v>-8.9559832000000004</c:v>
                </c:pt>
                <c:pt idx="23">
                  <c:v>-8.5929604000000008</c:v>
                </c:pt>
                <c:pt idx="24">
                  <c:v>-8.2793235999999997</c:v>
                </c:pt>
                <c:pt idx="25">
                  <c:v>-8.0152283000000004</c:v>
                </c:pt>
                <c:pt idx="26">
                  <c:v>-7.7858337999999998</c:v>
                </c:pt>
                <c:pt idx="27">
                  <c:v>-7.6225128</c:v>
                </c:pt>
                <c:pt idx="28">
                  <c:v>-7.4954948000000003</c:v>
                </c:pt>
                <c:pt idx="29">
                  <c:v>-7.3927611999999998</c:v>
                </c:pt>
                <c:pt idx="30">
                  <c:v>-7.3136387000000003</c:v>
                </c:pt>
                <c:pt idx="31">
                  <c:v>-7.2640586000000003</c:v>
                </c:pt>
                <c:pt idx="32">
                  <c:v>-7.2280296999999996</c:v>
                </c:pt>
                <c:pt idx="33">
                  <c:v>-7.2162132000000003</c:v>
                </c:pt>
                <c:pt idx="34">
                  <c:v>-7.2301221</c:v>
                </c:pt>
                <c:pt idx="35">
                  <c:v>-7.2596946000000004</c:v>
                </c:pt>
                <c:pt idx="36">
                  <c:v>-7.3095179000000003</c:v>
                </c:pt>
                <c:pt idx="37">
                  <c:v>-7.3690214000000003</c:v>
                </c:pt>
                <c:pt idx="38">
                  <c:v>-7.4409013000000002</c:v>
                </c:pt>
                <c:pt idx="39">
                  <c:v>-7.5100192999999997</c:v>
                </c:pt>
                <c:pt idx="40">
                  <c:v>-7.5638971000000002</c:v>
                </c:pt>
                <c:pt idx="41">
                  <c:v>-7.6110458000000003</c:v>
                </c:pt>
                <c:pt idx="42">
                  <c:v>-7.6388439999999997</c:v>
                </c:pt>
                <c:pt idx="43">
                  <c:v>-7.6422787000000003</c:v>
                </c:pt>
                <c:pt idx="44">
                  <c:v>-7.6282477000000002</c:v>
                </c:pt>
                <c:pt idx="45">
                  <c:v>-7.6153354999999996</c:v>
                </c:pt>
                <c:pt idx="46">
                  <c:v>-7.5987239000000004</c:v>
                </c:pt>
                <c:pt idx="47">
                  <c:v>-7.5874743000000002</c:v>
                </c:pt>
                <c:pt idx="48">
                  <c:v>-7.5776276999999999</c:v>
                </c:pt>
                <c:pt idx="49">
                  <c:v>-7.5689491999999996</c:v>
                </c:pt>
                <c:pt idx="50">
                  <c:v>-7.5665769999999997</c:v>
                </c:pt>
                <c:pt idx="51">
                  <c:v>-7.5632339000000002</c:v>
                </c:pt>
                <c:pt idx="52">
                  <c:v>-7.5677528000000001</c:v>
                </c:pt>
                <c:pt idx="53">
                  <c:v>-7.5784105999999998</c:v>
                </c:pt>
                <c:pt idx="54">
                  <c:v>-7.6168404000000001</c:v>
                </c:pt>
                <c:pt idx="55">
                  <c:v>-7.6748314000000004</c:v>
                </c:pt>
                <c:pt idx="56">
                  <c:v>-7.7385864</c:v>
                </c:pt>
                <c:pt idx="57">
                  <c:v>-7.7985578000000002</c:v>
                </c:pt>
                <c:pt idx="58">
                  <c:v>-7.8578223999999999</c:v>
                </c:pt>
                <c:pt idx="59">
                  <c:v>-7.8865670999999997</c:v>
                </c:pt>
                <c:pt idx="60">
                  <c:v>-7.9101604999999999</c:v>
                </c:pt>
                <c:pt idx="61">
                  <c:v>-7.9712896000000004</c:v>
                </c:pt>
                <c:pt idx="62">
                  <c:v>-8.0528964999999992</c:v>
                </c:pt>
                <c:pt idx="63">
                  <c:v>-8.1864691000000001</c:v>
                </c:pt>
                <c:pt idx="64">
                  <c:v>-8.3420962999999997</c:v>
                </c:pt>
                <c:pt idx="65">
                  <c:v>-8.4847593000000003</c:v>
                </c:pt>
                <c:pt idx="66">
                  <c:v>-8.5482750000000003</c:v>
                </c:pt>
                <c:pt idx="67">
                  <c:v>-8.5775355999999991</c:v>
                </c:pt>
                <c:pt idx="68">
                  <c:v>-8.5566110999999996</c:v>
                </c:pt>
                <c:pt idx="69">
                  <c:v>-8.5038690999999993</c:v>
                </c:pt>
                <c:pt idx="70">
                  <c:v>-8.4563836999999999</c:v>
                </c:pt>
                <c:pt idx="71">
                  <c:v>-8.446949</c:v>
                </c:pt>
                <c:pt idx="72">
                  <c:v>-8.4289637000000006</c:v>
                </c:pt>
                <c:pt idx="73">
                  <c:v>-8.3975142999999992</c:v>
                </c:pt>
                <c:pt idx="74">
                  <c:v>-8.3781318999999996</c:v>
                </c:pt>
                <c:pt idx="75">
                  <c:v>-8.3427419999999994</c:v>
                </c:pt>
                <c:pt idx="76">
                  <c:v>-8.2904882000000004</c:v>
                </c:pt>
                <c:pt idx="77">
                  <c:v>-8.2647695999999993</c:v>
                </c:pt>
                <c:pt idx="78">
                  <c:v>-8.2537222000000003</c:v>
                </c:pt>
                <c:pt idx="79">
                  <c:v>-8.2243203999999999</c:v>
                </c:pt>
                <c:pt idx="80">
                  <c:v>-8.1957959999999996</c:v>
                </c:pt>
                <c:pt idx="81">
                  <c:v>-8.1569251999999999</c:v>
                </c:pt>
                <c:pt idx="82">
                  <c:v>-8.1005553999999993</c:v>
                </c:pt>
                <c:pt idx="83">
                  <c:v>-8.0318536999999992</c:v>
                </c:pt>
                <c:pt idx="84">
                  <c:v>-7.9808444999999999</c:v>
                </c:pt>
                <c:pt idx="85">
                  <c:v>-7.9320798000000003</c:v>
                </c:pt>
                <c:pt idx="86">
                  <c:v>-7.9005380000000001</c:v>
                </c:pt>
                <c:pt idx="87">
                  <c:v>-7.8834385999999999</c:v>
                </c:pt>
                <c:pt idx="88">
                  <c:v>-7.8822675000000002</c:v>
                </c:pt>
                <c:pt idx="89">
                  <c:v>-7.8996095999999998</c:v>
                </c:pt>
                <c:pt idx="90">
                  <c:v>-7.9325161</c:v>
                </c:pt>
                <c:pt idx="91">
                  <c:v>-7.9842281000000002</c:v>
                </c:pt>
                <c:pt idx="92">
                  <c:v>-8.0559177000000002</c:v>
                </c:pt>
                <c:pt idx="93">
                  <c:v>-8.1365508999999996</c:v>
                </c:pt>
                <c:pt idx="94">
                  <c:v>-8.2057599999999997</c:v>
                </c:pt>
                <c:pt idx="95">
                  <c:v>-8.2692908999999997</c:v>
                </c:pt>
                <c:pt idx="96">
                  <c:v>-8.3200111000000003</c:v>
                </c:pt>
                <c:pt idx="97">
                  <c:v>-8.3524790000000007</c:v>
                </c:pt>
                <c:pt idx="98">
                  <c:v>-8.3799075999999992</c:v>
                </c:pt>
                <c:pt idx="99">
                  <c:v>-8.4054488999999997</c:v>
                </c:pt>
                <c:pt idx="100">
                  <c:v>-8.4279288999999995</c:v>
                </c:pt>
                <c:pt idx="101">
                  <c:v>-8.4448022999999992</c:v>
                </c:pt>
                <c:pt idx="102">
                  <c:v>-8.4532966999999992</c:v>
                </c:pt>
                <c:pt idx="103">
                  <c:v>-8.4465084000000008</c:v>
                </c:pt>
                <c:pt idx="104">
                  <c:v>-8.4369143999999991</c:v>
                </c:pt>
                <c:pt idx="105">
                  <c:v>-8.4283695000000005</c:v>
                </c:pt>
                <c:pt idx="106">
                  <c:v>-8.4169473999999997</c:v>
                </c:pt>
                <c:pt idx="107">
                  <c:v>-8.4146012999999993</c:v>
                </c:pt>
                <c:pt idx="108">
                  <c:v>-8.4194154999999995</c:v>
                </c:pt>
                <c:pt idx="109">
                  <c:v>-8.4258451000000001</c:v>
                </c:pt>
                <c:pt idx="110">
                  <c:v>-8.4250659999999993</c:v>
                </c:pt>
                <c:pt idx="111">
                  <c:v>-8.4268731999999993</c:v>
                </c:pt>
                <c:pt idx="112">
                  <c:v>-8.4182587000000009</c:v>
                </c:pt>
                <c:pt idx="113">
                  <c:v>-8.4146795000000001</c:v>
                </c:pt>
                <c:pt idx="114">
                  <c:v>-8.4126920999999992</c:v>
                </c:pt>
                <c:pt idx="115">
                  <c:v>-8.4212980000000002</c:v>
                </c:pt>
                <c:pt idx="116">
                  <c:v>-8.4267588</c:v>
                </c:pt>
                <c:pt idx="117">
                  <c:v>-8.4375677000000007</c:v>
                </c:pt>
                <c:pt idx="118">
                  <c:v>-8.4455881000000002</c:v>
                </c:pt>
                <c:pt idx="119">
                  <c:v>-8.4574747000000006</c:v>
                </c:pt>
                <c:pt idx="120">
                  <c:v>-8.4585074999999996</c:v>
                </c:pt>
                <c:pt idx="121">
                  <c:v>-8.4682875000000006</c:v>
                </c:pt>
                <c:pt idx="122">
                  <c:v>-8.4835606000000006</c:v>
                </c:pt>
                <c:pt idx="123">
                  <c:v>-8.5169867999999997</c:v>
                </c:pt>
                <c:pt idx="124">
                  <c:v>-8.54251</c:v>
                </c:pt>
                <c:pt idx="125">
                  <c:v>-8.5745419999999992</c:v>
                </c:pt>
                <c:pt idx="126">
                  <c:v>-8.6256485000000005</c:v>
                </c:pt>
                <c:pt idx="127">
                  <c:v>-8.6505890000000001</c:v>
                </c:pt>
                <c:pt idx="128">
                  <c:v>-8.6653175000000005</c:v>
                </c:pt>
                <c:pt idx="129">
                  <c:v>-8.6629210000000008</c:v>
                </c:pt>
                <c:pt idx="130">
                  <c:v>-8.6768332000000008</c:v>
                </c:pt>
                <c:pt idx="131">
                  <c:v>-8.6761379000000005</c:v>
                </c:pt>
                <c:pt idx="132">
                  <c:v>-8.7111759000000006</c:v>
                </c:pt>
                <c:pt idx="133">
                  <c:v>-8.7369251000000006</c:v>
                </c:pt>
                <c:pt idx="134">
                  <c:v>-8.7759485000000002</c:v>
                </c:pt>
                <c:pt idx="135">
                  <c:v>-8.7950020000000002</c:v>
                </c:pt>
                <c:pt idx="136">
                  <c:v>-8.8049497999999993</c:v>
                </c:pt>
                <c:pt idx="137">
                  <c:v>-8.7920026999999994</c:v>
                </c:pt>
                <c:pt idx="138">
                  <c:v>-8.7963333000000006</c:v>
                </c:pt>
                <c:pt idx="139">
                  <c:v>-8.8086891000000005</c:v>
                </c:pt>
                <c:pt idx="140">
                  <c:v>-8.8337336000000004</c:v>
                </c:pt>
                <c:pt idx="141">
                  <c:v>-8.8505812000000006</c:v>
                </c:pt>
                <c:pt idx="142">
                  <c:v>-8.8607416000000008</c:v>
                </c:pt>
                <c:pt idx="143">
                  <c:v>-8.8634185999999993</c:v>
                </c:pt>
                <c:pt idx="144">
                  <c:v>-8.8532305000000004</c:v>
                </c:pt>
                <c:pt idx="145">
                  <c:v>-8.8314447000000005</c:v>
                </c:pt>
                <c:pt idx="146">
                  <c:v>-8.8312940999999991</c:v>
                </c:pt>
                <c:pt idx="147">
                  <c:v>-8.8550482000000006</c:v>
                </c:pt>
                <c:pt idx="148">
                  <c:v>-8.8764572000000008</c:v>
                </c:pt>
                <c:pt idx="149">
                  <c:v>-8.9149408000000001</c:v>
                </c:pt>
                <c:pt idx="150">
                  <c:v>-8.9743060999999997</c:v>
                </c:pt>
                <c:pt idx="151">
                  <c:v>-9.0271749000000003</c:v>
                </c:pt>
                <c:pt idx="152">
                  <c:v>-9.0875406000000005</c:v>
                </c:pt>
                <c:pt idx="153">
                  <c:v>-9.1512890000000002</c:v>
                </c:pt>
                <c:pt idx="154">
                  <c:v>-9.2267779999999995</c:v>
                </c:pt>
                <c:pt idx="155">
                  <c:v>-9.2914838999999994</c:v>
                </c:pt>
                <c:pt idx="156">
                  <c:v>-9.3678942000000003</c:v>
                </c:pt>
                <c:pt idx="157">
                  <c:v>-9.4411696999999997</c:v>
                </c:pt>
                <c:pt idx="158">
                  <c:v>-9.5228328999999992</c:v>
                </c:pt>
                <c:pt idx="159">
                  <c:v>-9.6071196000000008</c:v>
                </c:pt>
                <c:pt idx="160">
                  <c:v>-9.6880588999999997</c:v>
                </c:pt>
                <c:pt idx="161">
                  <c:v>-9.7529191999999991</c:v>
                </c:pt>
                <c:pt idx="162">
                  <c:v>-9.8091001999999996</c:v>
                </c:pt>
                <c:pt idx="163">
                  <c:v>-9.8392324000000002</c:v>
                </c:pt>
                <c:pt idx="164">
                  <c:v>-9.8416490999999997</c:v>
                </c:pt>
                <c:pt idx="165">
                  <c:v>-9.8366126999999999</c:v>
                </c:pt>
                <c:pt idx="166">
                  <c:v>-9.8382397000000008</c:v>
                </c:pt>
                <c:pt idx="167">
                  <c:v>-9.8437786000000003</c:v>
                </c:pt>
                <c:pt idx="168">
                  <c:v>-9.8558435000000006</c:v>
                </c:pt>
                <c:pt idx="169">
                  <c:v>-9.8871698000000006</c:v>
                </c:pt>
                <c:pt idx="170">
                  <c:v>-9.9354619999999993</c:v>
                </c:pt>
                <c:pt idx="171">
                  <c:v>-9.9961061000000004</c:v>
                </c:pt>
                <c:pt idx="172">
                  <c:v>-10.082583</c:v>
                </c:pt>
                <c:pt idx="173">
                  <c:v>-10.203174000000001</c:v>
                </c:pt>
                <c:pt idx="174">
                  <c:v>-10.327510999999999</c:v>
                </c:pt>
                <c:pt idx="175">
                  <c:v>-10.445662</c:v>
                </c:pt>
                <c:pt idx="176">
                  <c:v>-10.559078</c:v>
                </c:pt>
                <c:pt idx="177">
                  <c:v>-10.652886000000001</c:v>
                </c:pt>
                <c:pt idx="178">
                  <c:v>-10.731902</c:v>
                </c:pt>
                <c:pt idx="179">
                  <c:v>-10.816886999999999</c:v>
                </c:pt>
                <c:pt idx="180">
                  <c:v>-10.906651</c:v>
                </c:pt>
                <c:pt idx="181">
                  <c:v>-10.984019</c:v>
                </c:pt>
                <c:pt idx="182">
                  <c:v>-11.038827</c:v>
                </c:pt>
                <c:pt idx="183">
                  <c:v>-11.081806</c:v>
                </c:pt>
                <c:pt idx="184">
                  <c:v>-11.087202</c:v>
                </c:pt>
                <c:pt idx="185">
                  <c:v>-11.081765000000001</c:v>
                </c:pt>
                <c:pt idx="186">
                  <c:v>-11.088571999999999</c:v>
                </c:pt>
                <c:pt idx="187">
                  <c:v>-11.117372</c:v>
                </c:pt>
                <c:pt idx="188">
                  <c:v>-11.136568</c:v>
                </c:pt>
                <c:pt idx="189">
                  <c:v>-11.137805999999999</c:v>
                </c:pt>
                <c:pt idx="190">
                  <c:v>-11.13571</c:v>
                </c:pt>
                <c:pt idx="191">
                  <c:v>-11.114717000000001</c:v>
                </c:pt>
                <c:pt idx="192">
                  <c:v>-11.096674</c:v>
                </c:pt>
                <c:pt idx="193">
                  <c:v>-11.084743</c:v>
                </c:pt>
                <c:pt idx="194">
                  <c:v>-11.119833</c:v>
                </c:pt>
                <c:pt idx="195">
                  <c:v>-11.189692000000001</c:v>
                </c:pt>
                <c:pt idx="196">
                  <c:v>-11.371231</c:v>
                </c:pt>
                <c:pt idx="197">
                  <c:v>-11.344347000000001</c:v>
                </c:pt>
                <c:pt idx="198">
                  <c:v>-11.378367000000001</c:v>
                </c:pt>
                <c:pt idx="199">
                  <c:v>-11.398286000000001</c:v>
                </c:pt>
                <c:pt idx="200">
                  <c:v>-11.38401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06-40B9-83C9-78DC39DB0DBD}"/>
            </c:ext>
          </c:extLst>
        </c:ser>
        <c:ser>
          <c:idx val="2"/>
          <c:order val="1"/>
          <c:tx>
            <c:strRef>
              <c:f>'CLvsLO 2GHz IF'!$S$2</c:f>
              <c:strCache>
                <c:ptCount val="1"/>
                <c:pt idx="0">
                  <c:v>+15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'CLvsLO 2GHz IF'!$Q$5:$Q$205</c:f>
              <c:numCache>
                <c:formatCode>General</c:formatCode>
                <c:ptCount val="201"/>
                <c:pt idx="0">
                  <c:v>6</c:v>
                </c:pt>
                <c:pt idx="1">
                  <c:v>6.1950000000000003</c:v>
                </c:pt>
                <c:pt idx="2">
                  <c:v>6.39</c:v>
                </c:pt>
                <c:pt idx="3">
                  <c:v>6.585</c:v>
                </c:pt>
                <c:pt idx="4">
                  <c:v>6.78</c:v>
                </c:pt>
                <c:pt idx="5">
                  <c:v>6.9749999999999996</c:v>
                </c:pt>
                <c:pt idx="6">
                  <c:v>7.17</c:v>
                </c:pt>
                <c:pt idx="7">
                  <c:v>7.3650000000000002</c:v>
                </c:pt>
                <c:pt idx="8">
                  <c:v>7.56</c:v>
                </c:pt>
                <c:pt idx="9">
                  <c:v>7.7549999999999999</c:v>
                </c:pt>
                <c:pt idx="10">
                  <c:v>7.95</c:v>
                </c:pt>
                <c:pt idx="11">
                  <c:v>8.1449999999999996</c:v>
                </c:pt>
                <c:pt idx="12">
                  <c:v>8.34</c:v>
                </c:pt>
                <c:pt idx="13">
                  <c:v>8.5350000000000001</c:v>
                </c:pt>
                <c:pt idx="14">
                  <c:v>8.73</c:v>
                </c:pt>
                <c:pt idx="15">
                  <c:v>8.9250000000000007</c:v>
                </c:pt>
                <c:pt idx="16">
                  <c:v>9.1199999999999992</c:v>
                </c:pt>
                <c:pt idx="17">
                  <c:v>9.3149999999999995</c:v>
                </c:pt>
                <c:pt idx="18">
                  <c:v>9.51</c:v>
                </c:pt>
                <c:pt idx="19">
                  <c:v>9.7050000000000001</c:v>
                </c:pt>
                <c:pt idx="20">
                  <c:v>9.9</c:v>
                </c:pt>
                <c:pt idx="21">
                  <c:v>10.095000000000001</c:v>
                </c:pt>
                <c:pt idx="22">
                  <c:v>10.29</c:v>
                </c:pt>
                <c:pt idx="23">
                  <c:v>10.484999999999999</c:v>
                </c:pt>
                <c:pt idx="24">
                  <c:v>10.68</c:v>
                </c:pt>
                <c:pt idx="25">
                  <c:v>10.875</c:v>
                </c:pt>
                <c:pt idx="26">
                  <c:v>11.07</c:v>
                </c:pt>
                <c:pt idx="27">
                  <c:v>11.265000000000001</c:v>
                </c:pt>
                <c:pt idx="28">
                  <c:v>11.46</c:v>
                </c:pt>
                <c:pt idx="29">
                  <c:v>11.654999999999999</c:v>
                </c:pt>
                <c:pt idx="30">
                  <c:v>11.85</c:v>
                </c:pt>
                <c:pt idx="31">
                  <c:v>12.045</c:v>
                </c:pt>
                <c:pt idx="32">
                  <c:v>12.24</c:v>
                </c:pt>
                <c:pt idx="33">
                  <c:v>12.435</c:v>
                </c:pt>
                <c:pt idx="34">
                  <c:v>12.63</c:v>
                </c:pt>
                <c:pt idx="35">
                  <c:v>12.824999999999999</c:v>
                </c:pt>
                <c:pt idx="36">
                  <c:v>13.02</c:v>
                </c:pt>
                <c:pt idx="37">
                  <c:v>13.215</c:v>
                </c:pt>
                <c:pt idx="38">
                  <c:v>13.41</c:v>
                </c:pt>
                <c:pt idx="39">
                  <c:v>13.605</c:v>
                </c:pt>
                <c:pt idx="40">
                  <c:v>13.8</c:v>
                </c:pt>
                <c:pt idx="41">
                  <c:v>13.994999999999999</c:v>
                </c:pt>
                <c:pt idx="42">
                  <c:v>14.19</c:v>
                </c:pt>
                <c:pt idx="43">
                  <c:v>14.385</c:v>
                </c:pt>
                <c:pt idx="44">
                  <c:v>14.58</c:v>
                </c:pt>
                <c:pt idx="45">
                  <c:v>14.775</c:v>
                </c:pt>
                <c:pt idx="46">
                  <c:v>14.97</c:v>
                </c:pt>
                <c:pt idx="47">
                  <c:v>15.164999999999999</c:v>
                </c:pt>
                <c:pt idx="48">
                  <c:v>15.36</c:v>
                </c:pt>
                <c:pt idx="49">
                  <c:v>15.555</c:v>
                </c:pt>
                <c:pt idx="50">
                  <c:v>15.75</c:v>
                </c:pt>
                <c:pt idx="51">
                  <c:v>15.945</c:v>
                </c:pt>
                <c:pt idx="52">
                  <c:v>16.14</c:v>
                </c:pt>
                <c:pt idx="53">
                  <c:v>16.335000000000001</c:v>
                </c:pt>
                <c:pt idx="54">
                  <c:v>16.53</c:v>
                </c:pt>
                <c:pt idx="55">
                  <c:v>16.725000000000001</c:v>
                </c:pt>
                <c:pt idx="56">
                  <c:v>16.920000000000002</c:v>
                </c:pt>
                <c:pt idx="57">
                  <c:v>17.114999999999998</c:v>
                </c:pt>
                <c:pt idx="58">
                  <c:v>17.309999999999999</c:v>
                </c:pt>
                <c:pt idx="59">
                  <c:v>17.504999999999999</c:v>
                </c:pt>
                <c:pt idx="60">
                  <c:v>17.7</c:v>
                </c:pt>
                <c:pt idx="61">
                  <c:v>17.895</c:v>
                </c:pt>
                <c:pt idx="62">
                  <c:v>18.09</c:v>
                </c:pt>
                <c:pt idx="63">
                  <c:v>18.285</c:v>
                </c:pt>
                <c:pt idx="64">
                  <c:v>18.48</c:v>
                </c:pt>
                <c:pt idx="65">
                  <c:v>18.675000000000001</c:v>
                </c:pt>
                <c:pt idx="66">
                  <c:v>18.87</c:v>
                </c:pt>
                <c:pt idx="67">
                  <c:v>19.065000000000001</c:v>
                </c:pt>
                <c:pt idx="68">
                  <c:v>19.260000000000002</c:v>
                </c:pt>
                <c:pt idx="69">
                  <c:v>19.454999999999998</c:v>
                </c:pt>
                <c:pt idx="70">
                  <c:v>19.649999999999999</c:v>
                </c:pt>
                <c:pt idx="71">
                  <c:v>19.844999999999999</c:v>
                </c:pt>
                <c:pt idx="72">
                  <c:v>20.04</c:v>
                </c:pt>
                <c:pt idx="73">
                  <c:v>20.234999999999999</c:v>
                </c:pt>
                <c:pt idx="74">
                  <c:v>20.43</c:v>
                </c:pt>
                <c:pt idx="75">
                  <c:v>20.625</c:v>
                </c:pt>
                <c:pt idx="76">
                  <c:v>20.82</c:v>
                </c:pt>
                <c:pt idx="77">
                  <c:v>21.015000000000001</c:v>
                </c:pt>
                <c:pt idx="78">
                  <c:v>21.21</c:v>
                </c:pt>
                <c:pt idx="79">
                  <c:v>21.405000000000001</c:v>
                </c:pt>
                <c:pt idx="80">
                  <c:v>21.6</c:v>
                </c:pt>
                <c:pt idx="81">
                  <c:v>21.795000000000002</c:v>
                </c:pt>
                <c:pt idx="82">
                  <c:v>21.99</c:v>
                </c:pt>
                <c:pt idx="83">
                  <c:v>22.184999999999999</c:v>
                </c:pt>
                <c:pt idx="84">
                  <c:v>22.38</c:v>
                </c:pt>
                <c:pt idx="85">
                  <c:v>22.574999999999999</c:v>
                </c:pt>
                <c:pt idx="86">
                  <c:v>22.77</c:v>
                </c:pt>
                <c:pt idx="87">
                  <c:v>22.965</c:v>
                </c:pt>
                <c:pt idx="88">
                  <c:v>23.16</c:v>
                </c:pt>
                <c:pt idx="89">
                  <c:v>23.355</c:v>
                </c:pt>
                <c:pt idx="90">
                  <c:v>23.55</c:v>
                </c:pt>
                <c:pt idx="91">
                  <c:v>23.745000000000001</c:v>
                </c:pt>
                <c:pt idx="92">
                  <c:v>23.94</c:v>
                </c:pt>
                <c:pt idx="93">
                  <c:v>24.135000000000002</c:v>
                </c:pt>
                <c:pt idx="94">
                  <c:v>24.33</c:v>
                </c:pt>
                <c:pt idx="95">
                  <c:v>24.524999999999999</c:v>
                </c:pt>
                <c:pt idx="96">
                  <c:v>24.72</c:v>
                </c:pt>
                <c:pt idx="97">
                  <c:v>24.914999999999999</c:v>
                </c:pt>
                <c:pt idx="98">
                  <c:v>25.11</c:v>
                </c:pt>
                <c:pt idx="99">
                  <c:v>25.305</c:v>
                </c:pt>
                <c:pt idx="100">
                  <c:v>25.5</c:v>
                </c:pt>
                <c:pt idx="101">
                  <c:v>25.695</c:v>
                </c:pt>
                <c:pt idx="102">
                  <c:v>25.89</c:v>
                </c:pt>
                <c:pt idx="103">
                  <c:v>26.085000000000001</c:v>
                </c:pt>
                <c:pt idx="104">
                  <c:v>26.28</c:v>
                </c:pt>
                <c:pt idx="105">
                  <c:v>26.475000000000001</c:v>
                </c:pt>
                <c:pt idx="106">
                  <c:v>26.67</c:v>
                </c:pt>
                <c:pt idx="107">
                  <c:v>26.864999999999998</c:v>
                </c:pt>
                <c:pt idx="108">
                  <c:v>27.06</c:v>
                </c:pt>
                <c:pt idx="109">
                  <c:v>27.254999999999999</c:v>
                </c:pt>
                <c:pt idx="110">
                  <c:v>27.45</c:v>
                </c:pt>
                <c:pt idx="111">
                  <c:v>27.645</c:v>
                </c:pt>
                <c:pt idx="112">
                  <c:v>27.84</c:v>
                </c:pt>
                <c:pt idx="113">
                  <c:v>28.035</c:v>
                </c:pt>
                <c:pt idx="114">
                  <c:v>28.23</c:v>
                </c:pt>
                <c:pt idx="115">
                  <c:v>28.425000000000001</c:v>
                </c:pt>
                <c:pt idx="116">
                  <c:v>28.62</c:v>
                </c:pt>
                <c:pt idx="117">
                  <c:v>28.815000000000001</c:v>
                </c:pt>
                <c:pt idx="118">
                  <c:v>29.01</c:v>
                </c:pt>
                <c:pt idx="119">
                  <c:v>29.204999999999998</c:v>
                </c:pt>
                <c:pt idx="120">
                  <c:v>29.4</c:v>
                </c:pt>
                <c:pt idx="121">
                  <c:v>29.594999999999999</c:v>
                </c:pt>
                <c:pt idx="122">
                  <c:v>29.79</c:v>
                </c:pt>
                <c:pt idx="123">
                  <c:v>29.984999999999999</c:v>
                </c:pt>
                <c:pt idx="124">
                  <c:v>30.18</c:v>
                </c:pt>
                <c:pt idx="125">
                  <c:v>30.375</c:v>
                </c:pt>
                <c:pt idx="126">
                  <c:v>30.57</c:v>
                </c:pt>
                <c:pt idx="127">
                  <c:v>30.765000000000001</c:v>
                </c:pt>
                <c:pt idx="128">
                  <c:v>30.96</c:v>
                </c:pt>
                <c:pt idx="129">
                  <c:v>31.155000000000001</c:v>
                </c:pt>
                <c:pt idx="130">
                  <c:v>31.35</c:v>
                </c:pt>
                <c:pt idx="131">
                  <c:v>31.545000000000002</c:v>
                </c:pt>
                <c:pt idx="132">
                  <c:v>31.74</c:v>
                </c:pt>
                <c:pt idx="133">
                  <c:v>31.934999999999999</c:v>
                </c:pt>
                <c:pt idx="134">
                  <c:v>32.130000000000003</c:v>
                </c:pt>
                <c:pt idx="135">
                  <c:v>32.325000000000003</c:v>
                </c:pt>
                <c:pt idx="136">
                  <c:v>32.520000000000003</c:v>
                </c:pt>
                <c:pt idx="137">
                  <c:v>32.715000000000003</c:v>
                </c:pt>
                <c:pt idx="138">
                  <c:v>32.909999999999997</c:v>
                </c:pt>
                <c:pt idx="139">
                  <c:v>33.104999999999997</c:v>
                </c:pt>
                <c:pt idx="140">
                  <c:v>33.299999999999997</c:v>
                </c:pt>
                <c:pt idx="141">
                  <c:v>33.494999999999997</c:v>
                </c:pt>
                <c:pt idx="142">
                  <c:v>33.69</c:v>
                </c:pt>
                <c:pt idx="143">
                  <c:v>33.884999999999998</c:v>
                </c:pt>
                <c:pt idx="144">
                  <c:v>34.08</c:v>
                </c:pt>
                <c:pt idx="145">
                  <c:v>34.274999999999999</c:v>
                </c:pt>
                <c:pt idx="146">
                  <c:v>34.47</c:v>
                </c:pt>
                <c:pt idx="147">
                  <c:v>34.664999999999999</c:v>
                </c:pt>
                <c:pt idx="148">
                  <c:v>34.86</c:v>
                </c:pt>
                <c:pt idx="149">
                  <c:v>35.055</c:v>
                </c:pt>
                <c:pt idx="150">
                  <c:v>35.25</c:v>
                </c:pt>
                <c:pt idx="151">
                  <c:v>35.445</c:v>
                </c:pt>
                <c:pt idx="152">
                  <c:v>35.64</c:v>
                </c:pt>
                <c:pt idx="153">
                  <c:v>35.835000000000001</c:v>
                </c:pt>
                <c:pt idx="154">
                  <c:v>36.03</c:v>
                </c:pt>
                <c:pt idx="155">
                  <c:v>36.225000000000001</c:v>
                </c:pt>
                <c:pt idx="156">
                  <c:v>36.42</c:v>
                </c:pt>
                <c:pt idx="157">
                  <c:v>36.615000000000002</c:v>
                </c:pt>
                <c:pt idx="158">
                  <c:v>36.81</c:v>
                </c:pt>
                <c:pt idx="159">
                  <c:v>37.005000000000003</c:v>
                </c:pt>
                <c:pt idx="160">
                  <c:v>37.200000000000003</c:v>
                </c:pt>
                <c:pt idx="161">
                  <c:v>37.395000000000003</c:v>
                </c:pt>
                <c:pt idx="162">
                  <c:v>37.590000000000003</c:v>
                </c:pt>
                <c:pt idx="163">
                  <c:v>37.784999999999997</c:v>
                </c:pt>
                <c:pt idx="164">
                  <c:v>37.979999999999997</c:v>
                </c:pt>
                <c:pt idx="165">
                  <c:v>38.174999999999997</c:v>
                </c:pt>
                <c:pt idx="166">
                  <c:v>38.369999999999997</c:v>
                </c:pt>
                <c:pt idx="167">
                  <c:v>38.564999999999998</c:v>
                </c:pt>
                <c:pt idx="168">
                  <c:v>38.76</c:v>
                </c:pt>
                <c:pt idx="169">
                  <c:v>38.954999999999998</c:v>
                </c:pt>
                <c:pt idx="170">
                  <c:v>39.15</c:v>
                </c:pt>
                <c:pt idx="171">
                  <c:v>39.344999999999999</c:v>
                </c:pt>
                <c:pt idx="172">
                  <c:v>39.54</c:v>
                </c:pt>
                <c:pt idx="173">
                  <c:v>39.734999999999999</c:v>
                </c:pt>
                <c:pt idx="174">
                  <c:v>39.93</c:v>
                </c:pt>
                <c:pt idx="175">
                  <c:v>40.125</c:v>
                </c:pt>
                <c:pt idx="176">
                  <c:v>40.32</c:v>
                </c:pt>
                <c:pt idx="177">
                  <c:v>40.515000000000001</c:v>
                </c:pt>
                <c:pt idx="178">
                  <c:v>40.71</c:v>
                </c:pt>
                <c:pt idx="179">
                  <c:v>40.905000000000001</c:v>
                </c:pt>
                <c:pt idx="180">
                  <c:v>41.1</c:v>
                </c:pt>
                <c:pt idx="181">
                  <c:v>41.295000000000002</c:v>
                </c:pt>
                <c:pt idx="182">
                  <c:v>41.49</c:v>
                </c:pt>
                <c:pt idx="183">
                  <c:v>41.685000000000002</c:v>
                </c:pt>
                <c:pt idx="184">
                  <c:v>41.88</c:v>
                </c:pt>
                <c:pt idx="185">
                  <c:v>42.075000000000003</c:v>
                </c:pt>
                <c:pt idx="186">
                  <c:v>42.27</c:v>
                </c:pt>
                <c:pt idx="187">
                  <c:v>42.465000000000003</c:v>
                </c:pt>
                <c:pt idx="188">
                  <c:v>42.66</c:v>
                </c:pt>
                <c:pt idx="189">
                  <c:v>42.854999999999997</c:v>
                </c:pt>
                <c:pt idx="190">
                  <c:v>43.05</c:v>
                </c:pt>
                <c:pt idx="191">
                  <c:v>43.244999999999997</c:v>
                </c:pt>
                <c:pt idx="192">
                  <c:v>43.44</c:v>
                </c:pt>
                <c:pt idx="193">
                  <c:v>43.634999999999998</c:v>
                </c:pt>
                <c:pt idx="194">
                  <c:v>43.83</c:v>
                </c:pt>
                <c:pt idx="195">
                  <c:v>44.024999999999999</c:v>
                </c:pt>
                <c:pt idx="196">
                  <c:v>44.22</c:v>
                </c:pt>
                <c:pt idx="197">
                  <c:v>44.414999999999999</c:v>
                </c:pt>
                <c:pt idx="198">
                  <c:v>44.61</c:v>
                </c:pt>
                <c:pt idx="199">
                  <c:v>44.805</c:v>
                </c:pt>
                <c:pt idx="200">
                  <c:v>45</c:v>
                </c:pt>
              </c:numCache>
            </c:numRef>
          </c:xVal>
          <c:yVal>
            <c:numRef>
              <c:f>'CLvsLO 2GHz IF'!$S$5:$S$205</c:f>
              <c:numCache>
                <c:formatCode>General</c:formatCode>
                <c:ptCount val="201"/>
                <c:pt idx="0">
                  <c:v>-17.654046999999998</c:v>
                </c:pt>
                <c:pt idx="1">
                  <c:v>-17.529577</c:v>
                </c:pt>
                <c:pt idx="2">
                  <c:v>-17.400537</c:v>
                </c:pt>
                <c:pt idx="3">
                  <c:v>-17.194061000000001</c:v>
                </c:pt>
                <c:pt idx="4">
                  <c:v>-17.163675000000001</c:v>
                </c:pt>
                <c:pt idx="5">
                  <c:v>-16.988092000000002</c:v>
                </c:pt>
                <c:pt idx="6">
                  <c:v>-16.638114999999999</c:v>
                </c:pt>
                <c:pt idx="7">
                  <c:v>-16.276319999999998</c:v>
                </c:pt>
                <c:pt idx="8">
                  <c:v>-15.784209000000001</c:v>
                </c:pt>
                <c:pt idx="9">
                  <c:v>-15.258732</c:v>
                </c:pt>
                <c:pt idx="10">
                  <c:v>-14.610393</c:v>
                </c:pt>
                <c:pt idx="11">
                  <c:v>-14.175470000000001</c:v>
                </c:pt>
                <c:pt idx="12">
                  <c:v>-13.800636000000001</c:v>
                </c:pt>
                <c:pt idx="13">
                  <c:v>-13.302212000000001</c:v>
                </c:pt>
                <c:pt idx="14">
                  <c:v>-12.665084</c:v>
                </c:pt>
                <c:pt idx="15">
                  <c:v>-12.099323</c:v>
                </c:pt>
                <c:pt idx="16">
                  <c:v>-11.653674000000001</c:v>
                </c:pt>
                <c:pt idx="17">
                  <c:v>-11.237727</c:v>
                </c:pt>
                <c:pt idx="18">
                  <c:v>-10.785235999999999</c:v>
                </c:pt>
                <c:pt idx="19">
                  <c:v>-10.369631999999999</c:v>
                </c:pt>
                <c:pt idx="20">
                  <c:v>-9.9805554999999995</c:v>
                </c:pt>
                <c:pt idx="21">
                  <c:v>-9.5839548000000008</c:v>
                </c:pt>
                <c:pt idx="22">
                  <c:v>-9.1809405999999996</c:v>
                </c:pt>
                <c:pt idx="23">
                  <c:v>-8.7884320999999996</c:v>
                </c:pt>
                <c:pt idx="24">
                  <c:v>-8.4409112999999998</c:v>
                </c:pt>
                <c:pt idx="25">
                  <c:v>-8.1523255999999993</c:v>
                </c:pt>
                <c:pt idx="26">
                  <c:v>-7.9479299000000001</c:v>
                </c:pt>
                <c:pt idx="27">
                  <c:v>-7.7766770999999997</c:v>
                </c:pt>
                <c:pt idx="28">
                  <c:v>-7.6324744000000004</c:v>
                </c:pt>
                <c:pt idx="29">
                  <c:v>-7.5014647999999999</c:v>
                </c:pt>
                <c:pt idx="30">
                  <c:v>-7.4080205000000001</c:v>
                </c:pt>
                <c:pt idx="31">
                  <c:v>-7.3238544000000001</c:v>
                </c:pt>
                <c:pt idx="32">
                  <c:v>-7.2681398000000002</c:v>
                </c:pt>
                <c:pt idx="33">
                  <c:v>-7.2442513000000002</c:v>
                </c:pt>
                <c:pt idx="34">
                  <c:v>-7.2412590999999997</c:v>
                </c:pt>
                <c:pt idx="35">
                  <c:v>-7.2779093000000001</c:v>
                </c:pt>
                <c:pt idx="36">
                  <c:v>-7.3208532000000002</c:v>
                </c:pt>
                <c:pt idx="37">
                  <c:v>-7.3819312999999998</c:v>
                </c:pt>
                <c:pt idx="38">
                  <c:v>-7.4316974</c:v>
                </c:pt>
                <c:pt idx="39">
                  <c:v>-7.4920176999999999</c:v>
                </c:pt>
                <c:pt idx="40">
                  <c:v>-7.5505690999999997</c:v>
                </c:pt>
                <c:pt idx="41">
                  <c:v>-7.5719390000000004</c:v>
                </c:pt>
                <c:pt idx="42">
                  <c:v>-7.5878104999999998</c:v>
                </c:pt>
                <c:pt idx="43">
                  <c:v>-7.5791883000000002</c:v>
                </c:pt>
                <c:pt idx="44">
                  <c:v>-7.5661034999999996</c:v>
                </c:pt>
                <c:pt idx="45">
                  <c:v>-7.5227231999999997</c:v>
                </c:pt>
                <c:pt idx="46">
                  <c:v>-7.4662937999999999</c:v>
                </c:pt>
                <c:pt idx="47">
                  <c:v>-7.4473533999999999</c:v>
                </c:pt>
                <c:pt idx="48">
                  <c:v>-7.4401431000000002</c:v>
                </c:pt>
                <c:pt idx="49">
                  <c:v>-7.4733539000000002</c:v>
                </c:pt>
                <c:pt idx="50">
                  <c:v>-7.5151567000000004</c:v>
                </c:pt>
                <c:pt idx="51">
                  <c:v>-7.5691556999999996</c:v>
                </c:pt>
                <c:pt idx="52">
                  <c:v>-7.6189885000000004</c:v>
                </c:pt>
                <c:pt idx="53">
                  <c:v>-7.6597786000000001</c:v>
                </c:pt>
                <c:pt idx="54">
                  <c:v>-7.6840596000000003</c:v>
                </c:pt>
                <c:pt idx="55">
                  <c:v>-7.7397928</c:v>
                </c:pt>
                <c:pt idx="56">
                  <c:v>-7.8249497000000003</c:v>
                </c:pt>
                <c:pt idx="57">
                  <c:v>-7.9500298999999996</c:v>
                </c:pt>
                <c:pt idx="58">
                  <c:v>-8.0367888999999995</c:v>
                </c:pt>
                <c:pt idx="59">
                  <c:v>-8.1007718999999998</c:v>
                </c:pt>
                <c:pt idx="60">
                  <c:v>-8.1445521999999997</c:v>
                </c:pt>
                <c:pt idx="61">
                  <c:v>-8.2385616000000006</c:v>
                </c:pt>
                <c:pt idx="62">
                  <c:v>-8.4236956000000003</c:v>
                </c:pt>
                <c:pt idx="63">
                  <c:v>-8.6320724000000002</c:v>
                </c:pt>
                <c:pt idx="64">
                  <c:v>-8.8720216999999995</c:v>
                </c:pt>
                <c:pt idx="65">
                  <c:v>-9.0227909000000004</c:v>
                </c:pt>
                <c:pt idx="66">
                  <c:v>-9.1097058999999998</c:v>
                </c:pt>
                <c:pt idx="67">
                  <c:v>-9.0431241999999994</c:v>
                </c:pt>
                <c:pt idx="68">
                  <c:v>-8.9282894000000006</c:v>
                </c:pt>
                <c:pt idx="69">
                  <c:v>-8.8364515000000008</c:v>
                </c:pt>
                <c:pt idx="70">
                  <c:v>-8.7804927999999993</c:v>
                </c:pt>
                <c:pt idx="71">
                  <c:v>-8.7644224000000008</c:v>
                </c:pt>
                <c:pt idx="72">
                  <c:v>-8.7650480000000002</c:v>
                </c:pt>
                <c:pt idx="73">
                  <c:v>-8.7462958999999998</c:v>
                </c:pt>
                <c:pt idx="74">
                  <c:v>-8.6848382999999991</c:v>
                </c:pt>
                <c:pt idx="75">
                  <c:v>-8.5909767000000006</c:v>
                </c:pt>
                <c:pt idx="76">
                  <c:v>-8.5194416000000004</c:v>
                </c:pt>
                <c:pt idx="77">
                  <c:v>-8.4598761000000007</c:v>
                </c:pt>
                <c:pt idx="78">
                  <c:v>-8.4233808999999997</c:v>
                </c:pt>
                <c:pt idx="79">
                  <c:v>-8.4064150000000009</c:v>
                </c:pt>
                <c:pt idx="80">
                  <c:v>-8.3663454000000002</c:v>
                </c:pt>
                <c:pt idx="81">
                  <c:v>-8.2997750999999997</c:v>
                </c:pt>
                <c:pt idx="82">
                  <c:v>-8.2002792000000007</c:v>
                </c:pt>
                <c:pt idx="83">
                  <c:v>-8.1231842000000007</c:v>
                </c:pt>
                <c:pt idx="84">
                  <c:v>-8.0515366000000004</c:v>
                </c:pt>
                <c:pt idx="85">
                  <c:v>-8.0103512000000006</c:v>
                </c:pt>
                <c:pt idx="86">
                  <c:v>-7.9758133999999998</c:v>
                </c:pt>
                <c:pt idx="87">
                  <c:v>-7.9577536999999996</c:v>
                </c:pt>
                <c:pt idx="88">
                  <c:v>-7.9468622</c:v>
                </c:pt>
                <c:pt idx="89">
                  <c:v>-7.9503541000000002</c:v>
                </c:pt>
                <c:pt idx="90">
                  <c:v>-7.9714298000000001</c:v>
                </c:pt>
                <c:pt idx="91">
                  <c:v>-8.0113049000000007</c:v>
                </c:pt>
                <c:pt idx="92">
                  <c:v>-8.0808953999999993</c:v>
                </c:pt>
                <c:pt idx="93">
                  <c:v>-8.1749229000000003</c:v>
                </c:pt>
                <c:pt idx="94">
                  <c:v>-8.2726631000000008</c:v>
                </c:pt>
                <c:pt idx="95">
                  <c:v>-8.3422251000000003</c:v>
                </c:pt>
                <c:pt idx="96">
                  <c:v>-8.3699980000000007</c:v>
                </c:pt>
                <c:pt idx="97">
                  <c:v>-8.3867302000000006</c:v>
                </c:pt>
                <c:pt idx="98">
                  <c:v>-8.4141092000000004</c:v>
                </c:pt>
                <c:pt idx="99">
                  <c:v>-8.4507522999999996</c:v>
                </c:pt>
                <c:pt idx="100">
                  <c:v>-8.4768056999999999</c:v>
                </c:pt>
                <c:pt idx="101">
                  <c:v>-8.4930629999999994</c:v>
                </c:pt>
                <c:pt idx="102">
                  <c:v>-8.4864130000000007</c:v>
                </c:pt>
                <c:pt idx="103">
                  <c:v>-8.4752101999999994</c:v>
                </c:pt>
                <c:pt idx="104">
                  <c:v>-8.4430609000000008</c:v>
                </c:pt>
                <c:pt idx="105">
                  <c:v>-8.4285373999999997</c:v>
                </c:pt>
                <c:pt idx="106">
                  <c:v>-8.4176388000000006</c:v>
                </c:pt>
                <c:pt idx="107">
                  <c:v>-8.4155301999999992</c:v>
                </c:pt>
                <c:pt idx="108">
                  <c:v>-8.4088802000000005</c:v>
                </c:pt>
                <c:pt idx="109">
                  <c:v>-8.4033488999999992</c:v>
                </c:pt>
                <c:pt idx="110">
                  <c:v>-8.4039973999999997</c:v>
                </c:pt>
                <c:pt idx="111">
                  <c:v>-8.4019203000000005</c:v>
                </c:pt>
                <c:pt idx="112">
                  <c:v>-8.4102259000000004</c:v>
                </c:pt>
                <c:pt idx="113">
                  <c:v>-8.4321441999999998</c:v>
                </c:pt>
                <c:pt idx="114">
                  <c:v>-8.4676170000000006</c:v>
                </c:pt>
                <c:pt idx="115">
                  <c:v>-8.4964972000000003</c:v>
                </c:pt>
                <c:pt idx="116">
                  <c:v>-8.5251722000000001</c:v>
                </c:pt>
                <c:pt idx="117">
                  <c:v>-8.5488137999999996</c:v>
                </c:pt>
                <c:pt idx="118">
                  <c:v>-8.5593128000000007</c:v>
                </c:pt>
                <c:pt idx="119">
                  <c:v>-8.5566119999999994</c:v>
                </c:pt>
                <c:pt idx="120">
                  <c:v>-8.5458611999999992</c:v>
                </c:pt>
                <c:pt idx="121">
                  <c:v>-8.5344619999999995</c:v>
                </c:pt>
                <c:pt idx="122">
                  <c:v>-8.5256863000000003</c:v>
                </c:pt>
                <c:pt idx="123">
                  <c:v>-8.5245075000000003</c:v>
                </c:pt>
                <c:pt idx="124">
                  <c:v>-8.5604619999999993</c:v>
                </c:pt>
                <c:pt idx="125">
                  <c:v>-8.6057453000000006</c:v>
                </c:pt>
                <c:pt idx="126">
                  <c:v>-8.6378316999999996</c:v>
                </c:pt>
                <c:pt idx="127">
                  <c:v>-8.6828356000000007</c:v>
                </c:pt>
                <c:pt idx="128">
                  <c:v>-8.7012148000000007</c:v>
                </c:pt>
                <c:pt idx="129">
                  <c:v>-8.7348432999999996</c:v>
                </c:pt>
                <c:pt idx="130">
                  <c:v>-8.7028084000000003</c:v>
                </c:pt>
                <c:pt idx="131">
                  <c:v>-8.7318726000000009</c:v>
                </c:pt>
                <c:pt idx="132">
                  <c:v>-8.7674035999999997</c:v>
                </c:pt>
                <c:pt idx="133">
                  <c:v>-8.8449936000000005</c:v>
                </c:pt>
                <c:pt idx="134">
                  <c:v>-8.8906364</c:v>
                </c:pt>
                <c:pt idx="135">
                  <c:v>-8.9092798000000002</c:v>
                </c:pt>
                <c:pt idx="136">
                  <c:v>-8.8970956999999995</c:v>
                </c:pt>
                <c:pt idx="137">
                  <c:v>-8.8800430000000006</c:v>
                </c:pt>
                <c:pt idx="138">
                  <c:v>-8.8725556999999995</c:v>
                </c:pt>
                <c:pt idx="139">
                  <c:v>-8.8901997000000001</c:v>
                </c:pt>
                <c:pt idx="140">
                  <c:v>-8.9172238999999998</c:v>
                </c:pt>
                <c:pt idx="141">
                  <c:v>-8.9344453999999995</c:v>
                </c:pt>
                <c:pt idx="142">
                  <c:v>-8.9167862000000007</c:v>
                </c:pt>
                <c:pt idx="143">
                  <c:v>-8.8665991000000002</c:v>
                </c:pt>
                <c:pt idx="144">
                  <c:v>-8.8419504</c:v>
                </c:pt>
                <c:pt idx="145">
                  <c:v>-8.8248777</c:v>
                </c:pt>
                <c:pt idx="146">
                  <c:v>-8.8236570000000007</c:v>
                </c:pt>
                <c:pt idx="147">
                  <c:v>-8.8335381000000002</c:v>
                </c:pt>
                <c:pt idx="148">
                  <c:v>-8.8731317999999995</c:v>
                </c:pt>
                <c:pt idx="149">
                  <c:v>-8.9328708999999993</c:v>
                </c:pt>
                <c:pt idx="150">
                  <c:v>-8.9765443999999999</c:v>
                </c:pt>
                <c:pt idx="151">
                  <c:v>-9.0291166</c:v>
                </c:pt>
                <c:pt idx="152">
                  <c:v>-9.086544</c:v>
                </c:pt>
                <c:pt idx="153">
                  <c:v>-9.1658211000000005</c:v>
                </c:pt>
                <c:pt idx="154">
                  <c:v>-9.2377424000000001</c:v>
                </c:pt>
                <c:pt idx="155">
                  <c:v>-9.3156128000000002</c:v>
                </c:pt>
                <c:pt idx="156">
                  <c:v>-9.3770609</c:v>
                </c:pt>
                <c:pt idx="157">
                  <c:v>-9.4448805</c:v>
                </c:pt>
                <c:pt idx="158">
                  <c:v>-9.4992351999999993</c:v>
                </c:pt>
                <c:pt idx="159">
                  <c:v>-9.5785484000000007</c:v>
                </c:pt>
                <c:pt idx="160">
                  <c:v>-9.6864022999999992</c:v>
                </c:pt>
                <c:pt idx="161">
                  <c:v>-9.7727289000000006</c:v>
                </c:pt>
                <c:pt idx="162">
                  <c:v>-9.8304033000000004</c:v>
                </c:pt>
                <c:pt idx="163">
                  <c:v>-9.8358231000000007</c:v>
                </c:pt>
                <c:pt idx="164">
                  <c:v>-9.8599481999999998</c:v>
                </c:pt>
                <c:pt idx="165">
                  <c:v>-9.8711661999999993</c:v>
                </c:pt>
                <c:pt idx="166">
                  <c:v>-9.8920603000000007</c:v>
                </c:pt>
                <c:pt idx="167">
                  <c:v>-9.9122667</c:v>
                </c:pt>
                <c:pt idx="168">
                  <c:v>-9.9621467999999993</c:v>
                </c:pt>
                <c:pt idx="169">
                  <c:v>-10.008789</c:v>
                </c:pt>
                <c:pt idx="170">
                  <c:v>-10.068483000000001</c:v>
                </c:pt>
                <c:pt idx="171">
                  <c:v>-10.133089</c:v>
                </c:pt>
                <c:pt idx="172">
                  <c:v>-10.229151</c:v>
                </c:pt>
                <c:pt idx="173">
                  <c:v>-10.362909999999999</c:v>
                </c:pt>
                <c:pt idx="174">
                  <c:v>-10.499178000000001</c:v>
                </c:pt>
                <c:pt idx="175">
                  <c:v>-10.64282</c:v>
                </c:pt>
                <c:pt idx="176">
                  <c:v>-10.751434</c:v>
                </c:pt>
                <c:pt idx="177">
                  <c:v>-10.874923000000001</c:v>
                </c:pt>
                <c:pt idx="178">
                  <c:v>-10.999309999999999</c:v>
                </c:pt>
                <c:pt idx="179">
                  <c:v>-11.11459</c:v>
                </c:pt>
                <c:pt idx="180">
                  <c:v>-11.223481</c:v>
                </c:pt>
                <c:pt idx="181">
                  <c:v>-11.316984</c:v>
                </c:pt>
                <c:pt idx="182">
                  <c:v>-11.409572000000001</c:v>
                </c:pt>
                <c:pt idx="183">
                  <c:v>-11.441998</c:v>
                </c:pt>
                <c:pt idx="184">
                  <c:v>-11.464611</c:v>
                </c:pt>
                <c:pt idx="185">
                  <c:v>-11.489665</c:v>
                </c:pt>
                <c:pt idx="186">
                  <c:v>-11.506684999999999</c:v>
                </c:pt>
                <c:pt idx="187">
                  <c:v>-11.542638999999999</c:v>
                </c:pt>
                <c:pt idx="188">
                  <c:v>-11.617575</c:v>
                </c:pt>
                <c:pt idx="189">
                  <c:v>-11.745448</c:v>
                </c:pt>
                <c:pt idx="190">
                  <c:v>-11.875323</c:v>
                </c:pt>
                <c:pt idx="191">
                  <c:v>-12.125742000000001</c:v>
                </c:pt>
                <c:pt idx="192">
                  <c:v>-12.978232999999999</c:v>
                </c:pt>
                <c:pt idx="193">
                  <c:v>-14.168854</c:v>
                </c:pt>
                <c:pt idx="194">
                  <c:v>-15.161272</c:v>
                </c:pt>
                <c:pt idx="195">
                  <c:v>-16.138977000000001</c:v>
                </c:pt>
                <c:pt idx="196">
                  <c:v>-17.757507</c:v>
                </c:pt>
                <c:pt idx="197">
                  <c:v>-19.888712000000002</c:v>
                </c:pt>
                <c:pt idx="198">
                  <c:v>-20.001621</c:v>
                </c:pt>
                <c:pt idx="199">
                  <c:v>-20.111834999999999</c:v>
                </c:pt>
                <c:pt idx="200">
                  <c:v>-19.726251999999999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306-40B9-83C9-78DC39DB0DBD}"/>
            </c:ext>
          </c:extLst>
        </c:ser>
        <c:ser>
          <c:idx val="0"/>
          <c:order val="2"/>
          <c:tx>
            <c:strRef>
              <c:f>'CLvsLO 2GHz IF'!$T$2</c:f>
              <c:strCache>
                <c:ptCount val="1"/>
                <c:pt idx="0">
                  <c:v>+13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'CLvsLO 2GHz IF'!$Q$5:$Q$205</c:f>
              <c:numCache>
                <c:formatCode>General</c:formatCode>
                <c:ptCount val="201"/>
                <c:pt idx="0">
                  <c:v>6</c:v>
                </c:pt>
                <c:pt idx="1">
                  <c:v>6.1950000000000003</c:v>
                </c:pt>
                <c:pt idx="2">
                  <c:v>6.39</c:v>
                </c:pt>
                <c:pt idx="3">
                  <c:v>6.585</c:v>
                </c:pt>
                <c:pt idx="4">
                  <c:v>6.78</c:v>
                </c:pt>
                <c:pt idx="5">
                  <c:v>6.9749999999999996</c:v>
                </c:pt>
                <c:pt idx="6">
                  <c:v>7.17</c:v>
                </c:pt>
                <c:pt idx="7">
                  <c:v>7.3650000000000002</c:v>
                </c:pt>
                <c:pt idx="8">
                  <c:v>7.56</c:v>
                </c:pt>
                <c:pt idx="9">
                  <c:v>7.7549999999999999</c:v>
                </c:pt>
                <c:pt idx="10">
                  <c:v>7.95</c:v>
                </c:pt>
                <c:pt idx="11">
                  <c:v>8.1449999999999996</c:v>
                </c:pt>
                <c:pt idx="12">
                  <c:v>8.34</c:v>
                </c:pt>
                <c:pt idx="13">
                  <c:v>8.5350000000000001</c:v>
                </c:pt>
                <c:pt idx="14">
                  <c:v>8.73</c:v>
                </c:pt>
                <c:pt idx="15">
                  <c:v>8.9250000000000007</c:v>
                </c:pt>
                <c:pt idx="16">
                  <c:v>9.1199999999999992</c:v>
                </c:pt>
                <c:pt idx="17">
                  <c:v>9.3149999999999995</c:v>
                </c:pt>
                <c:pt idx="18">
                  <c:v>9.51</c:v>
                </c:pt>
                <c:pt idx="19">
                  <c:v>9.7050000000000001</c:v>
                </c:pt>
                <c:pt idx="20">
                  <c:v>9.9</c:v>
                </c:pt>
                <c:pt idx="21">
                  <c:v>10.095000000000001</c:v>
                </c:pt>
                <c:pt idx="22">
                  <c:v>10.29</c:v>
                </c:pt>
                <c:pt idx="23">
                  <c:v>10.484999999999999</c:v>
                </c:pt>
                <c:pt idx="24">
                  <c:v>10.68</c:v>
                </c:pt>
                <c:pt idx="25">
                  <c:v>10.875</c:v>
                </c:pt>
                <c:pt idx="26">
                  <c:v>11.07</c:v>
                </c:pt>
                <c:pt idx="27">
                  <c:v>11.265000000000001</c:v>
                </c:pt>
                <c:pt idx="28">
                  <c:v>11.46</c:v>
                </c:pt>
                <c:pt idx="29">
                  <c:v>11.654999999999999</c:v>
                </c:pt>
                <c:pt idx="30">
                  <c:v>11.85</c:v>
                </c:pt>
                <c:pt idx="31">
                  <c:v>12.045</c:v>
                </c:pt>
                <c:pt idx="32">
                  <c:v>12.24</c:v>
                </c:pt>
                <c:pt idx="33">
                  <c:v>12.435</c:v>
                </c:pt>
                <c:pt idx="34">
                  <c:v>12.63</c:v>
                </c:pt>
                <c:pt idx="35">
                  <c:v>12.824999999999999</c:v>
                </c:pt>
                <c:pt idx="36">
                  <c:v>13.02</c:v>
                </c:pt>
                <c:pt idx="37">
                  <c:v>13.215</c:v>
                </c:pt>
                <c:pt idx="38">
                  <c:v>13.41</c:v>
                </c:pt>
                <c:pt idx="39">
                  <c:v>13.605</c:v>
                </c:pt>
                <c:pt idx="40">
                  <c:v>13.8</c:v>
                </c:pt>
                <c:pt idx="41">
                  <c:v>13.994999999999999</c:v>
                </c:pt>
                <c:pt idx="42">
                  <c:v>14.19</c:v>
                </c:pt>
                <c:pt idx="43">
                  <c:v>14.385</c:v>
                </c:pt>
                <c:pt idx="44">
                  <c:v>14.58</c:v>
                </c:pt>
                <c:pt idx="45">
                  <c:v>14.775</c:v>
                </c:pt>
                <c:pt idx="46">
                  <c:v>14.97</c:v>
                </c:pt>
                <c:pt idx="47">
                  <c:v>15.164999999999999</c:v>
                </c:pt>
                <c:pt idx="48">
                  <c:v>15.36</c:v>
                </c:pt>
                <c:pt idx="49">
                  <c:v>15.555</c:v>
                </c:pt>
                <c:pt idx="50">
                  <c:v>15.75</c:v>
                </c:pt>
                <c:pt idx="51">
                  <c:v>15.945</c:v>
                </c:pt>
                <c:pt idx="52">
                  <c:v>16.14</c:v>
                </c:pt>
                <c:pt idx="53">
                  <c:v>16.335000000000001</c:v>
                </c:pt>
                <c:pt idx="54">
                  <c:v>16.53</c:v>
                </c:pt>
                <c:pt idx="55">
                  <c:v>16.725000000000001</c:v>
                </c:pt>
                <c:pt idx="56">
                  <c:v>16.920000000000002</c:v>
                </c:pt>
                <c:pt idx="57">
                  <c:v>17.114999999999998</c:v>
                </c:pt>
                <c:pt idx="58">
                  <c:v>17.309999999999999</c:v>
                </c:pt>
                <c:pt idx="59">
                  <c:v>17.504999999999999</c:v>
                </c:pt>
                <c:pt idx="60">
                  <c:v>17.7</c:v>
                </c:pt>
                <c:pt idx="61">
                  <c:v>17.895</c:v>
                </c:pt>
                <c:pt idx="62">
                  <c:v>18.09</c:v>
                </c:pt>
                <c:pt idx="63">
                  <c:v>18.285</c:v>
                </c:pt>
                <c:pt idx="64">
                  <c:v>18.48</c:v>
                </c:pt>
                <c:pt idx="65">
                  <c:v>18.675000000000001</c:v>
                </c:pt>
                <c:pt idx="66">
                  <c:v>18.87</c:v>
                </c:pt>
                <c:pt idx="67">
                  <c:v>19.065000000000001</c:v>
                </c:pt>
                <c:pt idx="68">
                  <c:v>19.260000000000002</c:v>
                </c:pt>
                <c:pt idx="69">
                  <c:v>19.454999999999998</c:v>
                </c:pt>
                <c:pt idx="70">
                  <c:v>19.649999999999999</c:v>
                </c:pt>
                <c:pt idx="71">
                  <c:v>19.844999999999999</c:v>
                </c:pt>
                <c:pt idx="72">
                  <c:v>20.04</c:v>
                </c:pt>
                <c:pt idx="73">
                  <c:v>20.234999999999999</c:v>
                </c:pt>
                <c:pt idx="74">
                  <c:v>20.43</c:v>
                </c:pt>
                <c:pt idx="75">
                  <c:v>20.625</c:v>
                </c:pt>
                <c:pt idx="76">
                  <c:v>20.82</c:v>
                </c:pt>
                <c:pt idx="77">
                  <c:v>21.015000000000001</c:v>
                </c:pt>
                <c:pt idx="78">
                  <c:v>21.21</c:v>
                </c:pt>
                <c:pt idx="79">
                  <c:v>21.405000000000001</c:v>
                </c:pt>
                <c:pt idx="80">
                  <c:v>21.6</c:v>
                </c:pt>
                <c:pt idx="81">
                  <c:v>21.795000000000002</c:v>
                </c:pt>
                <c:pt idx="82">
                  <c:v>21.99</c:v>
                </c:pt>
                <c:pt idx="83">
                  <c:v>22.184999999999999</c:v>
                </c:pt>
                <c:pt idx="84">
                  <c:v>22.38</c:v>
                </c:pt>
                <c:pt idx="85">
                  <c:v>22.574999999999999</c:v>
                </c:pt>
                <c:pt idx="86">
                  <c:v>22.77</c:v>
                </c:pt>
                <c:pt idx="87">
                  <c:v>22.965</c:v>
                </c:pt>
                <c:pt idx="88">
                  <c:v>23.16</c:v>
                </c:pt>
                <c:pt idx="89">
                  <c:v>23.355</c:v>
                </c:pt>
                <c:pt idx="90">
                  <c:v>23.55</c:v>
                </c:pt>
                <c:pt idx="91">
                  <c:v>23.745000000000001</c:v>
                </c:pt>
                <c:pt idx="92">
                  <c:v>23.94</c:v>
                </c:pt>
                <c:pt idx="93">
                  <c:v>24.135000000000002</c:v>
                </c:pt>
                <c:pt idx="94">
                  <c:v>24.33</c:v>
                </c:pt>
                <c:pt idx="95">
                  <c:v>24.524999999999999</c:v>
                </c:pt>
                <c:pt idx="96">
                  <c:v>24.72</c:v>
                </c:pt>
                <c:pt idx="97">
                  <c:v>24.914999999999999</c:v>
                </c:pt>
                <c:pt idx="98">
                  <c:v>25.11</c:v>
                </c:pt>
                <c:pt idx="99">
                  <c:v>25.305</c:v>
                </c:pt>
                <c:pt idx="100">
                  <c:v>25.5</c:v>
                </c:pt>
                <c:pt idx="101">
                  <c:v>25.695</c:v>
                </c:pt>
                <c:pt idx="102">
                  <c:v>25.89</c:v>
                </c:pt>
                <c:pt idx="103">
                  <c:v>26.085000000000001</c:v>
                </c:pt>
                <c:pt idx="104">
                  <c:v>26.28</c:v>
                </c:pt>
                <c:pt idx="105">
                  <c:v>26.475000000000001</c:v>
                </c:pt>
                <c:pt idx="106">
                  <c:v>26.67</c:v>
                </c:pt>
                <c:pt idx="107">
                  <c:v>26.864999999999998</c:v>
                </c:pt>
                <c:pt idx="108">
                  <c:v>27.06</c:v>
                </c:pt>
                <c:pt idx="109">
                  <c:v>27.254999999999999</c:v>
                </c:pt>
                <c:pt idx="110">
                  <c:v>27.45</c:v>
                </c:pt>
                <c:pt idx="111">
                  <c:v>27.645</c:v>
                </c:pt>
                <c:pt idx="112">
                  <c:v>27.84</c:v>
                </c:pt>
                <c:pt idx="113">
                  <c:v>28.035</c:v>
                </c:pt>
                <c:pt idx="114">
                  <c:v>28.23</c:v>
                </c:pt>
                <c:pt idx="115">
                  <c:v>28.425000000000001</c:v>
                </c:pt>
                <c:pt idx="116">
                  <c:v>28.62</c:v>
                </c:pt>
                <c:pt idx="117">
                  <c:v>28.815000000000001</c:v>
                </c:pt>
                <c:pt idx="118">
                  <c:v>29.01</c:v>
                </c:pt>
                <c:pt idx="119">
                  <c:v>29.204999999999998</c:v>
                </c:pt>
                <c:pt idx="120">
                  <c:v>29.4</c:v>
                </c:pt>
                <c:pt idx="121">
                  <c:v>29.594999999999999</c:v>
                </c:pt>
                <c:pt idx="122">
                  <c:v>29.79</c:v>
                </c:pt>
                <c:pt idx="123">
                  <c:v>29.984999999999999</c:v>
                </c:pt>
                <c:pt idx="124">
                  <c:v>30.18</c:v>
                </c:pt>
                <c:pt idx="125">
                  <c:v>30.375</c:v>
                </c:pt>
                <c:pt idx="126">
                  <c:v>30.57</c:v>
                </c:pt>
                <c:pt idx="127">
                  <c:v>30.765000000000001</c:v>
                </c:pt>
                <c:pt idx="128">
                  <c:v>30.96</c:v>
                </c:pt>
                <c:pt idx="129">
                  <c:v>31.155000000000001</c:v>
                </c:pt>
                <c:pt idx="130">
                  <c:v>31.35</c:v>
                </c:pt>
                <c:pt idx="131">
                  <c:v>31.545000000000002</c:v>
                </c:pt>
                <c:pt idx="132">
                  <c:v>31.74</c:v>
                </c:pt>
                <c:pt idx="133">
                  <c:v>31.934999999999999</c:v>
                </c:pt>
                <c:pt idx="134">
                  <c:v>32.130000000000003</c:v>
                </c:pt>
                <c:pt idx="135">
                  <c:v>32.325000000000003</c:v>
                </c:pt>
                <c:pt idx="136">
                  <c:v>32.520000000000003</c:v>
                </c:pt>
                <c:pt idx="137">
                  <c:v>32.715000000000003</c:v>
                </c:pt>
                <c:pt idx="138">
                  <c:v>32.909999999999997</c:v>
                </c:pt>
                <c:pt idx="139">
                  <c:v>33.104999999999997</c:v>
                </c:pt>
                <c:pt idx="140">
                  <c:v>33.299999999999997</c:v>
                </c:pt>
                <c:pt idx="141">
                  <c:v>33.494999999999997</c:v>
                </c:pt>
                <c:pt idx="142">
                  <c:v>33.69</c:v>
                </c:pt>
                <c:pt idx="143">
                  <c:v>33.884999999999998</c:v>
                </c:pt>
                <c:pt idx="144">
                  <c:v>34.08</c:v>
                </c:pt>
                <c:pt idx="145">
                  <c:v>34.274999999999999</c:v>
                </c:pt>
                <c:pt idx="146">
                  <c:v>34.47</c:v>
                </c:pt>
                <c:pt idx="147">
                  <c:v>34.664999999999999</c:v>
                </c:pt>
                <c:pt idx="148">
                  <c:v>34.86</c:v>
                </c:pt>
                <c:pt idx="149">
                  <c:v>35.055</c:v>
                </c:pt>
                <c:pt idx="150">
                  <c:v>35.25</c:v>
                </c:pt>
                <c:pt idx="151">
                  <c:v>35.445</c:v>
                </c:pt>
                <c:pt idx="152">
                  <c:v>35.64</c:v>
                </c:pt>
                <c:pt idx="153">
                  <c:v>35.835000000000001</c:v>
                </c:pt>
                <c:pt idx="154">
                  <c:v>36.03</c:v>
                </c:pt>
                <c:pt idx="155">
                  <c:v>36.225000000000001</c:v>
                </c:pt>
                <c:pt idx="156">
                  <c:v>36.42</c:v>
                </c:pt>
                <c:pt idx="157">
                  <c:v>36.615000000000002</c:v>
                </c:pt>
                <c:pt idx="158">
                  <c:v>36.81</c:v>
                </c:pt>
                <c:pt idx="159">
                  <c:v>37.005000000000003</c:v>
                </c:pt>
                <c:pt idx="160">
                  <c:v>37.200000000000003</c:v>
                </c:pt>
                <c:pt idx="161">
                  <c:v>37.395000000000003</c:v>
                </c:pt>
                <c:pt idx="162">
                  <c:v>37.590000000000003</c:v>
                </c:pt>
                <c:pt idx="163">
                  <c:v>37.784999999999997</c:v>
                </c:pt>
                <c:pt idx="164">
                  <c:v>37.979999999999997</c:v>
                </c:pt>
                <c:pt idx="165">
                  <c:v>38.174999999999997</c:v>
                </c:pt>
                <c:pt idx="166">
                  <c:v>38.369999999999997</c:v>
                </c:pt>
                <c:pt idx="167">
                  <c:v>38.564999999999998</c:v>
                </c:pt>
                <c:pt idx="168">
                  <c:v>38.76</c:v>
                </c:pt>
                <c:pt idx="169">
                  <c:v>38.954999999999998</c:v>
                </c:pt>
                <c:pt idx="170">
                  <c:v>39.15</c:v>
                </c:pt>
                <c:pt idx="171">
                  <c:v>39.344999999999999</c:v>
                </c:pt>
                <c:pt idx="172">
                  <c:v>39.54</c:v>
                </c:pt>
                <c:pt idx="173">
                  <c:v>39.734999999999999</c:v>
                </c:pt>
                <c:pt idx="174">
                  <c:v>39.93</c:v>
                </c:pt>
                <c:pt idx="175">
                  <c:v>40.125</c:v>
                </c:pt>
                <c:pt idx="176">
                  <c:v>40.32</c:v>
                </c:pt>
                <c:pt idx="177">
                  <c:v>40.515000000000001</c:v>
                </c:pt>
                <c:pt idx="178">
                  <c:v>40.71</c:v>
                </c:pt>
                <c:pt idx="179">
                  <c:v>40.905000000000001</c:v>
                </c:pt>
                <c:pt idx="180">
                  <c:v>41.1</c:v>
                </c:pt>
                <c:pt idx="181">
                  <c:v>41.295000000000002</c:v>
                </c:pt>
                <c:pt idx="182">
                  <c:v>41.49</c:v>
                </c:pt>
                <c:pt idx="183">
                  <c:v>41.685000000000002</c:v>
                </c:pt>
                <c:pt idx="184">
                  <c:v>41.88</c:v>
                </c:pt>
                <c:pt idx="185">
                  <c:v>42.075000000000003</c:v>
                </c:pt>
                <c:pt idx="186">
                  <c:v>42.27</c:v>
                </c:pt>
                <c:pt idx="187">
                  <c:v>42.465000000000003</c:v>
                </c:pt>
                <c:pt idx="188">
                  <c:v>42.66</c:v>
                </c:pt>
                <c:pt idx="189">
                  <c:v>42.854999999999997</c:v>
                </c:pt>
                <c:pt idx="190">
                  <c:v>43.05</c:v>
                </c:pt>
                <c:pt idx="191">
                  <c:v>43.244999999999997</c:v>
                </c:pt>
                <c:pt idx="192">
                  <c:v>43.44</c:v>
                </c:pt>
                <c:pt idx="193">
                  <c:v>43.634999999999998</c:v>
                </c:pt>
                <c:pt idx="194">
                  <c:v>43.83</c:v>
                </c:pt>
                <c:pt idx="195">
                  <c:v>44.024999999999999</c:v>
                </c:pt>
                <c:pt idx="196">
                  <c:v>44.22</c:v>
                </c:pt>
                <c:pt idx="197">
                  <c:v>44.414999999999999</c:v>
                </c:pt>
                <c:pt idx="198">
                  <c:v>44.61</c:v>
                </c:pt>
                <c:pt idx="199">
                  <c:v>44.805</c:v>
                </c:pt>
                <c:pt idx="200">
                  <c:v>45</c:v>
                </c:pt>
              </c:numCache>
            </c:numRef>
          </c:xVal>
          <c:yVal>
            <c:numRef>
              <c:f>'CLvsLO 2GHz IF'!$T$5:$T$205</c:f>
              <c:numCache>
                <c:formatCode>General</c:formatCode>
                <c:ptCount val="201"/>
                <c:pt idx="0">
                  <c:v>-20.140352</c:v>
                </c:pt>
                <c:pt idx="1">
                  <c:v>-19.500447999999999</c:v>
                </c:pt>
                <c:pt idx="2">
                  <c:v>-18.714464</c:v>
                </c:pt>
                <c:pt idx="3">
                  <c:v>-18.274094000000002</c:v>
                </c:pt>
                <c:pt idx="4">
                  <c:v>-18.146115999999999</c:v>
                </c:pt>
                <c:pt idx="5">
                  <c:v>-17.987133</c:v>
                </c:pt>
                <c:pt idx="6">
                  <c:v>-17.577985999999999</c:v>
                </c:pt>
                <c:pt idx="7">
                  <c:v>-17.233488000000001</c:v>
                </c:pt>
                <c:pt idx="8">
                  <c:v>-16.720117999999999</c:v>
                </c:pt>
                <c:pt idx="9">
                  <c:v>-16.129069999999999</c:v>
                </c:pt>
                <c:pt idx="10">
                  <c:v>-15.329288999999999</c:v>
                </c:pt>
                <c:pt idx="11">
                  <c:v>-14.822597</c:v>
                </c:pt>
                <c:pt idx="12">
                  <c:v>-14.432466</c:v>
                </c:pt>
                <c:pt idx="13">
                  <c:v>-13.901852</c:v>
                </c:pt>
                <c:pt idx="14">
                  <c:v>-13.212505</c:v>
                </c:pt>
                <c:pt idx="15">
                  <c:v>-12.621596</c:v>
                </c:pt>
                <c:pt idx="16">
                  <c:v>-12.135263</c:v>
                </c:pt>
                <c:pt idx="17">
                  <c:v>-11.660550000000001</c:v>
                </c:pt>
                <c:pt idx="18">
                  <c:v>-11.140542</c:v>
                </c:pt>
                <c:pt idx="19">
                  <c:v>-10.685895</c:v>
                </c:pt>
                <c:pt idx="20">
                  <c:v>-10.280704</c:v>
                </c:pt>
                <c:pt idx="21">
                  <c:v>-9.8671006999999999</c:v>
                </c:pt>
                <c:pt idx="22">
                  <c:v>-9.4623460999999995</c:v>
                </c:pt>
                <c:pt idx="23">
                  <c:v>-9.0641794000000004</c:v>
                </c:pt>
                <c:pt idx="24">
                  <c:v>-8.7105578999999995</c:v>
                </c:pt>
                <c:pt idx="25">
                  <c:v>-8.4191113000000009</c:v>
                </c:pt>
                <c:pt idx="26">
                  <c:v>-8.2050991</c:v>
                </c:pt>
                <c:pt idx="27">
                  <c:v>-8.0200604999999996</c:v>
                </c:pt>
                <c:pt idx="28">
                  <c:v>-7.8426127000000001</c:v>
                </c:pt>
                <c:pt idx="29">
                  <c:v>-7.6824889000000001</c:v>
                </c:pt>
                <c:pt idx="30">
                  <c:v>-7.5590501000000003</c:v>
                </c:pt>
                <c:pt idx="31">
                  <c:v>-7.4488325</c:v>
                </c:pt>
                <c:pt idx="32">
                  <c:v>-7.3713284000000003</c:v>
                </c:pt>
                <c:pt idx="33">
                  <c:v>-7.3335185000000003</c:v>
                </c:pt>
                <c:pt idx="34">
                  <c:v>-7.3267217000000002</c:v>
                </c:pt>
                <c:pt idx="35">
                  <c:v>-7.3578868000000002</c:v>
                </c:pt>
                <c:pt idx="36">
                  <c:v>-7.3934015999999998</c:v>
                </c:pt>
                <c:pt idx="37">
                  <c:v>-7.4335442</c:v>
                </c:pt>
                <c:pt idx="38">
                  <c:v>-7.4625339999999998</c:v>
                </c:pt>
                <c:pt idx="39">
                  <c:v>-7.4956465000000003</c:v>
                </c:pt>
                <c:pt idx="40">
                  <c:v>-7.5330811000000004</c:v>
                </c:pt>
                <c:pt idx="41">
                  <c:v>-7.530551</c:v>
                </c:pt>
                <c:pt idx="42">
                  <c:v>-7.5322846999999999</c:v>
                </c:pt>
                <c:pt idx="43">
                  <c:v>-7.5162224999999996</c:v>
                </c:pt>
                <c:pt idx="44">
                  <c:v>-7.4918256000000003</c:v>
                </c:pt>
                <c:pt idx="45">
                  <c:v>-7.4433837</c:v>
                </c:pt>
                <c:pt idx="46">
                  <c:v>-7.3941140000000001</c:v>
                </c:pt>
                <c:pt idx="47">
                  <c:v>-7.4022240999999998</c:v>
                </c:pt>
                <c:pt idx="48">
                  <c:v>-7.4464196999999999</c:v>
                </c:pt>
                <c:pt idx="49">
                  <c:v>-7.5348858999999999</c:v>
                </c:pt>
                <c:pt idx="50">
                  <c:v>-7.6314520999999997</c:v>
                </c:pt>
                <c:pt idx="51">
                  <c:v>-7.7138853000000003</c:v>
                </c:pt>
                <c:pt idx="52">
                  <c:v>-7.7847065999999998</c:v>
                </c:pt>
                <c:pt idx="53">
                  <c:v>-7.8402915000000002</c:v>
                </c:pt>
                <c:pt idx="54">
                  <c:v>-7.8701401000000004</c:v>
                </c:pt>
                <c:pt idx="55">
                  <c:v>-7.9389466999999998</c:v>
                </c:pt>
                <c:pt idx="56">
                  <c:v>-8.0521498000000005</c:v>
                </c:pt>
                <c:pt idx="57">
                  <c:v>-8.2260342000000009</c:v>
                </c:pt>
                <c:pt idx="58">
                  <c:v>-8.3694477000000003</c:v>
                </c:pt>
                <c:pt idx="59">
                  <c:v>-8.4922810000000002</c:v>
                </c:pt>
                <c:pt idx="60">
                  <c:v>-8.5955934999999997</c:v>
                </c:pt>
                <c:pt idx="61">
                  <c:v>-8.7348700000000008</c:v>
                </c:pt>
                <c:pt idx="62">
                  <c:v>-8.9418448999999995</c:v>
                </c:pt>
                <c:pt idx="63">
                  <c:v>-9.1459904000000005</c:v>
                </c:pt>
                <c:pt idx="64">
                  <c:v>-9.3623343000000006</c:v>
                </c:pt>
                <c:pt idx="65">
                  <c:v>-9.4850788000000001</c:v>
                </c:pt>
                <c:pt idx="66">
                  <c:v>-9.5444879999999994</c:v>
                </c:pt>
                <c:pt idx="67">
                  <c:v>-9.4518204000000008</c:v>
                </c:pt>
                <c:pt idx="68">
                  <c:v>-9.3118200000000009</c:v>
                </c:pt>
                <c:pt idx="69">
                  <c:v>-9.2010936999999995</c:v>
                </c:pt>
                <c:pt idx="70">
                  <c:v>-9.1385907999999993</c:v>
                </c:pt>
                <c:pt idx="71">
                  <c:v>-9.1228666</c:v>
                </c:pt>
                <c:pt idx="72">
                  <c:v>-9.1266642000000004</c:v>
                </c:pt>
                <c:pt idx="73">
                  <c:v>-9.0905123000000003</c:v>
                </c:pt>
                <c:pt idx="74">
                  <c:v>-9.0014000000000003</c:v>
                </c:pt>
                <c:pt idx="75">
                  <c:v>-8.8720751</c:v>
                </c:pt>
                <c:pt idx="76">
                  <c:v>-8.7768507000000007</c:v>
                </c:pt>
                <c:pt idx="77">
                  <c:v>-8.7043818999999996</c:v>
                </c:pt>
                <c:pt idx="78">
                  <c:v>-8.6578894000000002</c:v>
                </c:pt>
                <c:pt idx="79">
                  <c:v>-8.6345872999999997</c:v>
                </c:pt>
                <c:pt idx="80">
                  <c:v>-8.5927296000000002</c:v>
                </c:pt>
                <c:pt idx="81">
                  <c:v>-8.5249424000000005</c:v>
                </c:pt>
                <c:pt idx="82">
                  <c:v>-8.4151916999999994</c:v>
                </c:pt>
                <c:pt idx="83">
                  <c:v>-8.3270073</c:v>
                </c:pt>
                <c:pt idx="84">
                  <c:v>-8.2591534000000006</c:v>
                </c:pt>
                <c:pt idx="85">
                  <c:v>-8.2173061000000001</c:v>
                </c:pt>
                <c:pt idx="86">
                  <c:v>-8.1719674999999992</c:v>
                </c:pt>
                <c:pt idx="87">
                  <c:v>-8.1325149999999997</c:v>
                </c:pt>
                <c:pt idx="88">
                  <c:v>-8.1029005000000005</c:v>
                </c:pt>
                <c:pt idx="89">
                  <c:v>-8.0854272999999992</c:v>
                </c:pt>
                <c:pt idx="90">
                  <c:v>-8.0982342000000003</c:v>
                </c:pt>
                <c:pt idx="91">
                  <c:v>-8.1393784999999994</c:v>
                </c:pt>
                <c:pt idx="92">
                  <c:v>-8.2171897999999999</c:v>
                </c:pt>
                <c:pt idx="93">
                  <c:v>-8.3118458000000004</c:v>
                </c:pt>
                <c:pt idx="94">
                  <c:v>-8.4140815999999994</c:v>
                </c:pt>
                <c:pt idx="95">
                  <c:v>-8.4877129</c:v>
                </c:pt>
                <c:pt idx="96">
                  <c:v>-8.5117521000000007</c:v>
                </c:pt>
                <c:pt idx="97">
                  <c:v>-8.5232934999999994</c:v>
                </c:pt>
                <c:pt idx="98">
                  <c:v>-8.5562114999999999</c:v>
                </c:pt>
                <c:pt idx="99">
                  <c:v>-8.5985537000000001</c:v>
                </c:pt>
                <c:pt idx="100">
                  <c:v>-8.6293363999999997</c:v>
                </c:pt>
                <c:pt idx="101">
                  <c:v>-8.6361150999999996</c:v>
                </c:pt>
                <c:pt idx="102">
                  <c:v>-8.6134558000000006</c:v>
                </c:pt>
                <c:pt idx="103">
                  <c:v>-8.5832043000000002</c:v>
                </c:pt>
                <c:pt idx="104">
                  <c:v>-8.5345315999999993</c:v>
                </c:pt>
                <c:pt idx="105">
                  <c:v>-8.5229063000000007</c:v>
                </c:pt>
                <c:pt idx="106">
                  <c:v>-8.5129108000000002</c:v>
                </c:pt>
                <c:pt idx="107">
                  <c:v>-8.5148153000000004</c:v>
                </c:pt>
                <c:pt idx="108">
                  <c:v>-8.5090780000000006</c:v>
                </c:pt>
                <c:pt idx="109">
                  <c:v>-8.4941978000000002</c:v>
                </c:pt>
                <c:pt idx="110">
                  <c:v>-8.5014962999999995</c:v>
                </c:pt>
                <c:pt idx="111">
                  <c:v>-8.4999904999999991</c:v>
                </c:pt>
                <c:pt idx="112">
                  <c:v>-8.5382662000000007</c:v>
                </c:pt>
                <c:pt idx="113">
                  <c:v>-8.5810385</c:v>
                </c:pt>
                <c:pt idx="114">
                  <c:v>-8.6360445000000006</c:v>
                </c:pt>
                <c:pt idx="115">
                  <c:v>-8.6732329999999997</c:v>
                </c:pt>
                <c:pt idx="116">
                  <c:v>-8.6992025000000002</c:v>
                </c:pt>
                <c:pt idx="117">
                  <c:v>-8.7222890999999994</c:v>
                </c:pt>
                <c:pt idx="118">
                  <c:v>-8.7244119999999992</c:v>
                </c:pt>
                <c:pt idx="119">
                  <c:v>-8.7103404999999992</c:v>
                </c:pt>
                <c:pt idx="120">
                  <c:v>-8.6981973999999997</c:v>
                </c:pt>
                <c:pt idx="121">
                  <c:v>-8.6744509000000001</c:v>
                </c:pt>
                <c:pt idx="122">
                  <c:v>-8.6661777000000004</c:v>
                </c:pt>
                <c:pt idx="123">
                  <c:v>-8.6475352999999995</c:v>
                </c:pt>
                <c:pt idx="124">
                  <c:v>-8.6894112000000003</c:v>
                </c:pt>
                <c:pt idx="125">
                  <c:v>-8.7470236000000003</c:v>
                </c:pt>
                <c:pt idx="126">
                  <c:v>-8.7955693999999998</c:v>
                </c:pt>
                <c:pt idx="127">
                  <c:v>-8.8686094000000004</c:v>
                </c:pt>
                <c:pt idx="128">
                  <c:v>-8.9030933000000001</c:v>
                </c:pt>
                <c:pt idx="129">
                  <c:v>-8.9661465000000007</c:v>
                </c:pt>
                <c:pt idx="130">
                  <c:v>-8.9297065999999994</c:v>
                </c:pt>
                <c:pt idx="131">
                  <c:v>-8.9694699999999994</c:v>
                </c:pt>
                <c:pt idx="132">
                  <c:v>-9.0224571000000005</c:v>
                </c:pt>
                <c:pt idx="133">
                  <c:v>-9.1075219999999995</c:v>
                </c:pt>
                <c:pt idx="134">
                  <c:v>-9.1826916000000001</c:v>
                </c:pt>
                <c:pt idx="135">
                  <c:v>-9.2044257999999992</c:v>
                </c:pt>
                <c:pt idx="136">
                  <c:v>-9.2361412000000005</c:v>
                </c:pt>
                <c:pt idx="137">
                  <c:v>-9.2909430999999998</c:v>
                </c:pt>
                <c:pt idx="138">
                  <c:v>-9.3308848999999991</c:v>
                </c:pt>
                <c:pt idx="139">
                  <c:v>-9.4537133999999998</c:v>
                </c:pt>
                <c:pt idx="140">
                  <c:v>-9.5064735000000002</c:v>
                </c:pt>
                <c:pt idx="141">
                  <c:v>-9.5846748000000002</c:v>
                </c:pt>
                <c:pt idx="142">
                  <c:v>-9.5192814000000006</c:v>
                </c:pt>
                <c:pt idx="143">
                  <c:v>-9.3976898000000002</c:v>
                </c:pt>
                <c:pt idx="144">
                  <c:v>-9.3519000999999999</c:v>
                </c:pt>
                <c:pt idx="145">
                  <c:v>-9.2889566000000006</c:v>
                </c:pt>
                <c:pt idx="146">
                  <c:v>-9.2536240000000003</c:v>
                </c:pt>
                <c:pt idx="147">
                  <c:v>-9.2062653999999995</c:v>
                </c:pt>
                <c:pt idx="148">
                  <c:v>-9.2468614999999996</c:v>
                </c:pt>
                <c:pt idx="149">
                  <c:v>-9.3249625999999992</c:v>
                </c:pt>
                <c:pt idx="150">
                  <c:v>-9.3483076000000001</c:v>
                </c:pt>
                <c:pt idx="151">
                  <c:v>-9.4211311000000002</c:v>
                </c:pt>
                <c:pt idx="152">
                  <c:v>-9.4714117000000009</c:v>
                </c:pt>
                <c:pt idx="153">
                  <c:v>-9.5481958000000002</c:v>
                </c:pt>
                <c:pt idx="154">
                  <c:v>-9.5423880000000008</c:v>
                </c:pt>
                <c:pt idx="155">
                  <c:v>-9.5982151000000009</c:v>
                </c:pt>
                <c:pt idx="156">
                  <c:v>-9.6388931000000007</c:v>
                </c:pt>
                <c:pt idx="157">
                  <c:v>-9.7273253999999998</c:v>
                </c:pt>
                <c:pt idx="158">
                  <c:v>-9.7657223000000002</c:v>
                </c:pt>
                <c:pt idx="159">
                  <c:v>-9.8499268999999998</c:v>
                </c:pt>
                <c:pt idx="160">
                  <c:v>-9.9480561999999999</c:v>
                </c:pt>
                <c:pt idx="161">
                  <c:v>-10.032971</c:v>
                </c:pt>
                <c:pt idx="162">
                  <c:v>-10.079432000000001</c:v>
                </c:pt>
                <c:pt idx="163">
                  <c:v>-10.111846999999999</c:v>
                </c:pt>
                <c:pt idx="164">
                  <c:v>-10.148584</c:v>
                </c:pt>
                <c:pt idx="165">
                  <c:v>-10.171487000000001</c:v>
                </c:pt>
                <c:pt idx="166">
                  <c:v>-10.189258000000001</c:v>
                </c:pt>
                <c:pt idx="167">
                  <c:v>-10.249670999999999</c:v>
                </c:pt>
                <c:pt idx="168">
                  <c:v>-10.312073</c:v>
                </c:pt>
                <c:pt idx="169">
                  <c:v>-10.360768</c:v>
                </c:pt>
                <c:pt idx="170">
                  <c:v>-10.416461</c:v>
                </c:pt>
                <c:pt idx="171">
                  <c:v>-10.50665</c:v>
                </c:pt>
                <c:pt idx="172">
                  <c:v>-10.623529</c:v>
                </c:pt>
                <c:pt idx="173">
                  <c:v>-10.790196</c:v>
                </c:pt>
                <c:pt idx="174">
                  <c:v>-10.962040999999999</c:v>
                </c:pt>
                <c:pt idx="175">
                  <c:v>-11.12396</c:v>
                </c:pt>
                <c:pt idx="176">
                  <c:v>-11.220179999999999</c:v>
                </c:pt>
                <c:pt idx="177">
                  <c:v>-11.314361</c:v>
                </c:pt>
                <c:pt idx="178">
                  <c:v>-11.442629999999999</c:v>
                </c:pt>
                <c:pt idx="179">
                  <c:v>-11.587161</c:v>
                </c:pt>
                <c:pt idx="180">
                  <c:v>-11.723412</c:v>
                </c:pt>
                <c:pt idx="181">
                  <c:v>-11.881907999999999</c:v>
                </c:pt>
                <c:pt idx="182">
                  <c:v>-12.072540999999999</c:v>
                </c:pt>
                <c:pt idx="183">
                  <c:v>-12.239508000000001</c:v>
                </c:pt>
                <c:pt idx="184">
                  <c:v>-12.428141</c:v>
                </c:pt>
                <c:pt idx="185">
                  <c:v>-12.995392000000001</c:v>
                </c:pt>
                <c:pt idx="186">
                  <c:v>-13.431187</c:v>
                </c:pt>
                <c:pt idx="187">
                  <c:v>-13.967537</c:v>
                </c:pt>
                <c:pt idx="188">
                  <c:v>-15.059725</c:v>
                </c:pt>
                <c:pt idx="189">
                  <c:v>-16.790365000000001</c:v>
                </c:pt>
                <c:pt idx="190">
                  <c:v>-19.189854</c:v>
                </c:pt>
                <c:pt idx="191">
                  <c:v>-21.793827</c:v>
                </c:pt>
                <c:pt idx="192">
                  <c:v>-26.558064000000002</c:v>
                </c:pt>
                <c:pt idx="193">
                  <c:v>-31.522763999999999</c:v>
                </c:pt>
                <c:pt idx="194">
                  <c:v>-35.092697000000001</c:v>
                </c:pt>
                <c:pt idx="195">
                  <c:v>-37.144424000000001</c:v>
                </c:pt>
                <c:pt idx="196">
                  <c:v>-38.759219999999999</c:v>
                </c:pt>
                <c:pt idx="197">
                  <c:v>-40.649059000000001</c:v>
                </c:pt>
                <c:pt idx="198">
                  <c:v>-40.852069999999998</c:v>
                </c:pt>
                <c:pt idx="199">
                  <c:v>-40.823002000000002</c:v>
                </c:pt>
                <c:pt idx="200">
                  <c:v>-40.702250999999997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306-40B9-83C9-78DC39DB0DBD}"/>
            </c:ext>
          </c:extLst>
        </c:ser>
        <c:ser>
          <c:idx val="3"/>
          <c:order val="3"/>
          <c:tx>
            <c:strRef>
              <c:f>'CLvsLO 2GHz IF'!$I$2</c:f>
              <c:strCache>
                <c:ptCount val="1"/>
                <c:pt idx="0">
                  <c:v>+11 dBm</c:v>
                </c:pt>
              </c:strCache>
            </c:strRef>
          </c:tx>
          <c:spPr>
            <a:ln cap="rnd"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'CLvsLO 2GHz IF'!$E$5:$E$205</c:f>
              <c:numCache>
                <c:formatCode>General</c:formatCode>
                <c:ptCount val="201"/>
                <c:pt idx="0">
                  <c:v>6</c:v>
                </c:pt>
                <c:pt idx="1">
                  <c:v>6.1950000000000003</c:v>
                </c:pt>
                <c:pt idx="2">
                  <c:v>6.39</c:v>
                </c:pt>
                <c:pt idx="3">
                  <c:v>6.585</c:v>
                </c:pt>
                <c:pt idx="4">
                  <c:v>6.78</c:v>
                </c:pt>
                <c:pt idx="5">
                  <c:v>6.9749999999999996</c:v>
                </c:pt>
                <c:pt idx="6">
                  <c:v>7.17</c:v>
                </c:pt>
                <c:pt idx="7">
                  <c:v>7.3650000000000002</c:v>
                </c:pt>
                <c:pt idx="8">
                  <c:v>7.56</c:v>
                </c:pt>
                <c:pt idx="9">
                  <c:v>7.7549999999999999</c:v>
                </c:pt>
                <c:pt idx="10">
                  <c:v>7.95</c:v>
                </c:pt>
                <c:pt idx="11">
                  <c:v>8.1449999999999996</c:v>
                </c:pt>
                <c:pt idx="12">
                  <c:v>8.34</c:v>
                </c:pt>
                <c:pt idx="13">
                  <c:v>8.5350000000000001</c:v>
                </c:pt>
                <c:pt idx="14">
                  <c:v>8.73</c:v>
                </c:pt>
                <c:pt idx="15">
                  <c:v>8.9250000000000007</c:v>
                </c:pt>
                <c:pt idx="16">
                  <c:v>9.1199999999999992</c:v>
                </c:pt>
                <c:pt idx="17">
                  <c:v>9.3149999999999995</c:v>
                </c:pt>
                <c:pt idx="18">
                  <c:v>9.51</c:v>
                </c:pt>
                <c:pt idx="19">
                  <c:v>9.7050000000000001</c:v>
                </c:pt>
                <c:pt idx="20">
                  <c:v>9.9</c:v>
                </c:pt>
                <c:pt idx="21">
                  <c:v>10.095000000000001</c:v>
                </c:pt>
                <c:pt idx="22">
                  <c:v>10.29</c:v>
                </c:pt>
                <c:pt idx="23">
                  <c:v>10.484999999999999</c:v>
                </c:pt>
                <c:pt idx="24">
                  <c:v>10.68</c:v>
                </c:pt>
                <c:pt idx="25">
                  <c:v>10.875</c:v>
                </c:pt>
                <c:pt idx="26">
                  <c:v>11.07</c:v>
                </c:pt>
                <c:pt idx="27">
                  <c:v>11.265000000000001</c:v>
                </c:pt>
                <c:pt idx="28">
                  <c:v>11.46</c:v>
                </c:pt>
                <c:pt idx="29">
                  <c:v>11.654999999999999</c:v>
                </c:pt>
                <c:pt idx="30">
                  <c:v>11.85</c:v>
                </c:pt>
                <c:pt idx="31">
                  <c:v>12.045</c:v>
                </c:pt>
                <c:pt idx="32">
                  <c:v>12.24</c:v>
                </c:pt>
                <c:pt idx="33">
                  <c:v>12.435</c:v>
                </c:pt>
                <c:pt idx="34">
                  <c:v>12.63</c:v>
                </c:pt>
                <c:pt idx="35">
                  <c:v>12.824999999999999</c:v>
                </c:pt>
                <c:pt idx="36">
                  <c:v>13.02</c:v>
                </c:pt>
                <c:pt idx="37">
                  <c:v>13.215</c:v>
                </c:pt>
                <c:pt idx="38">
                  <c:v>13.41</c:v>
                </c:pt>
                <c:pt idx="39">
                  <c:v>13.605</c:v>
                </c:pt>
                <c:pt idx="40">
                  <c:v>13.8</c:v>
                </c:pt>
                <c:pt idx="41">
                  <c:v>13.994999999999999</c:v>
                </c:pt>
                <c:pt idx="42">
                  <c:v>14.19</c:v>
                </c:pt>
                <c:pt idx="43">
                  <c:v>14.385</c:v>
                </c:pt>
                <c:pt idx="44">
                  <c:v>14.58</c:v>
                </c:pt>
                <c:pt idx="45">
                  <c:v>14.775</c:v>
                </c:pt>
                <c:pt idx="46">
                  <c:v>14.97</c:v>
                </c:pt>
                <c:pt idx="47">
                  <c:v>15.164999999999999</c:v>
                </c:pt>
                <c:pt idx="48">
                  <c:v>15.36</c:v>
                </c:pt>
                <c:pt idx="49">
                  <c:v>15.555</c:v>
                </c:pt>
                <c:pt idx="50">
                  <c:v>15.75</c:v>
                </c:pt>
                <c:pt idx="51">
                  <c:v>15.945</c:v>
                </c:pt>
                <c:pt idx="52">
                  <c:v>16.14</c:v>
                </c:pt>
                <c:pt idx="53">
                  <c:v>16.335000000000001</c:v>
                </c:pt>
                <c:pt idx="54">
                  <c:v>16.53</c:v>
                </c:pt>
                <c:pt idx="55">
                  <c:v>16.725000000000001</c:v>
                </c:pt>
                <c:pt idx="56">
                  <c:v>16.920000000000002</c:v>
                </c:pt>
                <c:pt idx="57">
                  <c:v>17.114999999999998</c:v>
                </c:pt>
                <c:pt idx="58">
                  <c:v>17.309999999999999</c:v>
                </c:pt>
                <c:pt idx="59">
                  <c:v>17.504999999999999</c:v>
                </c:pt>
                <c:pt idx="60">
                  <c:v>17.7</c:v>
                </c:pt>
                <c:pt idx="61">
                  <c:v>17.895</c:v>
                </c:pt>
                <c:pt idx="62">
                  <c:v>18.09</c:v>
                </c:pt>
                <c:pt idx="63">
                  <c:v>18.285</c:v>
                </c:pt>
                <c:pt idx="64">
                  <c:v>18.48</c:v>
                </c:pt>
                <c:pt idx="65">
                  <c:v>18.675000000000001</c:v>
                </c:pt>
                <c:pt idx="66">
                  <c:v>18.87</c:v>
                </c:pt>
                <c:pt idx="67">
                  <c:v>19.065000000000001</c:v>
                </c:pt>
                <c:pt idx="68">
                  <c:v>19.260000000000002</c:v>
                </c:pt>
                <c:pt idx="69">
                  <c:v>19.454999999999998</c:v>
                </c:pt>
                <c:pt idx="70">
                  <c:v>19.649999999999999</c:v>
                </c:pt>
                <c:pt idx="71">
                  <c:v>19.844999999999999</c:v>
                </c:pt>
                <c:pt idx="72">
                  <c:v>20.04</c:v>
                </c:pt>
                <c:pt idx="73">
                  <c:v>20.234999999999999</c:v>
                </c:pt>
                <c:pt idx="74">
                  <c:v>20.43</c:v>
                </c:pt>
                <c:pt idx="75">
                  <c:v>20.625</c:v>
                </c:pt>
                <c:pt idx="76">
                  <c:v>20.82</c:v>
                </c:pt>
                <c:pt idx="77">
                  <c:v>21.015000000000001</c:v>
                </c:pt>
                <c:pt idx="78">
                  <c:v>21.21</c:v>
                </c:pt>
                <c:pt idx="79">
                  <c:v>21.405000000000001</c:v>
                </c:pt>
                <c:pt idx="80">
                  <c:v>21.6</c:v>
                </c:pt>
                <c:pt idx="81">
                  <c:v>21.795000000000002</c:v>
                </c:pt>
                <c:pt idx="82">
                  <c:v>21.99</c:v>
                </c:pt>
                <c:pt idx="83">
                  <c:v>22.184999999999999</c:v>
                </c:pt>
                <c:pt idx="84">
                  <c:v>22.38</c:v>
                </c:pt>
                <c:pt idx="85">
                  <c:v>22.574999999999999</c:v>
                </c:pt>
                <c:pt idx="86">
                  <c:v>22.77</c:v>
                </c:pt>
                <c:pt idx="87">
                  <c:v>22.965</c:v>
                </c:pt>
                <c:pt idx="88">
                  <c:v>23.16</c:v>
                </c:pt>
                <c:pt idx="89">
                  <c:v>23.355</c:v>
                </c:pt>
                <c:pt idx="90">
                  <c:v>23.55</c:v>
                </c:pt>
                <c:pt idx="91">
                  <c:v>23.745000000000001</c:v>
                </c:pt>
                <c:pt idx="92">
                  <c:v>23.94</c:v>
                </c:pt>
                <c:pt idx="93">
                  <c:v>24.135000000000002</c:v>
                </c:pt>
                <c:pt idx="94">
                  <c:v>24.33</c:v>
                </c:pt>
                <c:pt idx="95">
                  <c:v>24.524999999999999</c:v>
                </c:pt>
                <c:pt idx="96">
                  <c:v>24.72</c:v>
                </c:pt>
                <c:pt idx="97">
                  <c:v>24.914999999999999</c:v>
                </c:pt>
                <c:pt idx="98">
                  <c:v>25.11</c:v>
                </c:pt>
                <c:pt idx="99">
                  <c:v>25.305</c:v>
                </c:pt>
                <c:pt idx="100">
                  <c:v>25.5</c:v>
                </c:pt>
                <c:pt idx="101">
                  <c:v>25.695</c:v>
                </c:pt>
                <c:pt idx="102">
                  <c:v>25.89</c:v>
                </c:pt>
                <c:pt idx="103">
                  <c:v>26.085000000000001</c:v>
                </c:pt>
                <c:pt idx="104">
                  <c:v>26.28</c:v>
                </c:pt>
                <c:pt idx="105">
                  <c:v>26.475000000000001</c:v>
                </c:pt>
                <c:pt idx="106">
                  <c:v>26.67</c:v>
                </c:pt>
                <c:pt idx="107">
                  <c:v>26.864999999999998</c:v>
                </c:pt>
                <c:pt idx="108">
                  <c:v>27.06</c:v>
                </c:pt>
                <c:pt idx="109">
                  <c:v>27.254999999999999</c:v>
                </c:pt>
                <c:pt idx="110">
                  <c:v>27.45</c:v>
                </c:pt>
                <c:pt idx="111">
                  <c:v>27.645</c:v>
                </c:pt>
                <c:pt idx="112">
                  <c:v>27.84</c:v>
                </c:pt>
                <c:pt idx="113">
                  <c:v>28.035</c:v>
                </c:pt>
                <c:pt idx="114">
                  <c:v>28.23</c:v>
                </c:pt>
                <c:pt idx="115">
                  <c:v>28.425000000000001</c:v>
                </c:pt>
                <c:pt idx="116">
                  <c:v>28.62</c:v>
                </c:pt>
                <c:pt idx="117">
                  <c:v>28.815000000000001</c:v>
                </c:pt>
                <c:pt idx="118">
                  <c:v>29.01</c:v>
                </c:pt>
                <c:pt idx="119">
                  <c:v>29.204999999999998</c:v>
                </c:pt>
                <c:pt idx="120">
                  <c:v>29.4</c:v>
                </c:pt>
                <c:pt idx="121">
                  <c:v>29.594999999999999</c:v>
                </c:pt>
                <c:pt idx="122">
                  <c:v>29.79</c:v>
                </c:pt>
                <c:pt idx="123">
                  <c:v>29.984999999999999</c:v>
                </c:pt>
                <c:pt idx="124">
                  <c:v>30.18</c:v>
                </c:pt>
                <c:pt idx="125">
                  <c:v>30.375</c:v>
                </c:pt>
                <c:pt idx="126">
                  <c:v>30.57</c:v>
                </c:pt>
                <c:pt idx="127">
                  <c:v>30.765000000000001</c:v>
                </c:pt>
                <c:pt idx="128">
                  <c:v>30.96</c:v>
                </c:pt>
                <c:pt idx="129">
                  <c:v>31.155000000000001</c:v>
                </c:pt>
                <c:pt idx="130">
                  <c:v>31.35</c:v>
                </c:pt>
                <c:pt idx="131">
                  <c:v>31.545000000000002</c:v>
                </c:pt>
                <c:pt idx="132">
                  <c:v>31.74</c:v>
                </c:pt>
                <c:pt idx="133">
                  <c:v>31.934999999999999</c:v>
                </c:pt>
                <c:pt idx="134">
                  <c:v>32.130000000000003</c:v>
                </c:pt>
                <c:pt idx="135">
                  <c:v>32.325000000000003</c:v>
                </c:pt>
                <c:pt idx="136">
                  <c:v>32.520000000000003</c:v>
                </c:pt>
                <c:pt idx="137">
                  <c:v>32.715000000000003</c:v>
                </c:pt>
                <c:pt idx="138">
                  <c:v>32.909999999999997</c:v>
                </c:pt>
                <c:pt idx="139">
                  <c:v>33.104999999999997</c:v>
                </c:pt>
                <c:pt idx="140">
                  <c:v>33.299999999999997</c:v>
                </c:pt>
                <c:pt idx="141">
                  <c:v>33.494999999999997</c:v>
                </c:pt>
                <c:pt idx="142">
                  <c:v>33.69</c:v>
                </c:pt>
                <c:pt idx="143">
                  <c:v>33.884999999999998</c:v>
                </c:pt>
                <c:pt idx="144">
                  <c:v>34.08</c:v>
                </c:pt>
                <c:pt idx="145">
                  <c:v>34.274999999999999</c:v>
                </c:pt>
                <c:pt idx="146">
                  <c:v>34.47</c:v>
                </c:pt>
                <c:pt idx="147">
                  <c:v>34.664999999999999</c:v>
                </c:pt>
                <c:pt idx="148">
                  <c:v>34.86</c:v>
                </c:pt>
                <c:pt idx="149">
                  <c:v>35.055</c:v>
                </c:pt>
                <c:pt idx="150">
                  <c:v>35.25</c:v>
                </c:pt>
                <c:pt idx="151">
                  <c:v>35.445</c:v>
                </c:pt>
                <c:pt idx="152">
                  <c:v>35.64</c:v>
                </c:pt>
                <c:pt idx="153">
                  <c:v>35.835000000000001</c:v>
                </c:pt>
                <c:pt idx="154">
                  <c:v>36.03</c:v>
                </c:pt>
                <c:pt idx="155">
                  <c:v>36.225000000000001</c:v>
                </c:pt>
                <c:pt idx="156">
                  <c:v>36.42</c:v>
                </c:pt>
                <c:pt idx="157">
                  <c:v>36.615000000000002</c:v>
                </c:pt>
                <c:pt idx="158">
                  <c:v>36.81</c:v>
                </c:pt>
                <c:pt idx="159">
                  <c:v>37.005000000000003</c:v>
                </c:pt>
                <c:pt idx="160">
                  <c:v>37.200000000000003</c:v>
                </c:pt>
                <c:pt idx="161">
                  <c:v>37.395000000000003</c:v>
                </c:pt>
                <c:pt idx="162">
                  <c:v>37.590000000000003</c:v>
                </c:pt>
                <c:pt idx="163">
                  <c:v>37.784999999999997</c:v>
                </c:pt>
                <c:pt idx="164">
                  <c:v>37.979999999999997</c:v>
                </c:pt>
                <c:pt idx="165">
                  <c:v>38.174999999999997</c:v>
                </c:pt>
                <c:pt idx="166">
                  <c:v>38.369999999999997</c:v>
                </c:pt>
                <c:pt idx="167">
                  <c:v>38.564999999999998</c:v>
                </c:pt>
                <c:pt idx="168">
                  <c:v>38.76</c:v>
                </c:pt>
                <c:pt idx="169">
                  <c:v>38.954999999999998</c:v>
                </c:pt>
                <c:pt idx="170">
                  <c:v>39.15</c:v>
                </c:pt>
                <c:pt idx="171">
                  <c:v>39.344999999999999</c:v>
                </c:pt>
                <c:pt idx="172">
                  <c:v>39.54</c:v>
                </c:pt>
                <c:pt idx="173">
                  <c:v>39.734999999999999</c:v>
                </c:pt>
                <c:pt idx="174">
                  <c:v>39.93</c:v>
                </c:pt>
                <c:pt idx="175">
                  <c:v>40.125</c:v>
                </c:pt>
                <c:pt idx="176">
                  <c:v>40.32</c:v>
                </c:pt>
                <c:pt idx="177">
                  <c:v>40.515000000000001</c:v>
                </c:pt>
                <c:pt idx="178">
                  <c:v>40.71</c:v>
                </c:pt>
                <c:pt idx="179">
                  <c:v>40.905000000000001</c:v>
                </c:pt>
                <c:pt idx="180">
                  <c:v>41.1</c:v>
                </c:pt>
                <c:pt idx="181">
                  <c:v>41.295000000000002</c:v>
                </c:pt>
                <c:pt idx="182">
                  <c:v>41.49</c:v>
                </c:pt>
                <c:pt idx="183">
                  <c:v>41.685000000000002</c:v>
                </c:pt>
                <c:pt idx="184">
                  <c:v>41.88</c:v>
                </c:pt>
                <c:pt idx="185">
                  <c:v>42.075000000000003</c:v>
                </c:pt>
                <c:pt idx="186">
                  <c:v>42.27</c:v>
                </c:pt>
                <c:pt idx="187">
                  <c:v>42.465000000000003</c:v>
                </c:pt>
                <c:pt idx="188">
                  <c:v>42.66</c:v>
                </c:pt>
                <c:pt idx="189">
                  <c:v>42.854999999999997</c:v>
                </c:pt>
                <c:pt idx="190">
                  <c:v>43.05</c:v>
                </c:pt>
                <c:pt idx="191">
                  <c:v>43.244999999999997</c:v>
                </c:pt>
                <c:pt idx="192">
                  <c:v>43.44</c:v>
                </c:pt>
                <c:pt idx="193">
                  <c:v>43.634999999999998</c:v>
                </c:pt>
                <c:pt idx="194">
                  <c:v>43.83</c:v>
                </c:pt>
                <c:pt idx="195">
                  <c:v>44.024999999999999</c:v>
                </c:pt>
                <c:pt idx="196">
                  <c:v>44.22</c:v>
                </c:pt>
                <c:pt idx="197">
                  <c:v>44.414999999999999</c:v>
                </c:pt>
                <c:pt idx="198">
                  <c:v>44.61</c:v>
                </c:pt>
                <c:pt idx="199">
                  <c:v>44.805</c:v>
                </c:pt>
                <c:pt idx="200">
                  <c:v>45</c:v>
                </c:pt>
              </c:numCache>
            </c:numRef>
          </c:xVal>
          <c:yVal>
            <c:numRef>
              <c:f>'CLvsLO 2GHz IF'!$U$5:$U$205</c:f>
              <c:numCache>
                <c:formatCode>General</c:formatCode>
                <c:ptCount val="201"/>
                <c:pt idx="0">
                  <c:v>-33.212851999999998</c:v>
                </c:pt>
                <c:pt idx="1">
                  <c:v>-28.862278</c:v>
                </c:pt>
                <c:pt idx="2">
                  <c:v>-23.540566999999999</c:v>
                </c:pt>
                <c:pt idx="3">
                  <c:v>-20.728394999999999</c:v>
                </c:pt>
                <c:pt idx="4">
                  <c:v>-19.69087</c:v>
                </c:pt>
                <c:pt idx="5">
                  <c:v>-19.513612999999999</c:v>
                </c:pt>
                <c:pt idx="6">
                  <c:v>-18.918531000000002</c:v>
                </c:pt>
                <c:pt idx="7">
                  <c:v>-18.569849000000001</c:v>
                </c:pt>
                <c:pt idx="8">
                  <c:v>-17.945169</c:v>
                </c:pt>
                <c:pt idx="9">
                  <c:v>-17.212503000000002</c:v>
                </c:pt>
                <c:pt idx="10">
                  <c:v>-16.275976</c:v>
                </c:pt>
                <c:pt idx="11">
                  <c:v>-15.645332</c:v>
                </c:pt>
                <c:pt idx="12">
                  <c:v>-15.16011</c:v>
                </c:pt>
                <c:pt idx="13">
                  <c:v>-14.552647</c:v>
                </c:pt>
                <c:pt idx="14">
                  <c:v>-13.796900000000001</c:v>
                </c:pt>
                <c:pt idx="15">
                  <c:v>-13.146129999999999</c:v>
                </c:pt>
                <c:pt idx="16">
                  <c:v>-12.594287</c:v>
                </c:pt>
                <c:pt idx="17">
                  <c:v>-12.06512</c:v>
                </c:pt>
                <c:pt idx="18">
                  <c:v>-11.513515</c:v>
                </c:pt>
                <c:pt idx="19">
                  <c:v>-11.049837999999999</c:v>
                </c:pt>
                <c:pt idx="20">
                  <c:v>-10.645834000000001</c:v>
                </c:pt>
                <c:pt idx="21">
                  <c:v>-10.238206</c:v>
                </c:pt>
                <c:pt idx="22">
                  <c:v>-9.8543406000000004</c:v>
                </c:pt>
                <c:pt idx="23">
                  <c:v>-9.4637765999999992</c:v>
                </c:pt>
                <c:pt idx="24">
                  <c:v>-9.1100224999999995</c:v>
                </c:pt>
                <c:pt idx="25">
                  <c:v>-8.8130798000000006</c:v>
                </c:pt>
                <c:pt idx="26">
                  <c:v>-8.5830687999999995</c:v>
                </c:pt>
                <c:pt idx="27">
                  <c:v>-8.3752040999999995</c:v>
                </c:pt>
                <c:pt idx="28">
                  <c:v>-8.1417359999999999</c:v>
                </c:pt>
                <c:pt idx="29">
                  <c:v>-7.9485083000000003</c:v>
                </c:pt>
                <c:pt idx="30">
                  <c:v>-7.7923942000000004</c:v>
                </c:pt>
                <c:pt idx="31">
                  <c:v>-7.6665063</c:v>
                </c:pt>
                <c:pt idx="32">
                  <c:v>-7.5655884999999996</c:v>
                </c:pt>
                <c:pt idx="33">
                  <c:v>-7.5031514000000001</c:v>
                </c:pt>
                <c:pt idx="34">
                  <c:v>-7.4829534999999998</c:v>
                </c:pt>
                <c:pt idx="35">
                  <c:v>-7.4929699999999997</c:v>
                </c:pt>
                <c:pt idx="36">
                  <c:v>-7.5096334999999996</c:v>
                </c:pt>
                <c:pt idx="37">
                  <c:v>-7.5058502999999996</c:v>
                </c:pt>
                <c:pt idx="38">
                  <c:v>-7.5011438999999998</c:v>
                </c:pt>
                <c:pt idx="39">
                  <c:v>-7.4968348000000002</c:v>
                </c:pt>
                <c:pt idx="40">
                  <c:v>-7.5149378999999996</c:v>
                </c:pt>
                <c:pt idx="41">
                  <c:v>-7.4999460999999998</c:v>
                </c:pt>
                <c:pt idx="42">
                  <c:v>-7.5076041</c:v>
                </c:pt>
                <c:pt idx="43">
                  <c:v>-7.5125412999999996</c:v>
                </c:pt>
                <c:pt idx="44">
                  <c:v>-7.5170168999999998</c:v>
                </c:pt>
                <c:pt idx="45">
                  <c:v>-7.5091156999999997</c:v>
                </c:pt>
                <c:pt idx="46">
                  <c:v>-7.5061407000000004</c:v>
                </c:pt>
                <c:pt idx="47">
                  <c:v>-7.5514368999999997</c:v>
                </c:pt>
                <c:pt idx="48">
                  <c:v>-7.6275458</c:v>
                </c:pt>
                <c:pt idx="49">
                  <c:v>-7.7412118999999997</c:v>
                </c:pt>
                <c:pt idx="50">
                  <c:v>-7.8664478999999998</c:v>
                </c:pt>
                <c:pt idx="51">
                  <c:v>-7.9733872000000003</c:v>
                </c:pt>
                <c:pt idx="52">
                  <c:v>-8.0669184000000005</c:v>
                </c:pt>
                <c:pt idx="53">
                  <c:v>-8.1506491000000008</c:v>
                </c:pt>
                <c:pt idx="54">
                  <c:v>-8.2087698000000007</c:v>
                </c:pt>
                <c:pt idx="55">
                  <c:v>-8.3111753000000004</c:v>
                </c:pt>
                <c:pt idx="56">
                  <c:v>-8.4571486</c:v>
                </c:pt>
                <c:pt idx="57">
                  <c:v>-8.6699476000000004</c:v>
                </c:pt>
                <c:pt idx="58">
                  <c:v>-8.8466883000000003</c:v>
                </c:pt>
                <c:pt idx="59">
                  <c:v>-8.9759483000000007</c:v>
                </c:pt>
                <c:pt idx="60">
                  <c:v>-9.0802058999999993</c:v>
                </c:pt>
                <c:pt idx="61">
                  <c:v>-9.2029590999999993</c:v>
                </c:pt>
                <c:pt idx="62">
                  <c:v>-9.4017897000000001</c:v>
                </c:pt>
                <c:pt idx="63">
                  <c:v>-9.5845509</c:v>
                </c:pt>
                <c:pt idx="64">
                  <c:v>-9.7843198999999998</c:v>
                </c:pt>
                <c:pt idx="65">
                  <c:v>-9.8856964000000005</c:v>
                </c:pt>
                <c:pt idx="66">
                  <c:v>-9.930275</c:v>
                </c:pt>
                <c:pt idx="67">
                  <c:v>-9.8258075999999992</c:v>
                </c:pt>
                <c:pt idx="68">
                  <c:v>-9.6812143000000006</c:v>
                </c:pt>
                <c:pt idx="69">
                  <c:v>-9.5625505000000004</c:v>
                </c:pt>
                <c:pt idx="70">
                  <c:v>-9.5079268999999993</c:v>
                </c:pt>
                <c:pt idx="71">
                  <c:v>-9.5026072999999993</c:v>
                </c:pt>
                <c:pt idx="72">
                  <c:v>-9.5127172000000009</c:v>
                </c:pt>
                <c:pt idx="73">
                  <c:v>-9.4611052999999998</c:v>
                </c:pt>
                <c:pt idx="74">
                  <c:v>-9.3548144999999998</c:v>
                </c:pt>
                <c:pt idx="75">
                  <c:v>-9.2102423000000009</c:v>
                </c:pt>
                <c:pt idx="76">
                  <c:v>-9.1082190999999995</c:v>
                </c:pt>
                <c:pt idx="77">
                  <c:v>-9.0359677999999999</c:v>
                </c:pt>
                <c:pt idx="78">
                  <c:v>-8.9974146000000008</c:v>
                </c:pt>
                <c:pt idx="79">
                  <c:v>-8.9720364000000004</c:v>
                </c:pt>
                <c:pt idx="80">
                  <c:v>-8.9402284999999999</c:v>
                </c:pt>
                <c:pt idx="81">
                  <c:v>-8.8772105999999997</c:v>
                </c:pt>
                <c:pt idx="82">
                  <c:v>-8.7786588999999999</c:v>
                </c:pt>
                <c:pt idx="83">
                  <c:v>-8.6908463999999999</c:v>
                </c:pt>
                <c:pt idx="84">
                  <c:v>-8.6642475000000001</c:v>
                </c:pt>
                <c:pt idx="85">
                  <c:v>-8.6368293999999999</c:v>
                </c:pt>
                <c:pt idx="86">
                  <c:v>-8.5754766</c:v>
                </c:pt>
                <c:pt idx="87">
                  <c:v>-8.5077181</c:v>
                </c:pt>
                <c:pt idx="88">
                  <c:v>-8.4632120000000004</c:v>
                </c:pt>
                <c:pt idx="89">
                  <c:v>-8.4286975999999996</c:v>
                </c:pt>
                <c:pt idx="90">
                  <c:v>-8.4028615999999996</c:v>
                </c:pt>
                <c:pt idx="91">
                  <c:v>-8.4230309000000005</c:v>
                </c:pt>
                <c:pt idx="92">
                  <c:v>-8.5156755000000004</c:v>
                </c:pt>
                <c:pt idx="93">
                  <c:v>-8.6124372000000005</c:v>
                </c:pt>
                <c:pt idx="94">
                  <c:v>-8.7275133</c:v>
                </c:pt>
                <c:pt idx="95">
                  <c:v>-8.8110351999999992</c:v>
                </c:pt>
                <c:pt idx="96">
                  <c:v>-8.8375330000000005</c:v>
                </c:pt>
                <c:pt idx="97">
                  <c:v>-8.8360634000000005</c:v>
                </c:pt>
                <c:pt idx="98">
                  <c:v>-8.8572369000000002</c:v>
                </c:pt>
                <c:pt idx="99">
                  <c:v>-8.9028063</c:v>
                </c:pt>
                <c:pt idx="100">
                  <c:v>-8.9374608999999996</c:v>
                </c:pt>
                <c:pt idx="101">
                  <c:v>-8.9496488999999997</c:v>
                </c:pt>
                <c:pt idx="102">
                  <c:v>-8.9247961</c:v>
                </c:pt>
                <c:pt idx="103">
                  <c:v>-8.8924541000000001</c:v>
                </c:pt>
                <c:pt idx="104">
                  <c:v>-8.8241452999999996</c:v>
                </c:pt>
                <c:pt idx="105">
                  <c:v>-8.8010111000000002</c:v>
                </c:pt>
                <c:pt idx="106">
                  <c:v>-8.7784499999999994</c:v>
                </c:pt>
                <c:pt idx="107">
                  <c:v>-8.7752686000000004</c:v>
                </c:pt>
                <c:pt idx="108">
                  <c:v>-8.7531117999999992</c:v>
                </c:pt>
                <c:pt idx="109">
                  <c:v>-8.7207021999999998</c:v>
                </c:pt>
                <c:pt idx="110">
                  <c:v>-8.7451410000000003</c:v>
                </c:pt>
                <c:pt idx="111">
                  <c:v>-8.7601441999999992</c:v>
                </c:pt>
                <c:pt idx="112">
                  <c:v>-8.8214196999999999</c:v>
                </c:pt>
                <c:pt idx="113">
                  <c:v>-8.8672751999999999</c:v>
                </c:pt>
                <c:pt idx="114">
                  <c:v>-8.9288454000000002</c:v>
                </c:pt>
                <c:pt idx="115">
                  <c:v>-8.9666470999999994</c:v>
                </c:pt>
                <c:pt idx="116">
                  <c:v>-8.9775981999999992</c:v>
                </c:pt>
                <c:pt idx="117">
                  <c:v>-9.0282000999999994</c:v>
                </c:pt>
                <c:pt idx="118">
                  <c:v>-9.0445346999999998</c:v>
                </c:pt>
                <c:pt idx="119">
                  <c:v>-9.0264243999999998</c:v>
                </c:pt>
                <c:pt idx="120">
                  <c:v>-8.9964724</c:v>
                </c:pt>
                <c:pt idx="121">
                  <c:v>-8.9787549999999996</c:v>
                </c:pt>
                <c:pt idx="122">
                  <c:v>-8.9837799</c:v>
                </c:pt>
                <c:pt idx="123">
                  <c:v>-8.9410323999999992</c:v>
                </c:pt>
                <c:pt idx="124">
                  <c:v>-8.9895458000000001</c:v>
                </c:pt>
                <c:pt idx="125">
                  <c:v>-9.1062201999999992</c:v>
                </c:pt>
                <c:pt idx="126">
                  <c:v>-9.1975411999999999</c:v>
                </c:pt>
                <c:pt idx="127">
                  <c:v>-9.3491792999999994</c:v>
                </c:pt>
                <c:pt idx="128">
                  <c:v>-9.4257536000000002</c:v>
                </c:pt>
                <c:pt idx="129">
                  <c:v>-9.5912161000000005</c:v>
                </c:pt>
                <c:pt idx="130">
                  <c:v>-9.5595073999999993</c:v>
                </c:pt>
                <c:pt idx="131">
                  <c:v>-9.6401872999999991</c:v>
                </c:pt>
                <c:pt idx="132">
                  <c:v>-9.7728480999999991</c:v>
                </c:pt>
                <c:pt idx="133">
                  <c:v>-9.8967484999999993</c:v>
                </c:pt>
                <c:pt idx="134">
                  <c:v>-10.077261999999999</c:v>
                </c:pt>
                <c:pt idx="135">
                  <c:v>-10.105352999999999</c:v>
                </c:pt>
                <c:pt idx="136">
                  <c:v>-10.274609</c:v>
                </c:pt>
                <c:pt idx="137">
                  <c:v>-10.689128999999999</c:v>
                </c:pt>
                <c:pt idx="138">
                  <c:v>-10.841381999999999</c:v>
                </c:pt>
                <c:pt idx="139">
                  <c:v>-11.573464</c:v>
                </c:pt>
                <c:pt idx="140">
                  <c:v>-11.794014000000001</c:v>
                </c:pt>
                <c:pt idx="141">
                  <c:v>-12.505831000000001</c:v>
                </c:pt>
                <c:pt idx="142">
                  <c:v>-12.317724</c:v>
                </c:pt>
                <c:pt idx="143">
                  <c:v>-11.938803999999999</c:v>
                </c:pt>
                <c:pt idx="144">
                  <c:v>-12.201879</c:v>
                </c:pt>
                <c:pt idx="145">
                  <c:v>-12.020937999999999</c:v>
                </c:pt>
                <c:pt idx="146">
                  <c:v>-11.845834</c:v>
                </c:pt>
                <c:pt idx="147">
                  <c:v>-11.069167</c:v>
                </c:pt>
                <c:pt idx="148">
                  <c:v>-11.010069</c:v>
                </c:pt>
                <c:pt idx="149">
                  <c:v>-11.158918</c:v>
                </c:pt>
                <c:pt idx="150">
                  <c:v>-10.975082</c:v>
                </c:pt>
                <c:pt idx="151">
                  <c:v>-11.087577</c:v>
                </c:pt>
                <c:pt idx="152">
                  <c:v>-11.07785</c:v>
                </c:pt>
                <c:pt idx="153">
                  <c:v>-11.21383</c:v>
                </c:pt>
                <c:pt idx="154">
                  <c:v>-10.825277</c:v>
                </c:pt>
                <c:pt idx="155">
                  <c:v>-10.790061</c:v>
                </c:pt>
                <c:pt idx="156">
                  <c:v>-10.829050000000001</c:v>
                </c:pt>
                <c:pt idx="157">
                  <c:v>-10.989644</c:v>
                </c:pt>
                <c:pt idx="158">
                  <c:v>-10.883088000000001</c:v>
                </c:pt>
                <c:pt idx="159">
                  <c:v>-10.873554</c:v>
                </c:pt>
                <c:pt idx="160">
                  <c:v>-11.063017</c:v>
                </c:pt>
                <c:pt idx="161">
                  <c:v>-11.148921</c:v>
                </c:pt>
                <c:pt idx="162">
                  <c:v>-11.098998</c:v>
                </c:pt>
                <c:pt idx="163">
                  <c:v>-11.029057999999999</c:v>
                </c:pt>
                <c:pt idx="164">
                  <c:v>-11.064029</c:v>
                </c:pt>
                <c:pt idx="165">
                  <c:v>-11.000866</c:v>
                </c:pt>
                <c:pt idx="166">
                  <c:v>-10.87848</c:v>
                </c:pt>
                <c:pt idx="167">
                  <c:v>-10.975225999999999</c:v>
                </c:pt>
                <c:pt idx="168">
                  <c:v>-11.039445000000001</c:v>
                </c:pt>
                <c:pt idx="169">
                  <c:v>-11.081633</c:v>
                </c:pt>
                <c:pt idx="170">
                  <c:v>-11.097321000000001</c:v>
                </c:pt>
                <c:pt idx="171">
                  <c:v>-11.264355999999999</c:v>
                </c:pt>
                <c:pt idx="172">
                  <c:v>-11.418953999999999</c:v>
                </c:pt>
                <c:pt idx="173">
                  <c:v>-11.648398</c:v>
                </c:pt>
                <c:pt idx="174">
                  <c:v>-11.871677</c:v>
                </c:pt>
                <c:pt idx="175">
                  <c:v>-12.069955</c:v>
                </c:pt>
                <c:pt idx="176">
                  <c:v>-12.120763999999999</c:v>
                </c:pt>
                <c:pt idx="177">
                  <c:v>-12.199754</c:v>
                </c:pt>
                <c:pt idx="178">
                  <c:v>-12.546294</c:v>
                </c:pt>
                <c:pt idx="179">
                  <c:v>-12.960566999999999</c:v>
                </c:pt>
                <c:pt idx="180">
                  <c:v>-13.485901999999999</c:v>
                </c:pt>
                <c:pt idx="181">
                  <c:v>-14.748863999999999</c:v>
                </c:pt>
                <c:pt idx="182">
                  <c:v>-16.946055999999999</c:v>
                </c:pt>
                <c:pt idx="183">
                  <c:v>-19.350698000000001</c:v>
                </c:pt>
                <c:pt idx="184">
                  <c:v>-21.518063999999999</c:v>
                </c:pt>
                <c:pt idx="185">
                  <c:v>-25.531314999999999</c:v>
                </c:pt>
                <c:pt idx="186">
                  <c:v>-28.675996999999999</c:v>
                </c:pt>
                <c:pt idx="187">
                  <c:v>-31.534651</c:v>
                </c:pt>
                <c:pt idx="188">
                  <c:v>-33.944775</c:v>
                </c:pt>
                <c:pt idx="189">
                  <c:v>-37.308041000000003</c:v>
                </c:pt>
                <c:pt idx="190">
                  <c:v>-40.491534999999999</c:v>
                </c:pt>
                <c:pt idx="191">
                  <c:v>-41.550133000000002</c:v>
                </c:pt>
                <c:pt idx="192">
                  <c:v>-42.386642000000002</c:v>
                </c:pt>
                <c:pt idx="193">
                  <c:v>-43.058601000000003</c:v>
                </c:pt>
                <c:pt idx="194">
                  <c:v>-43.453907000000001</c:v>
                </c:pt>
                <c:pt idx="195">
                  <c:v>-43.592941000000003</c:v>
                </c:pt>
                <c:pt idx="196">
                  <c:v>-43.838448</c:v>
                </c:pt>
                <c:pt idx="197">
                  <c:v>-44.019016000000001</c:v>
                </c:pt>
                <c:pt idx="198">
                  <c:v>-44.001666999999998</c:v>
                </c:pt>
                <c:pt idx="199">
                  <c:v>-43.83437</c:v>
                </c:pt>
                <c:pt idx="200">
                  <c:v>-43.740025000000003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F306-40B9-83C9-78DC39DB0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73376"/>
        <c:axId val="11478374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CLvsLO!$J$2</c15:sqref>
                        </c15:formulaRef>
                      </c:ext>
                    </c:extLst>
                    <c:strCache>
                      <c:ptCount val="1"/>
                      <c:pt idx="0">
                        <c:v>+5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</c:v>
                      </c:pt>
                      <c:pt idx="1">
                        <c:v>6.1950000000000003</c:v>
                      </c:pt>
                      <c:pt idx="2">
                        <c:v>6.39</c:v>
                      </c:pt>
                      <c:pt idx="3">
                        <c:v>6.585</c:v>
                      </c:pt>
                      <c:pt idx="4">
                        <c:v>6.78</c:v>
                      </c:pt>
                      <c:pt idx="5">
                        <c:v>6.9749999999999996</c:v>
                      </c:pt>
                      <c:pt idx="6">
                        <c:v>7.17</c:v>
                      </c:pt>
                      <c:pt idx="7">
                        <c:v>7.3650000000000002</c:v>
                      </c:pt>
                      <c:pt idx="8">
                        <c:v>7.56</c:v>
                      </c:pt>
                      <c:pt idx="9">
                        <c:v>7.7549999999999999</c:v>
                      </c:pt>
                      <c:pt idx="10">
                        <c:v>7.95</c:v>
                      </c:pt>
                      <c:pt idx="11">
                        <c:v>8.1449999999999996</c:v>
                      </c:pt>
                      <c:pt idx="12">
                        <c:v>8.34</c:v>
                      </c:pt>
                      <c:pt idx="13">
                        <c:v>8.5350000000000001</c:v>
                      </c:pt>
                      <c:pt idx="14">
                        <c:v>8.73</c:v>
                      </c:pt>
                      <c:pt idx="15">
                        <c:v>8.9250000000000007</c:v>
                      </c:pt>
                      <c:pt idx="16">
                        <c:v>9.1199999999999992</c:v>
                      </c:pt>
                      <c:pt idx="17">
                        <c:v>9.3149999999999995</c:v>
                      </c:pt>
                      <c:pt idx="18">
                        <c:v>9.51</c:v>
                      </c:pt>
                      <c:pt idx="19">
                        <c:v>9.7050000000000001</c:v>
                      </c:pt>
                      <c:pt idx="20">
                        <c:v>9.9</c:v>
                      </c:pt>
                      <c:pt idx="21">
                        <c:v>10.095000000000001</c:v>
                      </c:pt>
                      <c:pt idx="22">
                        <c:v>10.29</c:v>
                      </c:pt>
                      <c:pt idx="23">
                        <c:v>10.484999999999999</c:v>
                      </c:pt>
                      <c:pt idx="24">
                        <c:v>10.68</c:v>
                      </c:pt>
                      <c:pt idx="25">
                        <c:v>10.875</c:v>
                      </c:pt>
                      <c:pt idx="26">
                        <c:v>11.07</c:v>
                      </c:pt>
                      <c:pt idx="27">
                        <c:v>11.265000000000001</c:v>
                      </c:pt>
                      <c:pt idx="28">
                        <c:v>11.46</c:v>
                      </c:pt>
                      <c:pt idx="29">
                        <c:v>11.654999999999999</c:v>
                      </c:pt>
                      <c:pt idx="30">
                        <c:v>11.85</c:v>
                      </c:pt>
                      <c:pt idx="31">
                        <c:v>12.045</c:v>
                      </c:pt>
                      <c:pt idx="32">
                        <c:v>12.24</c:v>
                      </c:pt>
                      <c:pt idx="33">
                        <c:v>12.435</c:v>
                      </c:pt>
                      <c:pt idx="34">
                        <c:v>12.63</c:v>
                      </c:pt>
                      <c:pt idx="35">
                        <c:v>12.824999999999999</c:v>
                      </c:pt>
                      <c:pt idx="36">
                        <c:v>13.02</c:v>
                      </c:pt>
                      <c:pt idx="37">
                        <c:v>13.215</c:v>
                      </c:pt>
                      <c:pt idx="38">
                        <c:v>13.41</c:v>
                      </c:pt>
                      <c:pt idx="39">
                        <c:v>13.605</c:v>
                      </c:pt>
                      <c:pt idx="40">
                        <c:v>13.8</c:v>
                      </c:pt>
                      <c:pt idx="41">
                        <c:v>13.994999999999999</c:v>
                      </c:pt>
                      <c:pt idx="42">
                        <c:v>14.19</c:v>
                      </c:pt>
                      <c:pt idx="43">
                        <c:v>14.385</c:v>
                      </c:pt>
                      <c:pt idx="44">
                        <c:v>14.58</c:v>
                      </c:pt>
                      <c:pt idx="45">
                        <c:v>14.775</c:v>
                      </c:pt>
                      <c:pt idx="46">
                        <c:v>14.97</c:v>
                      </c:pt>
                      <c:pt idx="47">
                        <c:v>15.164999999999999</c:v>
                      </c:pt>
                      <c:pt idx="48">
                        <c:v>15.36</c:v>
                      </c:pt>
                      <c:pt idx="49">
                        <c:v>15.555</c:v>
                      </c:pt>
                      <c:pt idx="50">
                        <c:v>15.75</c:v>
                      </c:pt>
                      <c:pt idx="51">
                        <c:v>15.945</c:v>
                      </c:pt>
                      <c:pt idx="52">
                        <c:v>16.14</c:v>
                      </c:pt>
                      <c:pt idx="53">
                        <c:v>16.335000000000001</c:v>
                      </c:pt>
                      <c:pt idx="54">
                        <c:v>16.53</c:v>
                      </c:pt>
                      <c:pt idx="55">
                        <c:v>16.725000000000001</c:v>
                      </c:pt>
                      <c:pt idx="56">
                        <c:v>16.920000000000002</c:v>
                      </c:pt>
                      <c:pt idx="57">
                        <c:v>17.114999999999998</c:v>
                      </c:pt>
                      <c:pt idx="58">
                        <c:v>17.309999999999999</c:v>
                      </c:pt>
                      <c:pt idx="59">
                        <c:v>17.504999999999999</c:v>
                      </c:pt>
                      <c:pt idx="60">
                        <c:v>17.7</c:v>
                      </c:pt>
                      <c:pt idx="61">
                        <c:v>17.895</c:v>
                      </c:pt>
                      <c:pt idx="62">
                        <c:v>18.09</c:v>
                      </c:pt>
                      <c:pt idx="63">
                        <c:v>18.285</c:v>
                      </c:pt>
                      <c:pt idx="64">
                        <c:v>18.48</c:v>
                      </c:pt>
                      <c:pt idx="65">
                        <c:v>18.675000000000001</c:v>
                      </c:pt>
                      <c:pt idx="66">
                        <c:v>18.87</c:v>
                      </c:pt>
                      <c:pt idx="67">
                        <c:v>19.065000000000001</c:v>
                      </c:pt>
                      <c:pt idx="68">
                        <c:v>19.260000000000002</c:v>
                      </c:pt>
                      <c:pt idx="69">
                        <c:v>19.454999999999998</c:v>
                      </c:pt>
                      <c:pt idx="70">
                        <c:v>19.649999999999999</c:v>
                      </c:pt>
                      <c:pt idx="71">
                        <c:v>19.844999999999999</c:v>
                      </c:pt>
                      <c:pt idx="72">
                        <c:v>20.04</c:v>
                      </c:pt>
                      <c:pt idx="73">
                        <c:v>20.234999999999999</c:v>
                      </c:pt>
                      <c:pt idx="74">
                        <c:v>20.43</c:v>
                      </c:pt>
                      <c:pt idx="75">
                        <c:v>20.625</c:v>
                      </c:pt>
                      <c:pt idx="76">
                        <c:v>20.82</c:v>
                      </c:pt>
                      <c:pt idx="77">
                        <c:v>21.015000000000001</c:v>
                      </c:pt>
                      <c:pt idx="78">
                        <c:v>21.21</c:v>
                      </c:pt>
                      <c:pt idx="79">
                        <c:v>21.405000000000001</c:v>
                      </c:pt>
                      <c:pt idx="80">
                        <c:v>21.6</c:v>
                      </c:pt>
                      <c:pt idx="81">
                        <c:v>21.795000000000002</c:v>
                      </c:pt>
                      <c:pt idx="82">
                        <c:v>21.99</c:v>
                      </c:pt>
                      <c:pt idx="83">
                        <c:v>22.184999999999999</c:v>
                      </c:pt>
                      <c:pt idx="84">
                        <c:v>22.38</c:v>
                      </c:pt>
                      <c:pt idx="85">
                        <c:v>22.574999999999999</c:v>
                      </c:pt>
                      <c:pt idx="86">
                        <c:v>22.77</c:v>
                      </c:pt>
                      <c:pt idx="87">
                        <c:v>22.965</c:v>
                      </c:pt>
                      <c:pt idx="88">
                        <c:v>23.16</c:v>
                      </c:pt>
                      <c:pt idx="89">
                        <c:v>23.355</c:v>
                      </c:pt>
                      <c:pt idx="90">
                        <c:v>23.55</c:v>
                      </c:pt>
                      <c:pt idx="91">
                        <c:v>23.745000000000001</c:v>
                      </c:pt>
                      <c:pt idx="92">
                        <c:v>23.94</c:v>
                      </c:pt>
                      <c:pt idx="93">
                        <c:v>24.135000000000002</c:v>
                      </c:pt>
                      <c:pt idx="94">
                        <c:v>24.33</c:v>
                      </c:pt>
                      <c:pt idx="95">
                        <c:v>24.524999999999999</c:v>
                      </c:pt>
                      <c:pt idx="96">
                        <c:v>24.72</c:v>
                      </c:pt>
                      <c:pt idx="97">
                        <c:v>24.914999999999999</c:v>
                      </c:pt>
                      <c:pt idx="98">
                        <c:v>25.11</c:v>
                      </c:pt>
                      <c:pt idx="99">
                        <c:v>25.305</c:v>
                      </c:pt>
                      <c:pt idx="100">
                        <c:v>25.5</c:v>
                      </c:pt>
                      <c:pt idx="101">
                        <c:v>25.695</c:v>
                      </c:pt>
                      <c:pt idx="102">
                        <c:v>25.89</c:v>
                      </c:pt>
                      <c:pt idx="103">
                        <c:v>26.085000000000001</c:v>
                      </c:pt>
                      <c:pt idx="104">
                        <c:v>26.28</c:v>
                      </c:pt>
                      <c:pt idx="105">
                        <c:v>26.475000000000001</c:v>
                      </c:pt>
                      <c:pt idx="106">
                        <c:v>26.67</c:v>
                      </c:pt>
                      <c:pt idx="107">
                        <c:v>26.864999999999998</c:v>
                      </c:pt>
                      <c:pt idx="108">
                        <c:v>27.06</c:v>
                      </c:pt>
                      <c:pt idx="109">
                        <c:v>27.254999999999999</c:v>
                      </c:pt>
                      <c:pt idx="110">
                        <c:v>27.45</c:v>
                      </c:pt>
                      <c:pt idx="111">
                        <c:v>27.645</c:v>
                      </c:pt>
                      <c:pt idx="112">
                        <c:v>27.84</c:v>
                      </c:pt>
                      <c:pt idx="113">
                        <c:v>28.035</c:v>
                      </c:pt>
                      <c:pt idx="114">
                        <c:v>28.23</c:v>
                      </c:pt>
                      <c:pt idx="115">
                        <c:v>28.425000000000001</c:v>
                      </c:pt>
                      <c:pt idx="116">
                        <c:v>28.62</c:v>
                      </c:pt>
                      <c:pt idx="117">
                        <c:v>28.815000000000001</c:v>
                      </c:pt>
                      <c:pt idx="118">
                        <c:v>29.01</c:v>
                      </c:pt>
                      <c:pt idx="119">
                        <c:v>29.204999999999998</c:v>
                      </c:pt>
                      <c:pt idx="120">
                        <c:v>29.4</c:v>
                      </c:pt>
                      <c:pt idx="121">
                        <c:v>29.594999999999999</c:v>
                      </c:pt>
                      <c:pt idx="122">
                        <c:v>29.79</c:v>
                      </c:pt>
                      <c:pt idx="123">
                        <c:v>29.984999999999999</c:v>
                      </c:pt>
                      <c:pt idx="124">
                        <c:v>30.18</c:v>
                      </c:pt>
                      <c:pt idx="125">
                        <c:v>30.375</c:v>
                      </c:pt>
                      <c:pt idx="126">
                        <c:v>30.57</c:v>
                      </c:pt>
                      <c:pt idx="127">
                        <c:v>30.765000000000001</c:v>
                      </c:pt>
                      <c:pt idx="128">
                        <c:v>30.96</c:v>
                      </c:pt>
                      <c:pt idx="129">
                        <c:v>31.155000000000001</c:v>
                      </c:pt>
                      <c:pt idx="130">
                        <c:v>31.35</c:v>
                      </c:pt>
                      <c:pt idx="131">
                        <c:v>31.545000000000002</c:v>
                      </c:pt>
                      <c:pt idx="132">
                        <c:v>31.74</c:v>
                      </c:pt>
                      <c:pt idx="133">
                        <c:v>31.934999999999999</c:v>
                      </c:pt>
                      <c:pt idx="134">
                        <c:v>32.130000000000003</c:v>
                      </c:pt>
                      <c:pt idx="135">
                        <c:v>32.325000000000003</c:v>
                      </c:pt>
                      <c:pt idx="136">
                        <c:v>32.520000000000003</c:v>
                      </c:pt>
                      <c:pt idx="137">
                        <c:v>32.715000000000003</c:v>
                      </c:pt>
                      <c:pt idx="138">
                        <c:v>32.909999999999997</c:v>
                      </c:pt>
                      <c:pt idx="139">
                        <c:v>33.104999999999997</c:v>
                      </c:pt>
                      <c:pt idx="140">
                        <c:v>33.299999999999997</c:v>
                      </c:pt>
                      <c:pt idx="141">
                        <c:v>33.494999999999997</c:v>
                      </c:pt>
                      <c:pt idx="142">
                        <c:v>33.69</c:v>
                      </c:pt>
                      <c:pt idx="143">
                        <c:v>33.884999999999998</c:v>
                      </c:pt>
                      <c:pt idx="144">
                        <c:v>34.08</c:v>
                      </c:pt>
                      <c:pt idx="145">
                        <c:v>34.274999999999999</c:v>
                      </c:pt>
                      <c:pt idx="146">
                        <c:v>34.47</c:v>
                      </c:pt>
                      <c:pt idx="147">
                        <c:v>34.664999999999999</c:v>
                      </c:pt>
                      <c:pt idx="148">
                        <c:v>34.86</c:v>
                      </c:pt>
                      <c:pt idx="149">
                        <c:v>35.055</c:v>
                      </c:pt>
                      <c:pt idx="150">
                        <c:v>35.25</c:v>
                      </c:pt>
                      <c:pt idx="151">
                        <c:v>35.445</c:v>
                      </c:pt>
                      <c:pt idx="152">
                        <c:v>35.64</c:v>
                      </c:pt>
                      <c:pt idx="153">
                        <c:v>35.835000000000001</c:v>
                      </c:pt>
                      <c:pt idx="154">
                        <c:v>36.03</c:v>
                      </c:pt>
                      <c:pt idx="155">
                        <c:v>36.225000000000001</c:v>
                      </c:pt>
                      <c:pt idx="156">
                        <c:v>36.42</c:v>
                      </c:pt>
                      <c:pt idx="157">
                        <c:v>36.615000000000002</c:v>
                      </c:pt>
                      <c:pt idx="158">
                        <c:v>36.81</c:v>
                      </c:pt>
                      <c:pt idx="159">
                        <c:v>37.005000000000003</c:v>
                      </c:pt>
                      <c:pt idx="160">
                        <c:v>37.200000000000003</c:v>
                      </c:pt>
                      <c:pt idx="161">
                        <c:v>37.395000000000003</c:v>
                      </c:pt>
                      <c:pt idx="162">
                        <c:v>37.590000000000003</c:v>
                      </c:pt>
                      <c:pt idx="163">
                        <c:v>37.784999999999997</c:v>
                      </c:pt>
                      <c:pt idx="164">
                        <c:v>37.979999999999997</c:v>
                      </c:pt>
                      <c:pt idx="165">
                        <c:v>38.174999999999997</c:v>
                      </c:pt>
                      <c:pt idx="166">
                        <c:v>38.369999999999997</c:v>
                      </c:pt>
                      <c:pt idx="167">
                        <c:v>38.564999999999998</c:v>
                      </c:pt>
                      <c:pt idx="168">
                        <c:v>38.76</c:v>
                      </c:pt>
                      <c:pt idx="169">
                        <c:v>38.954999999999998</c:v>
                      </c:pt>
                      <c:pt idx="170">
                        <c:v>39.15</c:v>
                      </c:pt>
                      <c:pt idx="171">
                        <c:v>39.344999999999999</c:v>
                      </c:pt>
                      <c:pt idx="172">
                        <c:v>39.54</c:v>
                      </c:pt>
                      <c:pt idx="173">
                        <c:v>39.734999999999999</c:v>
                      </c:pt>
                      <c:pt idx="174">
                        <c:v>39.93</c:v>
                      </c:pt>
                      <c:pt idx="175">
                        <c:v>40.125</c:v>
                      </c:pt>
                      <c:pt idx="176">
                        <c:v>40.32</c:v>
                      </c:pt>
                      <c:pt idx="177">
                        <c:v>40.515000000000001</c:v>
                      </c:pt>
                      <c:pt idx="178">
                        <c:v>40.71</c:v>
                      </c:pt>
                      <c:pt idx="179">
                        <c:v>40.905000000000001</c:v>
                      </c:pt>
                      <c:pt idx="180">
                        <c:v>41.1</c:v>
                      </c:pt>
                      <c:pt idx="181">
                        <c:v>41.295000000000002</c:v>
                      </c:pt>
                      <c:pt idx="182">
                        <c:v>41.49</c:v>
                      </c:pt>
                      <c:pt idx="183">
                        <c:v>41.685000000000002</c:v>
                      </c:pt>
                      <c:pt idx="184">
                        <c:v>41.88</c:v>
                      </c:pt>
                      <c:pt idx="185">
                        <c:v>42.075000000000003</c:v>
                      </c:pt>
                      <c:pt idx="186">
                        <c:v>42.27</c:v>
                      </c:pt>
                      <c:pt idx="187">
                        <c:v>42.465000000000003</c:v>
                      </c:pt>
                      <c:pt idx="188">
                        <c:v>42.66</c:v>
                      </c:pt>
                      <c:pt idx="189">
                        <c:v>42.854999999999997</c:v>
                      </c:pt>
                      <c:pt idx="190">
                        <c:v>43.05</c:v>
                      </c:pt>
                      <c:pt idx="191">
                        <c:v>43.244999999999997</c:v>
                      </c:pt>
                      <c:pt idx="192">
                        <c:v>43.44</c:v>
                      </c:pt>
                      <c:pt idx="193">
                        <c:v>43.634999999999998</c:v>
                      </c:pt>
                      <c:pt idx="194">
                        <c:v>43.83</c:v>
                      </c:pt>
                      <c:pt idx="195">
                        <c:v>44.024999999999999</c:v>
                      </c:pt>
                      <c:pt idx="196">
                        <c:v>44.22</c:v>
                      </c:pt>
                      <c:pt idx="197">
                        <c:v>44.414999999999999</c:v>
                      </c:pt>
                      <c:pt idx="198">
                        <c:v>44.61</c:v>
                      </c:pt>
                      <c:pt idx="199">
                        <c:v>44.805</c:v>
                      </c:pt>
                      <c:pt idx="200">
                        <c:v>45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CLvsLO!$J$5:$J$205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F306-40B9-83C9-78DC39DB0DBD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CLvsLO!$K$2</c15:sqref>
                        </c15:formulaRef>
                      </c:ext>
                    </c:extLst>
                    <c:strCache>
                      <c:ptCount val="1"/>
                      <c:pt idx="0">
                        <c:v>+3 dBm</c:v>
                      </c:pt>
                    </c:strCache>
                  </c:strRef>
                </c:tx>
                <c:spPr>
                  <a:ln cap="rnd" cmpd="dbl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</c:v>
                      </c:pt>
                      <c:pt idx="1">
                        <c:v>6.1950000000000003</c:v>
                      </c:pt>
                      <c:pt idx="2">
                        <c:v>6.39</c:v>
                      </c:pt>
                      <c:pt idx="3">
                        <c:v>6.585</c:v>
                      </c:pt>
                      <c:pt idx="4">
                        <c:v>6.78</c:v>
                      </c:pt>
                      <c:pt idx="5">
                        <c:v>6.9749999999999996</c:v>
                      </c:pt>
                      <c:pt idx="6">
                        <c:v>7.17</c:v>
                      </c:pt>
                      <c:pt idx="7">
                        <c:v>7.3650000000000002</c:v>
                      </c:pt>
                      <c:pt idx="8">
                        <c:v>7.56</c:v>
                      </c:pt>
                      <c:pt idx="9">
                        <c:v>7.7549999999999999</c:v>
                      </c:pt>
                      <c:pt idx="10">
                        <c:v>7.95</c:v>
                      </c:pt>
                      <c:pt idx="11">
                        <c:v>8.1449999999999996</c:v>
                      </c:pt>
                      <c:pt idx="12">
                        <c:v>8.34</c:v>
                      </c:pt>
                      <c:pt idx="13">
                        <c:v>8.5350000000000001</c:v>
                      </c:pt>
                      <c:pt idx="14">
                        <c:v>8.73</c:v>
                      </c:pt>
                      <c:pt idx="15">
                        <c:v>8.9250000000000007</c:v>
                      </c:pt>
                      <c:pt idx="16">
                        <c:v>9.1199999999999992</c:v>
                      </c:pt>
                      <c:pt idx="17">
                        <c:v>9.3149999999999995</c:v>
                      </c:pt>
                      <c:pt idx="18">
                        <c:v>9.51</c:v>
                      </c:pt>
                      <c:pt idx="19">
                        <c:v>9.7050000000000001</c:v>
                      </c:pt>
                      <c:pt idx="20">
                        <c:v>9.9</c:v>
                      </c:pt>
                      <c:pt idx="21">
                        <c:v>10.095000000000001</c:v>
                      </c:pt>
                      <c:pt idx="22">
                        <c:v>10.29</c:v>
                      </c:pt>
                      <c:pt idx="23">
                        <c:v>10.484999999999999</c:v>
                      </c:pt>
                      <c:pt idx="24">
                        <c:v>10.68</c:v>
                      </c:pt>
                      <c:pt idx="25">
                        <c:v>10.875</c:v>
                      </c:pt>
                      <c:pt idx="26">
                        <c:v>11.07</c:v>
                      </c:pt>
                      <c:pt idx="27">
                        <c:v>11.265000000000001</c:v>
                      </c:pt>
                      <c:pt idx="28">
                        <c:v>11.46</c:v>
                      </c:pt>
                      <c:pt idx="29">
                        <c:v>11.654999999999999</c:v>
                      </c:pt>
                      <c:pt idx="30">
                        <c:v>11.85</c:v>
                      </c:pt>
                      <c:pt idx="31">
                        <c:v>12.045</c:v>
                      </c:pt>
                      <c:pt idx="32">
                        <c:v>12.24</c:v>
                      </c:pt>
                      <c:pt idx="33">
                        <c:v>12.435</c:v>
                      </c:pt>
                      <c:pt idx="34">
                        <c:v>12.63</c:v>
                      </c:pt>
                      <c:pt idx="35">
                        <c:v>12.824999999999999</c:v>
                      </c:pt>
                      <c:pt idx="36">
                        <c:v>13.02</c:v>
                      </c:pt>
                      <c:pt idx="37">
                        <c:v>13.215</c:v>
                      </c:pt>
                      <c:pt idx="38">
                        <c:v>13.41</c:v>
                      </c:pt>
                      <c:pt idx="39">
                        <c:v>13.605</c:v>
                      </c:pt>
                      <c:pt idx="40">
                        <c:v>13.8</c:v>
                      </c:pt>
                      <c:pt idx="41">
                        <c:v>13.994999999999999</c:v>
                      </c:pt>
                      <c:pt idx="42">
                        <c:v>14.19</c:v>
                      </c:pt>
                      <c:pt idx="43">
                        <c:v>14.385</c:v>
                      </c:pt>
                      <c:pt idx="44">
                        <c:v>14.58</c:v>
                      </c:pt>
                      <c:pt idx="45">
                        <c:v>14.775</c:v>
                      </c:pt>
                      <c:pt idx="46">
                        <c:v>14.97</c:v>
                      </c:pt>
                      <c:pt idx="47">
                        <c:v>15.164999999999999</c:v>
                      </c:pt>
                      <c:pt idx="48">
                        <c:v>15.36</c:v>
                      </c:pt>
                      <c:pt idx="49">
                        <c:v>15.555</c:v>
                      </c:pt>
                      <c:pt idx="50">
                        <c:v>15.75</c:v>
                      </c:pt>
                      <c:pt idx="51">
                        <c:v>15.945</c:v>
                      </c:pt>
                      <c:pt idx="52">
                        <c:v>16.14</c:v>
                      </c:pt>
                      <c:pt idx="53">
                        <c:v>16.335000000000001</c:v>
                      </c:pt>
                      <c:pt idx="54">
                        <c:v>16.53</c:v>
                      </c:pt>
                      <c:pt idx="55">
                        <c:v>16.725000000000001</c:v>
                      </c:pt>
                      <c:pt idx="56">
                        <c:v>16.920000000000002</c:v>
                      </c:pt>
                      <c:pt idx="57">
                        <c:v>17.114999999999998</c:v>
                      </c:pt>
                      <c:pt idx="58">
                        <c:v>17.309999999999999</c:v>
                      </c:pt>
                      <c:pt idx="59">
                        <c:v>17.504999999999999</c:v>
                      </c:pt>
                      <c:pt idx="60">
                        <c:v>17.7</c:v>
                      </c:pt>
                      <c:pt idx="61">
                        <c:v>17.895</c:v>
                      </c:pt>
                      <c:pt idx="62">
                        <c:v>18.09</c:v>
                      </c:pt>
                      <c:pt idx="63">
                        <c:v>18.285</c:v>
                      </c:pt>
                      <c:pt idx="64">
                        <c:v>18.48</c:v>
                      </c:pt>
                      <c:pt idx="65">
                        <c:v>18.675000000000001</c:v>
                      </c:pt>
                      <c:pt idx="66">
                        <c:v>18.87</c:v>
                      </c:pt>
                      <c:pt idx="67">
                        <c:v>19.065000000000001</c:v>
                      </c:pt>
                      <c:pt idx="68">
                        <c:v>19.260000000000002</c:v>
                      </c:pt>
                      <c:pt idx="69">
                        <c:v>19.454999999999998</c:v>
                      </c:pt>
                      <c:pt idx="70">
                        <c:v>19.649999999999999</c:v>
                      </c:pt>
                      <c:pt idx="71">
                        <c:v>19.844999999999999</c:v>
                      </c:pt>
                      <c:pt idx="72">
                        <c:v>20.04</c:v>
                      </c:pt>
                      <c:pt idx="73">
                        <c:v>20.234999999999999</c:v>
                      </c:pt>
                      <c:pt idx="74">
                        <c:v>20.43</c:v>
                      </c:pt>
                      <c:pt idx="75">
                        <c:v>20.625</c:v>
                      </c:pt>
                      <c:pt idx="76">
                        <c:v>20.82</c:v>
                      </c:pt>
                      <c:pt idx="77">
                        <c:v>21.015000000000001</c:v>
                      </c:pt>
                      <c:pt idx="78">
                        <c:v>21.21</c:v>
                      </c:pt>
                      <c:pt idx="79">
                        <c:v>21.405000000000001</c:v>
                      </c:pt>
                      <c:pt idx="80">
                        <c:v>21.6</c:v>
                      </c:pt>
                      <c:pt idx="81">
                        <c:v>21.795000000000002</c:v>
                      </c:pt>
                      <c:pt idx="82">
                        <c:v>21.99</c:v>
                      </c:pt>
                      <c:pt idx="83">
                        <c:v>22.184999999999999</c:v>
                      </c:pt>
                      <c:pt idx="84">
                        <c:v>22.38</c:v>
                      </c:pt>
                      <c:pt idx="85">
                        <c:v>22.574999999999999</c:v>
                      </c:pt>
                      <c:pt idx="86">
                        <c:v>22.77</c:v>
                      </c:pt>
                      <c:pt idx="87">
                        <c:v>22.965</c:v>
                      </c:pt>
                      <c:pt idx="88">
                        <c:v>23.16</c:v>
                      </c:pt>
                      <c:pt idx="89">
                        <c:v>23.355</c:v>
                      </c:pt>
                      <c:pt idx="90">
                        <c:v>23.55</c:v>
                      </c:pt>
                      <c:pt idx="91">
                        <c:v>23.745000000000001</c:v>
                      </c:pt>
                      <c:pt idx="92">
                        <c:v>23.94</c:v>
                      </c:pt>
                      <c:pt idx="93">
                        <c:v>24.135000000000002</c:v>
                      </c:pt>
                      <c:pt idx="94">
                        <c:v>24.33</c:v>
                      </c:pt>
                      <c:pt idx="95">
                        <c:v>24.524999999999999</c:v>
                      </c:pt>
                      <c:pt idx="96">
                        <c:v>24.72</c:v>
                      </c:pt>
                      <c:pt idx="97">
                        <c:v>24.914999999999999</c:v>
                      </c:pt>
                      <c:pt idx="98">
                        <c:v>25.11</c:v>
                      </c:pt>
                      <c:pt idx="99">
                        <c:v>25.305</c:v>
                      </c:pt>
                      <c:pt idx="100">
                        <c:v>25.5</c:v>
                      </c:pt>
                      <c:pt idx="101">
                        <c:v>25.695</c:v>
                      </c:pt>
                      <c:pt idx="102">
                        <c:v>25.89</c:v>
                      </c:pt>
                      <c:pt idx="103">
                        <c:v>26.085000000000001</c:v>
                      </c:pt>
                      <c:pt idx="104">
                        <c:v>26.28</c:v>
                      </c:pt>
                      <c:pt idx="105">
                        <c:v>26.475000000000001</c:v>
                      </c:pt>
                      <c:pt idx="106">
                        <c:v>26.67</c:v>
                      </c:pt>
                      <c:pt idx="107">
                        <c:v>26.864999999999998</c:v>
                      </c:pt>
                      <c:pt idx="108">
                        <c:v>27.06</c:v>
                      </c:pt>
                      <c:pt idx="109">
                        <c:v>27.254999999999999</c:v>
                      </c:pt>
                      <c:pt idx="110">
                        <c:v>27.45</c:v>
                      </c:pt>
                      <c:pt idx="111">
                        <c:v>27.645</c:v>
                      </c:pt>
                      <c:pt idx="112">
                        <c:v>27.84</c:v>
                      </c:pt>
                      <c:pt idx="113">
                        <c:v>28.035</c:v>
                      </c:pt>
                      <c:pt idx="114">
                        <c:v>28.23</c:v>
                      </c:pt>
                      <c:pt idx="115">
                        <c:v>28.425000000000001</c:v>
                      </c:pt>
                      <c:pt idx="116">
                        <c:v>28.62</c:v>
                      </c:pt>
                      <c:pt idx="117">
                        <c:v>28.815000000000001</c:v>
                      </c:pt>
                      <c:pt idx="118">
                        <c:v>29.01</c:v>
                      </c:pt>
                      <c:pt idx="119">
                        <c:v>29.204999999999998</c:v>
                      </c:pt>
                      <c:pt idx="120">
                        <c:v>29.4</c:v>
                      </c:pt>
                      <c:pt idx="121">
                        <c:v>29.594999999999999</c:v>
                      </c:pt>
                      <c:pt idx="122">
                        <c:v>29.79</c:v>
                      </c:pt>
                      <c:pt idx="123">
                        <c:v>29.984999999999999</c:v>
                      </c:pt>
                      <c:pt idx="124">
                        <c:v>30.18</c:v>
                      </c:pt>
                      <c:pt idx="125">
                        <c:v>30.375</c:v>
                      </c:pt>
                      <c:pt idx="126">
                        <c:v>30.57</c:v>
                      </c:pt>
                      <c:pt idx="127">
                        <c:v>30.765000000000001</c:v>
                      </c:pt>
                      <c:pt idx="128">
                        <c:v>30.96</c:v>
                      </c:pt>
                      <c:pt idx="129">
                        <c:v>31.155000000000001</c:v>
                      </c:pt>
                      <c:pt idx="130">
                        <c:v>31.35</c:v>
                      </c:pt>
                      <c:pt idx="131">
                        <c:v>31.545000000000002</c:v>
                      </c:pt>
                      <c:pt idx="132">
                        <c:v>31.74</c:v>
                      </c:pt>
                      <c:pt idx="133">
                        <c:v>31.934999999999999</c:v>
                      </c:pt>
                      <c:pt idx="134">
                        <c:v>32.130000000000003</c:v>
                      </c:pt>
                      <c:pt idx="135">
                        <c:v>32.325000000000003</c:v>
                      </c:pt>
                      <c:pt idx="136">
                        <c:v>32.520000000000003</c:v>
                      </c:pt>
                      <c:pt idx="137">
                        <c:v>32.715000000000003</c:v>
                      </c:pt>
                      <c:pt idx="138">
                        <c:v>32.909999999999997</c:v>
                      </c:pt>
                      <c:pt idx="139">
                        <c:v>33.104999999999997</c:v>
                      </c:pt>
                      <c:pt idx="140">
                        <c:v>33.299999999999997</c:v>
                      </c:pt>
                      <c:pt idx="141">
                        <c:v>33.494999999999997</c:v>
                      </c:pt>
                      <c:pt idx="142">
                        <c:v>33.69</c:v>
                      </c:pt>
                      <c:pt idx="143">
                        <c:v>33.884999999999998</c:v>
                      </c:pt>
                      <c:pt idx="144">
                        <c:v>34.08</c:v>
                      </c:pt>
                      <c:pt idx="145">
                        <c:v>34.274999999999999</c:v>
                      </c:pt>
                      <c:pt idx="146">
                        <c:v>34.47</c:v>
                      </c:pt>
                      <c:pt idx="147">
                        <c:v>34.664999999999999</c:v>
                      </c:pt>
                      <c:pt idx="148">
                        <c:v>34.86</c:v>
                      </c:pt>
                      <c:pt idx="149">
                        <c:v>35.055</c:v>
                      </c:pt>
                      <c:pt idx="150">
                        <c:v>35.25</c:v>
                      </c:pt>
                      <c:pt idx="151">
                        <c:v>35.445</c:v>
                      </c:pt>
                      <c:pt idx="152">
                        <c:v>35.64</c:v>
                      </c:pt>
                      <c:pt idx="153">
                        <c:v>35.835000000000001</c:v>
                      </c:pt>
                      <c:pt idx="154">
                        <c:v>36.03</c:v>
                      </c:pt>
                      <c:pt idx="155">
                        <c:v>36.225000000000001</c:v>
                      </c:pt>
                      <c:pt idx="156">
                        <c:v>36.42</c:v>
                      </c:pt>
                      <c:pt idx="157">
                        <c:v>36.615000000000002</c:v>
                      </c:pt>
                      <c:pt idx="158">
                        <c:v>36.81</c:v>
                      </c:pt>
                      <c:pt idx="159">
                        <c:v>37.005000000000003</c:v>
                      </c:pt>
                      <c:pt idx="160">
                        <c:v>37.200000000000003</c:v>
                      </c:pt>
                      <c:pt idx="161">
                        <c:v>37.395000000000003</c:v>
                      </c:pt>
                      <c:pt idx="162">
                        <c:v>37.590000000000003</c:v>
                      </c:pt>
                      <c:pt idx="163">
                        <c:v>37.784999999999997</c:v>
                      </c:pt>
                      <c:pt idx="164">
                        <c:v>37.979999999999997</c:v>
                      </c:pt>
                      <c:pt idx="165">
                        <c:v>38.174999999999997</c:v>
                      </c:pt>
                      <c:pt idx="166">
                        <c:v>38.369999999999997</c:v>
                      </c:pt>
                      <c:pt idx="167">
                        <c:v>38.564999999999998</c:v>
                      </c:pt>
                      <c:pt idx="168">
                        <c:v>38.76</c:v>
                      </c:pt>
                      <c:pt idx="169">
                        <c:v>38.954999999999998</c:v>
                      </c:pt>
                      <c:pt idx="170">
                        <c:v>39.15</c:v>
                      </c:pt>
                      <c:pt idx="171">
                        <c:v>39.344999999999999</c:v>
                      </c:pt>
                      <c:pt idx="172">
                        <c:v>39.54</c:v>
                      </c:pt>
                      <c:pt idx="173">
                        <c:v>39.734999999999999</c:v>
                      </c:pt>
                      <c:pt idx="174">
                        <c:v>39.93</c:v>
                      </c:pt>
                      <c:pt idx="175">
                        <c:v>40.125</c:v>
                      </c:pt>
                      <c:pt idx="176">
                        <c:v>40.32</c:v>
                      </c:pt>
                      <c:pt idx="177">
                        <c:v>40.515000000000001</c:v>
                      </c:pt>
                      <c:pt idx="178">
                        <c:v>40.71</c:v>
                      </c:pt>
                      <c:pt idx="179">
                        <c:v>40.905000000000001</c:v>
                      </c:pt>
                      <c:pt idx="180">
                        <c:v>41.1</c:v>
                      </c:pt>
                      <c:pt idx="181">
                        <c:v>41.295000000000002</c:v>
                      </c:pt>
                      <c:pt idx="182">
                        <c:v>41.49</c:v>
                      </c:pt>
                      <c:pt idx="183">
                        <c:v>41.685000000000002</c:v>
                      </c:pt>
                      <c:pt idx="184">
                        <c:v>41.88</c:v>
                      </c:pt>
                      <c:pt idx="185">
                        <c:v>42.075000000000003</c:v>
                      </c:pt>
                      <c:pt idx="186">
                        <c:v>42.27</c:v>
                      </c:pt>
                      <c:pt idx="187">
                        <c:v>42.465000000000003</c:v>
                      </c:pt>
                      <c:pt idx="188">
                        <c:v>42.66</c:v>
                      </c:pt>
                      <c:pt idx="189">
                        <c:v>42.854999999999997</c:v>
                      </c:pt>
                      <c:pt idx="190">
                        <c:v>43.05</c:v>
                      </c:pt>
                      <c:pt idx="191">
                        <c:v>43.244999999999997</c:v>
                      </c:pt>
                      <c:pt idx="192">
                        <c:v>43.44</c:v>
                      </c:pt>
                      <c:pt idx="193">
                        <c:v>43.634999999999998</c:v>
                      </c:pt>
                      <c:pt idx="194">
                        <c:v>43.83</c:v>
                      </c:pt>
                      <c:pt idx="195">
                        <c:v>44.024999999999999</c:v>
                      </c:pt>
                      <c:pt idx="196">
                        <c:v>44.22</c:v>
                      </c:pt>
                      <c:pt idx="197">
                        <c:v>44.414999999999999</c:v>
                      </c:pt>
                      <c:pt idx="198">
                        <c:v>44.61</c:v>
                      </c:pt>
                      <c:pt idx="199">
                        <c:v>44.805</c:v>
                      </c:pt>
                      <c:pt idx="200">
                        <c:v>45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CLvsLO!$K$5:$K$205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306-40B9-83C9-78DC39DB0DBD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CLvsLO!$L$2</c15:sqref>
                        </c15:formulaRef>
                      </c:ext>
                    </c:extLst>
                    <c:strCache>
                      <c:ptCount val="1"/>
                      <c:pt idx="0">
                        <c:v>+1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</c:v>
                      </c:pt>
                      <c:pt idx="1">
                        <c:v>6.1950000000000003</c:v>
                      </c:pt>
                      <c:pt idx="2">
                        <c:v>6.39</c:v>
                      </c:pt>
                      <c:pt idx="3">
                        <c:v>6.585</c:v>
                      </c:pt>
                      <c:pt idx="4">
                        <c:v>6.78</c:v>
                      </c:pt>
                      <c:pt idx="5">
                        <c:v>6.9749999999999996</c:v>
                      </c:pt>
                      <c:pt idx="6">
                        <c:v>7.17</c:v>
                      </c:pt>
                      <c:pt idx="7">
                        <c:v>7.3650000000000002</c:v>
                      </c:pt>
                      <c:pt idx="8">
                        <c:v>7.56</c:v>
                      </c:pt>
                      <c:pt idx="9">
                        <c:v>7.7549999999999999</c:v>
                      </c:pt>
                      <c:pt idx="10">
                        <c:v>7.95</c:v>
                      </c:pt>
                      <c:pt idx="11">
                        <c:v>8.1449999999999996</c:v>
                      </c:pt>
                      <c:pt idx="12">
                        <c:v>8.34</c:v>
                      </c:pt>
                      <c:pt idx="13">
                        <c:v>8.5350000000000001</c:v>
                      </c:pt>
                      <c:pt idx="14">
                        <c:v>8.73</c:v>
                      </c:pt>
                      <c:pt idx="15">
                        <c:v>8.9250000000000007</c:v>
                      </c:pt>
                      <c:pt idx="16">
                        <c:v>9.1199999999999992</c:v>
                      </c:pt>
                      <c:pt idx="17">
                        <c:v>9.3149999999999995</c:v>
                      </c:pt>
                      <c:pt idx="18">
                        <c:v>9.51</c:v>
                      </c:pt>
                      <c:pt idx="19">
                        <c:v>9.7050000000000001</c:v>
                      </c:pt>
                      <c:pt idx="20">
                        <c:v>9.9</c:v>
                      </c:pt>
                      <c:pt idx="21">
                        <c:v>10.095000000000001</c:v>
                      </c:pt>
                      <c:pt idx="22">
                        <c:v>10.29</c:v>
                      </c:pt>
                      <c:pt idx="23">
                        <c:v>10.484999999999999</c:v>
                      </c:pt>
                      <c:pt idx="24">
                        <c:v>10.68</c:v>
                      </c:pt>
                      <c:pt idx="25">
                        <c:v>10.875</c:v>
                      </c:pt>
                      <c:pt idx="26">
                        <c:v>11.07</c:v>
                      </c:pt>
                      <c:pt idx="27">
                        <c:v>11.265000000000001</c:v>
                      </c:pt>
                      <c:pt idx="28">
                        <c:v>11.46</c:v>
                      </c:pt>
                      <c:pt idx="29">
                        <c:v>11.654999999999999</c:v>
                      </c:pt>
                      <c:pt idx="30">
                        <c:v>11.85</c:v>
                      </c:pt>
                      <c:pt idx="31">
                        <c:v>12.045</c:v>
                      </c:pt>
                      <c:pt idx="32">
                        <c:v>12.24</c:v>
                      </c:pt>
                      <c:pt idx="33">
                        <c:v>12.435</c:v>
                      </c:pt>
                      <c:pt idx="34">
                        <c:v>12.63</c:v>
                      </c:pt>
                      <c:pt idx="35">
                        <c:v>12.824999999999999</c:v>
                      </c:pt>
                      <c:pt idx="36">
                        <c:v>13.02</c:v>
                      </c:pt>
                      <c:pt idx="37">
                        <c:v>13.215</c:v>
                      </c:pt>
                      <c:pt idx="38">
                        <c:v>13.41</c:v>
                      </c:pt>
                      <c:pt idx="39">
                        <c:v>13.605</c:v>
                      </c:pt>
                      <c:pt idx="40">
                        <c:v>13.8</c:v>
                      </c:pt>
                      <c:pt idx="41">
                        <c:v>13.994999999999999</c:v>
                      </c:pt>
                      <c:pt idx="42">
                        <c:v>14.19</c:v>
                      </c:pt>
                      <c:pt idx="43">
                        <c:v>14.385</c:v>
                      </c:pt>
                      <c:pt idx="44">
                        <c:v>14.58</c:v>
                      </c:pt>
                      <c:pt idx="45">
                        <c:v>14.775</c:v>
                      </c:pt>
                      <c:pt idx="46">
                        <c:v>14.97</c:v>
                      </c:pt>
                      <c:pt idx="47">
                        <c:v>15.164999999999999</c:v>
                      </c:pt>
                      <c:pt idx="48">
                        <c:v>15.36</c:v>
                      </c:pt>
                      <c:pt idx="49">
                        <c:v>15.555</c:v>
                      </c:pt>
                      <c:pt idx="50">
                        <c:v>15.75</c:v>
                      </c:pt>
                      <c:pt idx="51">
                        <c:v>15.945</c:v>
                      </c:pt>
                      <c:pt idx="52">
                        <c:v>16.14</c:v>
                      </c:pt>
                      <c:pt idx="53">
                        <c:v>16.335000000000001</c:v>
                      </c:pt>
                      <c:pt idx="54">
                        <c:v>16.53</c:v>
                      </c:pt>
                      <c:pt idx="55">
                        <c:v>16.725000000000001</c:v>
                      </c:pt>
                      <c:pt idx="56">
                        <c:v>16.920000000000002</c:v>
                      </c:pt>
                      <c:pt idx="57">
                        <c:v>17.114999999999998</c:v>
                      </c:pt>
                      <c:pt idx="58">
                        <c:v>17.309999999999999</c:v>
                      </c:pt>
                      <c:pt idx="59">
                        <c:v>17.504999999999999</c:v>
                      </c:pt>
                      <c:pt idx="60">
                        <c:v>17.7</c:v>
                      </c:pt>
                      <c:pt idx="61">
                        <c:v>17.895</c:v>
                      </c:pt>
                      <c:pt idx="62">
                        <c:v>18.09</c:v>
                      </c:pt>
                      <c:pt idx="63">
                        <c:v>18.285</c:v>
                      </c:pt>
                      <c:pt idx="64">
                        <c:v>18.48</c:v>
                      </c:pt>
                      <c:pt idx="65">
                        <c:v>18.675000000000001</c:v>
                      </c:pt>
                      <c:pt idx="66">
                        <c:v>18.87</c:v>
                      </c:pt>
                      <c:pt idx="67">
                        <c:v>19.065000000000001</c:v>
                      </c:pt>
                      <c:pt idx="68">
                        <c:v>19.260000000000002</c:v>
                      </c:pt>
                      <c:pt idx="69">
                        <c:v>19.454999999999998</c:v>
                      </c:pt>
                      <c:pt idx="70">
                        <c:v>19.649999999999999</c:v>
                      </c:pt>
                      <c:pt idx="71">
                        <c:v>19.844999999999999</c:v>
                      </c:pt>
                      <c:pt idx="72">
                        <c:v>20.04</c:v>
                      </c:pt>
                      <c:pt idx="73">
                        <c:v>20.234999999999999</c:v>
                      </c:pt>
                      <c:pt idx="74">
                        <c:v>20.43</c:v>
                      </c:pt>
                      <c:pt idx="75">
                        <c:v>20.625</c:v>
                      </c:pt>
                      <c:pt idx="76">
                        <c:v>20.82</c:v>
                      </c:pt>
                      <c:pt idx="77">
                        <c:v>21.015000000000001</c:v>
                      </c:pt>
                      <c:pt idx="78">
                        <c:v>21.21</c:v>
                      </c:pt>
                      <c:pt idx="79">
                        <c:v>21.405000000000001</c:v>
                      </c:pt>
                      <c:pt idx="80">
                        <c:v>21.6</c:v>
                      </c:pt>
                      <c:pt idx="81">
                        <c:v>21.795000000000002</c:v>
                      </c:pt>
                      <c:pt idx="82">
                        <c:v>21.99</c:v>
                      </c:pt>
                      <c:pt idx="83">
                        <c:v>22.184999999999999</c:v>
                      </c:pt>
                      <c:pt idx="84">
                        <c:v>22.38</c:v>
                      </c:pt>
                      <c:pt idx="85">
                        <c:v>22.574999999999999</c:v>
                      </c:pt>
                      <c:pt idx="86">
                        <c:v>22.77</c:v>
                      </c:pt>
                      <c:pt idx="87">
                        <c:v>22.965</c:v>
                      </c:pt>
                      <c:pt idx="88">
                        <c:v>23.16</c:v>
                      </c:pt>
                      <c:pt idx="89">
                        <c:v>23.355</c:v>
                      </c:pt>
                      <c:pt idx="90">
                        <c:v>23.55</c:v>
                      </c:pt>
                      <c:pt idx="91">
                        <c:v>23.745000000000001</c:v>
                      </c:pt>
                      <c:pt idx="92">
                        <c:v>23.94</c:v>
                      </c:pt>
                      <c:pt idx="93">
                        <c:v>24.135000000000002</c:v>
                      </c:pt>
                      <c:pt idx="94">
                        <c:v>24.33</c:v>
                      </c:pt>
                      <c:pt idx="95">
                        <c:v>24.524999999999999</c:v>
                      </c:pt>
                      <c:pt idx="96">
                        <c:v>24.72</c:v>
                      </c:pt>
                      <c:pt idx="97">
                        <c:v>24.914999999999999</c:v>
                      </c:pt>
                      <c:pt idx="98">
                        <c:v>25.11</c:v>
                      </c:pt>
                      <c:pt idx="99">
                        <c:v>25.305</c:v>
                      </c:pt>
                      <c:pt idx="100">
                        <c:v>25.5</c:v>
                      </c:pt>
                      <c:pt idx="101">
                        <c:v>25.695</c:v>
                      </c:pt>
                      <c:pt idx="102">
                        <c:v>25.89</c:v>
                      </c:pt>
                      <c:pt idx="103">
                        <c:v>26.085000000000001</c:v>
                      </c:pt>
                      <c:pt idx="104">
                        <c:v>26.28</c:v>
                      </c:pt>
                      <c:pt idx="105">
                        <c:v>26.475000000000001</c:v>
                      </c:pt>
                      <c:pt idx="106">
                        <c:v>26.67</c:v>
                      </c:pt>
                      <c:pt idx="107">
                        <c:v>26.864999999999998</c:v>
                      </c:pt>
                      <c:pt idx="108">
                        <c:v>27.06</c:v>
                      </c:pt>
                      <c:pt idx="109">
                        <c:v>27.254999999999999</c:v>
                      </c:pt>
                      <c:pt idx="110">
                        <c:v>27.45</c:v>
                      </c:pt>
                      <c:pt idx="111">
                        <c:v>27.645</c:v>
                      </c:pt>
                      <c:pt idx="112">
                        <c:v>27.84</c:v>
                      </c:pt>
                      <c:pt idx="113">
                        <c:v>28.035</c:v>
                      </c:pt>
                      <c:pt idx="114">
                        <c:v>28.23</c:v>
                      </c:pt>
                      <c:pt idx="115">
                        <c:v>28.425000000000001</c:v>
                      </c:pt>
                      <c:pt idx="116">
                        <c:v>28.62</c:v>
                      </c:pt>
                      <c:pt idx="117">
                        <c:v>28.815000000000001</c:v>
                      </c:pt>
                      <c:pt idx="118">
                        <c:v>29.01</c:v>
                      </c:pt>
                      <c:pt idx="119">
                        <c:v>29.204999999999998</c:v>
                      </c:pt>
                      <c:pt idx="120">
                        <c:v>29.4</c:v>
                      </c:pt>
                      <c:pt idx="121">
                        <c:v>29.594999999999999</c:v>
                      </c:pt>
                      <c:pt idx="122">
                        <c:v>29.79</c:v>
                      </c:pt>
                      <c:pt idx="123">
                        <c:v>29.984999999999999</c:v>
                      </c:pt>
                      <c:pt idx="124">
                        <c:v>30.18</c:v>
                      </c:pt>
                      <c:pt idx="125">
                        <c:v>30.375</c:v>
                      </c:pt>
                      <c:pt idx="126">
                        <c:v>30.57</c:v>
                      </c:pt>
                      <c:pt idx="127">
                        <c:v>30.765000000000001</c:v>
                      </c:pt>
                      <c:pt idx="128">
                        <c:v>30.96</c:v>
                      </c:pt>
                      <c:pt idx="129">
                        <c:v>31.155000000000001</c:v>
                      </c:pt>
                      <c:pt idx="130">
                        <c:v>31.35</c:v>
                      </c:pt>
                      <c:pt idx="131">
                        <c:v>31.545000000000002</c:v>
                      </c:pt>
                      <c:pt idx="132">
                        <c:v>31.74</c:v>
                      </c:pt>
                      <c:pt idx="133">
                        <c:v>31.934999999999999</c:v>
                      </c:pt>
                      <c:pt idx="134">
                        <c:v>32.130000000000003</c:v>
                      </c:pt>
                      <c:pt idx="135">
                        <c:v>32.325000000000003</c:v>
                      </c:pt>
                      <c:pt idx="136">
                        <c:v>32.520000000000003</c:v>
                      </c:pt>
                      <c:pt idx="137">
                        <c:v>32.715000000000003</c:v>
                      </c:pt>
                      <c:pt idx="138">
                        <c:v>32.909999999999997</c:v>
                      </c:pt>
                      <c:pt idx="139">
                        <c:v>33.104999999999997</c:v>
                      </c:pt>
                      <c:pt idx="140">
                        <c:v>33.299999999999997</c:v>
                      </c:pt>
                      <c:pt idx="141">
                        <c:v>33.494999999999997</c:v>
                      </c:pt>
                      <c:pt idx="142">
                        <c:v>33.69</c:v>
                      </c:pt>
                      <c:pt idx="143">
                        <c:v>33.884999999999998</c:v>
                      </c:pt>
                      <c:pt idx="144">
                        <c:v>34.08</c:v>
                      </c:pt>
                      <c:pt idx="145">
                        <c:v>34.274999999999999</c:v>
                      </c:pt>
                      <c:pt idx="146">
                        <c:v>34.47</c:v>
                      </c:pt>
                      <c:pt idx="147">
                        <c:v>34.664999999999999</c:v>
                      </c:pt>
                      <c:pt idx="148">
                        <c:v>34.86</c:v>
                      </c:pt>
                      <c:pt idx="149">
                        <c:v>35.055</c:v>
                      </c:pt>
                      <c:pt idx="150">
                        <c:v>35.25</c:v>
                      </c:pt>
                      <c:pt idx="151">
                        <c:v>35.445</c:v>
                      </c:pt>
                      <c:pt idx="152">
                        <c:v>35.64</c:v>
                      </c:pt>
                      <c:pt idx="153">
                        <c:v>35.835000000000001</c:v>
                      </c:pt>
                      <c:pt idx="154">
                        <c:v>36.03</c:v>
                      </c:pt>
                      <c:pt idx="155">
                        <c:v>36.225000000000001</c:v>
                      </c:pt>
                      <c:pt idx="156">
                        <c:v>36.42</c:v>
                      </c:pt>
                      <c:pt idx="157">
                        <c:v>36.615000000000002</c:v>
                      </c:pt>
                      <c:pt idx="158">
                        <c:v>36.81</c:v>
                      </c:pt>
                      <c:pt idx="159">
                        <c:v>37.005000000000003</c:v>
                      </c:pt>
                      <c:pt idx="160">
                        <c:v>37.200000000000003</c:v>
                      </c:pt>
                      <c:pt idx="161">
                        <c:v>37.395000000000003</c:v>
                      </c:pt>
                      <c:pt idx="162">
                        <c:v>37.590000000000003</c:v>
                      </c:pt>
                      <c:pt idx="163">
                        <c:v>37.784999999999997</c:v>
                      </c:pt>
                      <c:pt idx="164">
                        <c:v>37.979999999999997</c:v>
                      </c:pt>
                      <c:pt idx="165">
                        <c:v>38.174999999999997</c:v>
                      </c:pt>
                      <c:pt idx="166">
                        <c:v>38.369999999999997</c:v>
                      </c:pt>
                      <c:pt idx="167">
                        <c:v>38.564999999999998</c:v>
                      </c:pt>
                      <c:pt idx="168">
                        <c:v>38.76</c:v>
                      </c:pt>
                      <c:pt idx="169">
                        <c:v>38.954999999999998</c:v>
                      </c:pt>
                      <c:pt idx="170">
                        <c:v>39.15</c:v>
                      </c:pt>
                      <c:pt idx="171">
                        <c:v>39.344999999999999</c:v>
                      </c:pt>
                      <c:pt idx="172">
                        <c:v>39.54</c:v>
                      </c:pt>
                      <c:pt idx="173">
                        <c:v>39.734999999999999</c:v>
                      </c:pt>
                      <c:pt idx="174">
                        <c:v>39.93</c:v>
                      </c:pt>
                      <c:pt idx="175">
                        <c:v>40.125</c:v>
                      </c:pt>
                      <c:pt idx="176">
                        <c:v>40.32</c:v>
                      </c:pt>
                      <c:pt idx="177">
                        <c:v>40.515000000000001</c:v>
                      </c:pt>
                      <c:pt idx="178">
                        <c:v>40.71</c:v>
                      </c:pt>
                      <c:pt idx="179">
                        <c:v>40.905000000000001</c:v>
                      </c:pt>
                      <c:pt idx="180">
                        <c:v>41.1</c:v>
                      </c:pt>
                      <c:pt idx="181">
                        <c:v>41.295000000000002</c:v>
                      </c:pt>
                      <c:pt idx="182">
                        <c:v>41.49</c:v>
                      </c:pt>
                      <c:pt idx="183">
                        <c:v>41.685000000000002</c:v>
                      </c:pt>
                      <c:pt idx="184">
                        <c:v>41.88</c:v>
                      </c:pt>
                      <c:pt idx="185">
                        <c:v>42.075000000000003</c:v>
                      </c:pt>
                      <c:pt idx="186">
                        <c:v>42.27</c:v>
                      </c:pt>
                      <c:pt idx="187">
                        <c:v>42.465000000000003</c:v>
                      </c:pt>
                      <c:pt idx="188">
                        <c:v>42.66</c:v>
                      </c:pt>
                      <c:pt idx="189">
                        <c:v>42.854999999999997</c:v>
                      </c:pt>
                      <c:pt idx="190">
                        <c:v>43.05</c:v>
                      </c:pt>
                      <c:pt idx="191">
                        <c:v>43.244999999999997</c:v>
                      </c:pt>
                      <c:pt idx="192">
                        <c:v>43.44</c:v>
                      </c:pt>
                      <c:pt idx="193">
                        <c:v>43.634999999999998</c:v>
                      </c:pt>
                      <c:pt idx="194">
                        <c:v>43.83</c:v>
                      </c:pt>
                      <c:pt idx="195">
                        <c:v>44.024999999999999</c:v>
                      </c:pt>
                      <c:pt idx="196">
                        <c:v>44.22</c:v>
                      </c:pt>
                      <c:pt idx="197">
                        <c:v>44.414999999999999</c:v>
                      </c:pt>
                      <c:pt idx="198">
                        <c:v>44.61</c:v>
                      </c:pt>
                      <c:pt idx="199">
                        <c:v>44.805</c:v>
                      </c:pt>
                      <c:pt idx="200">
                        <c:v>45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CLvsLO!$L$5:$L$205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306-40B9-83C9-78DC39DB0DBD}"/>
                  </c:ext>
                </c:extLst>
              </c15:ser>
            </c15:filteredScatterSeries>
          </c:ext>
        </c:extLst>
      </c:scatterChart>
      <c:valAx>
        <c:axId val="114773376"/>
        <c:scaling>
          <c:orientation val="minMax"/>
          <c:max val="4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783744"/>
        <c:crosses val="autoZero"/>
        <c:crossBetween val="midCat"/>
        <c:majorUnit val="5"/>
      </c:valAx>
      <c:valAx>
        <c:axId val="114783744"/>
        <c:scaling>
          <c:orientation val="minMax"/>
          <c:max val="-4"/>
          <c:min val="-18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773376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l"/>
      <c:layout>
        <c:manualLayout>
          <c:xMode val="edge"/>
          <c:yMode val="edge"/>
          <c:x val="0.39428467763597302"/>
          <c:y val="0.58127405949256339"/>
          <c:w val="0.22318129805043338"/>
          <c:h val="0.20951188393117526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175372</xdr:colOff>
      <xdr:row>1</xdr:row>
      <xdr:rowOff>180975</xdr:rowOff>
    </xdr:from>
    <xdr:to>
      <xdr:col>5</xdr:col>
      <xdr:colOff>711753</xdr:colOff>
      <xdr:row>16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211789</xdr:colOff>
      <xdr:row>33</xdr:row>
      <xdr:rowOff>161925</xdr:rowOff>
    </xdr:from>
    <xdr:to>
      <xdr:col>6</xdr:col>
      <xdr:colOff>8021</xdr:colOff>
      <xdr:row>48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600075</xdr:colOff>
      <xdr:row>2</xdr:row>
      <xdr:rowOff>38100</xdr:rowOff>
    </xdr:from>
    <xdr:to>
      <xdr:col>21</xdr:col>
      <xdr:colOff>4101</xdr:colOff>
      <xdr:row>16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200025</xdr:colOff>
      <xdr:row>81</xdr:row>
      <xdr:rowOff>0</xdr:rowOff>
    </xdr:from>
    <xdr:to>
      <xdr:col>5</xdr:col>
      <xdr:colOff>726881</xdr:colOff>
      <xdr:row>81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571500</xdr:colOff>
      <xdr:row>81</xdr:row>
      <xdr:rowOff>0</xdr:rowOff>
    </xdr:from>
    <xdr:to>
      <xdr:col>13</xdr:col>
      <xdr:colOff>31556</xdr:colOff>
      <xdr:row>81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188819</xdr:colOff>
      <xdr:row>148</xdr:row>
      <xdr:rowOff>81243</xdr:rowOff>
    </xdr:from>
    <xdr:to>
      <xdr:col>5</xdr:col>
      <xdr:colOff>724639</xdr:colOff>
      <xdr:row>162</xdr:row>
      <xdr:rowOff>157443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175372</xdr:colOff>
      <xdr:row>65</xdr:row>
      <xdr:rowOff>171450</xdr:rowOff>
    </xdr:from>
    <xdr:to>
      <xdr:col>5</xdr:col>
      <xdr:colOff>711753</xdr:colOff>
      <xdr:row>80</xdr:row>
      <xdr:rowOff>57150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558</xdr:colOff>
      <xdr:row>66</xdr:row>
      <xdr:rowOff>0</xdr:rowOff>
    </xdr:from>
    <xdr:to>
      <xdr:col>13</xdr:col>
      <xdr:colOff>65732</xdr:colOff>
      <xdr:row>80</xdr:row>
      <xdr:rowOff>76200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152400</xdr:colOff>
      <xdr:row>49</xdr:row>
      <xdr:rowOff>160999</xdr:rowOff>
    </xdr:from>
    <xdr:to>
      <xdr:col>5</xdr:col>
      <xdr:colOff>688220</xdr:colOff>
      <xdr:row>64</xdr:row>
      <xdr:rowOff>80317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585107</xdr:colOff>
      <xdr:row>17</xdr:row>
      <xdr:rowOff>137432</xdr:rowOff>
    </xdr:from>
    <xdr:to>
      <xdr:col>20</xdr:col>
      <xdr:colOff>594251</xdr:colOff>
      <xdr:row>32</xdr:row>
      <xdr:rowOff>23132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505946</xdr:colOff>
      <xdr:row>148</xdr:row>
      <xdr:rowOff>76200</xdr:rowOff>
    </xdr:from>
    <xdr:to>
      <xdr:col>12</xdr:col>
      <xdr:colOff>593531</xdr:colOff>
      <xdr:row>162</xdr:row>
      <xdr:rowOff>152400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190500</xdr:colOff>
      <xdr:row>17</xdr:row>
      <xdr:rowOff>95250</xdr:rowOff>
    </xdr:from>
    <xdr:to>
      <xdr:col>5</xdr:col>
      <xdr:colOff>726881</xdr:colOff>
      <xdr:row>31</xdr:row>
      <xdr:rowOff>171450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152400</xdr:colOff>
      <xdr:row>98</xdr:row>
      <xdr:rowOff>171450</xdr:rowOff>
    </xdr:from>
    <xdr:to>
      <xdr:col>5</xdr:col>
      <xdr:colOff>688781</xdr:colOff>
      <xdr:row>113</xdr:row>
      <xdr:rowOff>57150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552450</xdr:colOff>
      <xdr:row>99</xdr:row>
      <xdr:rowOff>0</xdr:rowOff>
    </xdr:from>
    <xdr:to>
      <xdr:col>13</xdr:col>
      <xdr:colOff>34918</xdr:colOff>
      <xdr:row>113</xdr:row>
      <xdr:rowOff>76200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9525</xdr:colOff>
      <xdr:row>17</xdr:row>
      <xdr:rowOff>95249</xdr:rowOff>
    </xdr:from>
    <xdr:to>
      <xdr:col>13</xdr:col>
      <xdr:colOff>74699</xdr:colOff>
      <xdr:row>31</xdr:row>
      <xdr:rowOff>171449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561975</xdr:colOff>
      <xdr:row>34</xdr:row>
      <xdr:rowOff>0</xdr:rowOff>
    </xdr:from>
    <xdr:to>
      <xdr:col>13</xdr:col>
      <xdr:colOff>44443</xdr:colOff>
      <xdr:row>48</xdr:row>
      <xdr:rowOff>76200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6</xdr:col>
      <xdr:colOff>582705</xdr:colOff>
      <xdr:row>49</xdr:row>
      <xdr:rowOff>190499</xdr:rowOff>
    </xdr:from>
    <xdr:to>
      <xdr:col>13</xdr:col>
      <xdr:colOff>65173</xdr:colOff>
      <xdr:row>64</xdr:row>
      <xdr:rowOff>109817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605117</xdr:colOff>
      <xdr:row>99</xdr:row>
      <xdr:rowOff>0</xdr:rowOff>
    </xdr:from>
    <xdr:to>
      <xdr:col>21</xdr:col>
      <xdr:colOff>9143</xdr:colOff>
      <xdr:row>113</xdr:row>
      <xdr:rowOff>76200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209550</xdr:colOff>
      <xdr:row>131</xdr:row>
      <xdr:rowOff>161925</xdr:rowOff>
    </xdr:from>
    <xdr:to>
      <xdr:col>5</xdr:col>
      <xdr:colOff>738654</xdr:colOff>
      <xdr:row>146</xdr:row>
      <xdr:rowOff>47625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6</xdr:col>
      <xdr:colOff>561975</xdr:colOff>
      <xdr:row>131</xdr:row>
      <xdr:rowOff>152400</xdr:rowOff>
    </xdr:from>
    <xdr:to>
      <xdr:col>13</xdr:col>
      <xdr:colOff>24279</xdr:colOff>
      <xdr:row>146</xdr:row>
      <xdr:rowOff>38100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209550</xdr:colOff>
      <xdr:row>115</xdr:row>
      <xdr:rowOff>161925</xdr:rowOff>
    </xdr:from>
    <xdr:to>
      <xdr:col>5</xdr:col>
      <xdr:colOff>738654</xdr:colOff>
      <xdr:row>130</xdr:row>
      <xdr:rowOff>47625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6</xdr:col>
      <xdr:colOff>561975</xdr:colOff>
      <xdr:row>115</xdr:row>
      <xdr:rowOff>152400</xdr:rowOff>
    </xdr:from>
    <xdr:to>
      <xdr:col>13</xdr:col>
      <xdr:colOff>24279</xdr:colOff>
      <xdr:row>130</xdr:row>
      <xdr:rowOff>38100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209550</xdr:colOff>
      <xdr:row>131</xdr:row>
      <xdr:rowOff>161925</xdr:rowOff>
    </xdr:from>
    <xdr:to>
      <xdr:col>6</xdr:col>
      <xdr:colOff>5782</xdr:colOff>
      <xdr:row>146</xdr:row>
      <xdr:rowOff>47625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6</xdr:col>
      <xdr:colOff>561975</xdr:colOff>
      <xdr:row>131</xdr:row>
      <xdr:rowOff>152400</xdr:rowOff>
    </xdr:from>
    <xdr:to>
      <xdr:col>13</xdr:col>
      <xdr:colOff>44443</xdr:colOff>
      <xdr:row>146</xdr:row>
      <xdr:rowOff>38100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209550</xdr:colOff>
      <xdr:row>115</xdr:row>
      <xdr:rowOff>161925</xdr:rowOff>
    </xdr:from>
    <xdr:to>
      <xdr:col>6</xdr:col>
      <xdr:colOff>5782</xdr:colOff>
      <xdr:row>130</xdr:row>
      <xdr:rowOff>47625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6</xdr:col>
      <xdr:colOff>494740</xdr:colOff>
      <xdr:row>115</xdr:row>
      <xdr:rowOff>141194</xdr:rowOff>
    </xdr:from>
    <xdr:to>
      <xdr:col>12</xdr:col>
      <xdr:colOff>582325</xdr:colOff>
      <xdr:row>130</xdr:row>
      <xdr:rowOff>26894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22</xdr:col>
      <xdr:colOff>0</xdr:colOff>
      <xdr:row>1</xdr:row>
      <xdr:rowOff>122462</xdr:rowOff>
    </xdr:from>
    <xdr:to>
      <xdr:col>29</xdr:col>
      <xdr:colOff>345321</xdr:colOff>
      <xdr:row>16</xdr:row>
      <xdr:rowOff>8162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31</xdr:col>
      <xdr:colOff>9524</xdr:colOff>
      <xdr:row>1</xdr:row>
      <xdr:rowOff>28575</xdr:rowOff>
    </xdr:from>
    <xdr:to>
      <xdr:col>38</xdr:col>
      <xdr:colOff>354844</xdr:colOff>
      <xdr:row>15</xdr:row>
      <xdr:rowOff>104775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22</xdr:col>
      <xdr:colOff>0</xdr:colOff>
      <xdr:row>17</xdr:row>
      <xdr:rowOff>85725</xdr:rowOff>
    </xdr:from>
    <xdr:to>
      <xdr:col>29</xdr:col>
      <xdr:colOff>345321</xdr:colOff>
      <xdr:row>31</xdr:row>
      <xdr:rowOff>161925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30</xdr:col>
      <xdr:colOff>567016</xdr:colOff>
      <xdr:row>17</xdr:row>
      <xdr:rowOff>57150</xdr:rowOff>
    </xdr:from>
    <xdr:to>
      <xdr:col>38</xdr:col>
      <xdr:colOff>307219</xdr:colOff>
      <xdr:row>31</xdr:row>
      <xdr:rowOff>133350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204508</xdr:colOff>
      <xdr:row>82</xdr:row>
      <xdr:rowOff>38100</xdr:rowOff>
    </xdr:from>
    <xdr:to>
      <xdr:col>6</xdr:col>
      <xdr:colOff>740</xdr:colOff>
      <xdr:row>96</xdr:row>
      <xdr:rowOff>114300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6</xdr:col>
      <xdr:colOff>547688</xdr:colOff>
      <xdr:row>82</xdr:row>
      <xdr:rowOff>8404</xdr:rowOff>
    </xdr:from>
    <xdr:to>
      <xdr:col>13</xdr:col>
      <xdr:colOff>30156</xdr:colOff>
      <xdr:row>96</xdr:row>
      <xdr:rowOff>84604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586119</xdr:colOff>
      <xdr:row>81</xdr:row>
      <xdr:rowOff>174891</xdr:rowOff>
    </xdr:from>
    <xdr:to>
      <xdr:col>20</xdr:col>
      <xdr:colOff>595263</xdr:colOff>
      <xdr:row>96</xdr:row>
      <xdr:rowOff>60591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21</xdr:col>
      <xdr:colOff>393446</xdr:colOff>
      <xdr:row>82</xdr:row>
      <xdr:rowOff>7845</xdr:rowOff>
    </xdr:from>
    <xdr:to>
      <xdr:col>29</xdr:col>
      <xdr:colOff>133649</xdr:colOff>
      <xdr:row>96</xdr:row>
      <xdr:rowOff>84045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7</xdr:col>
      <xdr:colOff>0</xdr:colOff>
      <xdr:row>1</xdr:row>
      <xdr:rowOff>152400</xdr:rowOff>
    </xdr:from>
    <xdr:to>
      <xdr:col>13</xdr:col>
      <xdr:colOff>50606</xdr:colOff>
      <xdr:row>16</xdr:row>
      <xdr:rowOff>38100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E981AFA3-3181-4A1B-BD2F-DBC863F6C8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13</xdr:col>
      <xdr:colOff>581025</xdr:colOff>
      <xdr:row>34</xdr:row>
      <xdr:rowOff>9525</xdr:rowOff>
    </xdr:from>
    <xdr:to>
      <xdr:col>20</xdr:col>
      <xdr:colOff>584006</xdr:colOff>
      <xdr:row>48</xdr:row>
      <xdr:rowOff>85725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748322E7-1AF5-407F-BB7B-40D47F8DC6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0</xdr:colOff>
      <xdr:row>34</xdr:row>
      <xdr:rowOff>0</xdr:rowOff>
    </xdr:from>
    <xdr:to>
      <xdr:col>29</xdr:col>
      <xdr:colOff>317306</xdr:colOff>
      <xdr:row>48</xdr:row>
      <xdr:rowOff>76200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FA676911-0AD1-418A-9B57-86F6AAC72A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o_2-4" connectionId="10" xr16:uid="{00000000-0016-0000-0000-00000B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p Diff_2-3" connectionId="2" xr16:uid="{00000000-0016-0000-0000-00000E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o_2-4_2" connectionId="9" xr16:uid="{00000000-0016-0000-0000-000007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ase Diff_2-4" connectionId="18" xr16:uid="{00000000-0016-0000-0000-000001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 3 RL" connectionId="13" xr16:uid="{00000000-0016-0000-0000-000006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p Diff_2-4" connectionId="3" xr16:uid="{00000000-0016-0000-0000-000004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_1-4_2" connectionId="5" xr16:uid="{00000000-0016-0000-0000-00000C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o_2-3_2" connectionId="7" xr16:uid="{00000000-0016-0000-0000-000003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ase Diff_2-3_1" connectionId="17" xr16:uid="{00000000-0016-0000-0000-00000A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p Diff_2-3_2" connectionId="1" xr16:uid="{00000000-0016-0000-0000-000008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ase Diff_2-3_2" connectionId="16" xr16:uid="{00000000-0016-0000-0000-000005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_1-4" connectionId="6" xr16:uid="{00000000-0016-0000-0000-000009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mon RL" connectionId="4" xr16:uid="{00000000-0016-0000-0000-00000D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o_2-3" connectionId="8" xr16:uid="{00000000-0016-0000-0000-00000000000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 4 RL" connectionId="14" xr16:uid="{00000000-0016-0000-0000-000002000000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T3H-0113_ConversionLoss_and_Isolation_A_+20dBm" connectionId="11" xr16:uid="{00000000-0016-0000-0300-000010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T3H-0113_ConversionLoss_and_Isolation_B" connectionId="12" xr16:uid="{00000000-0016-0000-0300-00000F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.xml"/><Relationship Id="rId13" Type="http://schemas.openxmlformats.org/officeDocument/2006/relationships/queryTable" Target="../queryTables/queryTable11.xml"/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12" Type="http://schemas.openxmlformats.org/officeDocument/2006/relationships/queryTable" Target="../queryTables/queryTable10.xml"/><Relationship Id="rId17" Type="http://schemas.openxmlformats.org/officeDocument/2006/relationships/queryTable" Target="../queryTables/queryTable15.xml"/><Relationship Id="rId2" Type="http://schemas.openxmlformats.org/officeDocument/2006/relationships/drawing" Target="../drawings/drawing1.xml"/><Relationship Id="rId16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4.xml"/><Relationship Id="rId11" Type="http://schemas.openxmlformats.org/officeDocument/2006/relationships/queryTable" Target="../queryTables/queryTable9.xml"/><Relationship Id="rId5" Type="http://schemas.openxmlformats.org/officeDocument/2006/relationships/queryTable" Target="../queryTables/queryTable3.xml"/><Relationship Id="rId15" Type="http://schemas.openxmlformats.org/officeDocument/2006/relationships/queryTable" Target="../queryTables/queryTable13.xml"/><Relationship Id="rId10" Type="http://schemas.openxmlformats.org/officeDocument/2006/relationships/queryTable" Target="../queryTables/queryTable8.xml"/><Relationship Id="rId4" Type="http://schemas.openxmlformats.org/officeDocument/2006/relationships/queryTable" Target="../queryTables/queryTable2.xml"/><Relationship Id="rId9" Type="http://schemas.openxmlformats.org/officeDocument/2006/relationships/queryTable" Target="../queryTables/queryTable7.xml"/><Relationship Id="rId14" Type="http://schemas.openxmlformats.org/officeDocument/2006/relationships/queryTable" Target="../queryTables/query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7.xml"/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03"/>
  <sheetViews>
    <sheetView topLeftCell="A154" zoomScale="85" zoomScaleNormal="85" workbookViewId="0">
      <selection activeCell="I169" sqref="I169"/>
    </sheetView>
  </sheetViews>
  <sheetFormatPr defaultRowHeight="15" x14ac:dyDescent="0.25"/>
  <cols>
    <col min="1" max="1" width="14.42578125" style="1" bestFit="1" customWidth="1"/>
    <col min="2" max="2" width="14.42578125" style="1" customWidth="1"/>
    <col min="3" max="3" width="9.28515625" style="1" bestFit="1" customWidth="1"/>
    <col min="4" max="4" width="11.42578125" style="1" bestFit="1" customWidth="1"/>
    <col min="5" max="6" width="11.140625" style="1" bestFit="1" customWidth="1"/>
    <col min="7" max="7" width="8.7109375" style="1" customWidth="1"/>
    <col min="8" max="8" width="12.5703125" style="1" bestFit="1" customWidth="1"/>
    <col min="9" max="10" width="13.85546875" style="1" bestFit="1" customWidth="1"/>
    <col min="11" max="12" width="9.28515625" style="2" bestFit="1" customWidth="1"/>
    <col min="13" max="14" width="9.140625" style="1"/>
    <col min="15" max="15" width="9.28515625" style="1" customWidth="1"/>
    <col min="16" max="16" width="9" style="1" bestFit="1" customWidth="1"/>
    <col min="17" max="17" width="8.28515625" style="1" bestFit="1" customWidth="1"/>
    <col min="18" max="18" width="9.28515625" style="1" bestFit="1" customWidth="1"/>
    <col min="19" max="19" width="14.42578125" style="1" customWidth="1"/>
    <col min="20" max="20" width="9.28515625" style="1" bestFit="1" customWidth="1"/>
    <col min="21" max="16384" width="9.140625" style="1"/>
  </cols>
  <sheetData>
    <row r="1" s="4" customFormat="1" x14ac:dyDescent="0.25"/>
    <row r="2" s="4" customFormat="1" x14ac:dyDescent="0.25"/>
    <row r="3" s="4" customFormat="1" x14ac:dyDescent="0.25"/>
    <row r="4" s="4" customFormat="1" x14ac:dyDescent="0.25"/>
    <row r="5" s="4" customFormat="1" x14ac:dyDescent="0.25"/>
    <row r="6" s="4" customFormat="1" x14ac:dyDescent="0.25"/>
    <row r="7" s="4" customFormat="1" x14ac:dyDescent="0.25"/>
    <row r="8" s="4" customFormat="1" x14ac:dyDescent="0.25"/>
    <row r="9" s="4" customFormat="1" x14ac:dyDescent="0.25"/>
    <row r="10" s="4" customFormat="1" x14ac:dyDescent="0.25"/>
    <row r="11" s="4" customFormat="1" x14ac:dyDescent="0.25"/>
    <row r="12" s="4" customFormat="1" x14ac:dyDescent="0.25"/>
    <row r="13" s="4" customFormat="1" x14ac:dyDescent="0.25"/>
    <row r="14" s="4" customFormat="1" x14ac:dyDescent="0.25"/>
    <row r="15" s="4" customFormat="1" x14ac:dyDescent="0.25"/>
    <row r="16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pans="15:19" s="4" customFormat="1" x14ac:dyDescent="0.25"/>
    <row r="34" spans="15:19" s="4" customFormat="1" x14ac:dyDescent="0.25"/>
    <row r="35" spans="15:19" s="4" customFormat="1" x14ac:dyDescent="0.25"/>
    <row r="36" spans="15:19" s="4" customFormat="1" x14ac:dyDescent="0.25"/>
    <row r="37" spans="15:19" s="4" customFormat="1" x14ac:dyDescent="0.25"/>
    <row r="38" spans="15:19" s="4" customFormat="1" x14ac:dyDescent="0.25">
      <c r="O38" s="23"/>
      <c r="P38" s="24"/>
      <c r="Q38" s="21"/>
      <c r="R38" s="21"/>
      <c r="S38" s="21"/>
    </row>
    <row r="39" spans="15:19" s="4" customFormat="1" x14ac:dyDescent="0.25"/>
    <row r="40" spans="15:19" s="4" customFormat="1" x14ac:dyDescent="0.25"/>
    <row r="41" spans="15:19" s="4" customFormat="1" x14ac:dyDescent="0.25"/>
    <row r="42" spans="15:19" s="4" customFormat="1" x14ac:dyDescent="0.25"/>
    <row r="43" spans="15:19" s="4" customFormat="1" x14ac:dyDescent="0.25"/>
    <row r="44" spans="15:19" s="4" customFormat="1" x14ac:dyDescent="0.25"/>
    <row r="45" spans="15:19" s="4" customFormat="1" x14ac:dyDescent="0.25"/>
    <row r="46" spans="15:19" s="4" customFormat="1" x14ac:dyDescent="0.25"/>
    <row r="47" spans="15:19" s="4" customFormat="1" x14ac:dyDescent="0.25"/>
    <row r="48" spans="15:19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ht="12" customHeight="1" x14ac:dyDescent="0.25"/>
    <row r="63" s="4" customFormat="1" x14ac:dyDescent="0.25"/>
    <row r="6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pans="15:15" s="4" customFormat="1" x14ac:dyDescent="0.25"/>
    <row r="82" spans="15:15" s="4" customFormat="1" x14ac:dyDescent="0.25"/>
    <row r="83" spans="15:15" s="4" customFormat="1" x14ac:dyDescent="0.25"/>
    <row r="84" spans="15:15" s="4" customFormat="1" x14ac:dyDescent="0.25"/>
    <row r="85" spans="15:15" s="4" customFormat="1" x14ac:dyDescent="0.25"/>
    <row r="86" spans="15:15" s="4" customFormat="1" x14ac:dyDescent="0.25"/>
    <row r="87" spans="15:15" s="4" customFormat="1" x14ac:dyDescent="0.25"/>
    <row r="88" spans="15:15" s="4" customFormat="1" x14ac:dyDescent="0.25"/>
    <row r="89" spans="15:15" s="4" customFormat="1" x14ac:dyDescent="0.25"/>
    <row r="90" spans="15:15" s="4" customFormat="1" x14ac:dyDescent="0.25">
      <c r="O90" s="33"/>
    </row>
    <row r="91" spans="15:15" s="4" customFormat="1" x14ac:dyDescent="0.25"/>
    <row r="92" spans="15:15" s="4" customFormat="1" x14ac:dyDescent="0.25"/>
    <row r="93" spans="15:15" s="4" customFormat="1" x14ac:dyDescent="0.25"/>
    <row r="94" spans="15:15" s="4" customFormat="1" x14ac:dyDescent="0.25"/>
    <row r="95" spans="15:15" s="4" customFormat="1" x14ac:dyDescent="0.25"/>
    <row r="96" spans="15:15" s="4" customFormat="1" x14ac:dyDescent="0.25"/>
    <row r="97" spans="10:10" s="4" customFormat="1" x14ac:dyDescent="0.25"/>
    <row r="98" spans="10:10" s="4" customFormat="1" x14ac:dyDescent="0.25">
      <c r="J98" s="34"/>
    </row>
    <row r="99" spans="10:10" s="4" customFormat="1" x14ac:dyDescent="0.25"/>
    <row r="100" spans="10:10" s="4" customFormat="1" x14ac:dyDescent="0.25"/>
    <row r="101" spans="10:10" s="4" customFormat="1" x14ac:dyDescent="0.25"/>
    <row r="102" spans="10:10" s="4" customFormat="1" x14ac:dyDescent="0.25"/>
    <row r="103" spans="10:10" s="4" customFormat="1" x14ac:dyDescent="0.25"/>
    <row r="104" spans="10:10" s="4" customFormat="1" x14ac:dyDescent="0.25"/>
    <row r="105" spans="10:10" s="4" customFormat="1" x14ac:dyDescent="0.25"/>
    <row r="106" spans="10:10" s="4" customFormat="1" x14ac:dyDescent="0.25"/>
    <row r="107" spans="10:10" s="4" customFormat="1" x14ac:dyDescent="0.25"/>
    <row r="108" spans="10:10" s="4" customFormat="1" x14ac:dyDescent="0.25"/>
    <row r="109" spans="10:10" s="4" customFormat="1" x14ac:dyDescent="0.25"/>
    <row r="110" spans="10:10" s="4" customFormat="1" x14ac:dyDescent="0.25"/>
    <row r="111" spans="10:10" s="4" customFormat="1" x14ac:dyDescent="0.25"/>
    <row r="112" spans="10:10" s="4" customFormat="1" x14ac:dyDescent="0.25"/>
    <row r="113" spans="10:19" s="4" customFormat="1" x14ac:dyDescent="0.25"/>
    <row r="114" spans="10:19" s="4" customFormat="1" x14ac:dyDescent="0.25"/>
    <row r="115" spans="10:19" s="4" customFormat="1" x14ac:dyDescent="0.25">
      <c r="J115" s="34"/>
    </row>
    <row r="116" spans="10:19" s="4" customFormat="1" x14ac:dyDescent="0.25"/>
    <row r="117" spans="10:19" s="4" customFormat="1" x14ac:dyDescent="0.25"/>
    <row r="118" spans="10:19" s="4" customFormat="1" x14ac:dyDescent="0.25"/>
    <row r="119" spans="10:19" s="4" customFormat="1" x14ac:dyDescent="0.25"/>
    <row r="120" spans="10:19" s="4" customFormat="1" x14ac:dyDescent="0.25"/>
    <row r="121" spans="10:19" s="4" customFormat="1" x14ac:dyDescent="0.25">
      <c r="O121" s="23"/>
      <c r="P121" s="21"/>
      <c r="Q121" s="21"/>
      <c r="R121" s="21"/>
      <c r="S121" s="21"/>
    </row>
    <row r="122" spans="10:19" s="4" customFormat="1" x14ac:dyDescent="0.25"/>
    <row r="123" spans="10:19" s="4" customFormat="1" x14ac:dyDescent="0.25"/>
    <row r="124" spans="10:19" s="4" customFormat="1" x14ac:dyDescent="0.25">
      <c r="O124" s="4" t="s">
        <v>193</v>
      </c>
    </row>
    <row r="125" spans="10:19" s="4" customFormat="1" x14ac:dyDescent="0.25"/>
    <row r="126" spans="10:19" s="4" customFormat="1" x14ac:dyDescent="0.25"/>
    <row r="127" spans="10:19" s="4" customFormat="1" x14ac:dyDescent="0.25"/>
    <row r="128" spans="10:19" s="4" customFormat="1" x14ac:dyDescent="0.25"/>
    <row r="129" spans="15:15" s="4" customFormat="1" x14ac:dyDescent="0.25"/>
    <row r="130" spans="15:15" s="4" customFormat="1" x14ac:dyDescent="0.25"/>
    <row r="131" spans="15:15" s="4" customFormat="1" x14ac:dyDescent="0.25"/>
    <row r="132" spans="15:15" s="4" customFormat="1" x14ac:dyDescent="0.25"/>
    <row r="133" spans="15:15" s="4" customFormat="1" x14ac:dyDescent="0.25"/>
    <row r="134" spans="15:15" s="4" customFormat="1" x14ac:dyDescent="0.25">
      <c r="O134" s="49"/>
    </row>
    <row r="135" spans="15:15" s="4" customFormat="1" x14ac:dyDescent="0.25"/>
    <row r="136" spans="15:15" s="4" customFormat="1" x14ac:dyDescent="0.25"/>
    <row r="137" spans="15:15" s="4" customFormat="1" x14ac:dyDescent="0.25"/>
    <row r="138" spans="15:15" s="4" customFormat="1" x14ac:dyDescent="0.25">
      <c r="O138" s="4" t="s">
        <v>194</v>
      </c>
    </row>
    <row r="139" spans="15:15" s="4" customFormat="1" x14ac:dyDescent="0.25"/>
    <row r="140" spans="15:15" s="4" customFormat="1" x14ac:dyDescent="0.25"/>
    <row r="141" spans="15:15" s="4" customFormat="1" x14ac:dyDescent="0.25"/>
    <row r="142" spans="15:15" s="4" customFormat="1" x14ac:dyDescent="0.25"/>
    <row r="143" spans="15:15" s="4" customFormat="1" x14ac:dyDescent="0.25"/>
    <row r="144" spans="15:15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pans="1:38" s="4" customFormat="1" x14ac:dyDescent="0.25"/>
    <row r="162" spans="1:38" s="4" customFormat="1" x14ac:dyDescent="0.25"/>
    <row r="163" spans="1:38" s="4" customFormat="1" x14ac:dyDescent="0.25"/>
    <row r="164" spans="1:38" s="4" customFormat="1" x14ac:dyDescent="0.25"/>
    <row r="165" spans="1:38" s="4" customFormat="1" x14ac:dyDescent="0.25"/>
    <row r="166" spans="1:38" s="4" customFormat="1" ht="15.75" thickBot="1" x14ac:dyDescent="0.3">
      <c r="A166" s="49"/>
      <c r="B166" s="49"/>
      <c r="C166" s="49"/>
      <c r="D166" s="52" t="s">
        <v>195</v>
      </c>
      <c r="E166" s="49"/>
      <c r="F166" s="49"/>
      <c r="G166" s="49"/>
      <c r="X166" s="49"/>
      <c r="Y166" s="49"/>
      <c r="Z166" s="49"/>
      <c r="AA166" s="52" t="s">
        <v>183</v>
      </c>
      <c r="AB166" s="49"/>
      <c r="AC166" s="49"/>
      <c r="AD166" s="49"/>
      <c r="AE166" s="53"/>
      <c r="AF166" s="49"/>
      <c r="AG166" s="49"/>
      <c r="AH166" s="49"/>
      <c r="AI166" s="52" t="s">
        <v>184</v>
      </c>
      <c r="AJ166" s="49"/>
      <c r="AK166" s="49"/>
    </row>
    <row r="167" spans="1:38" s="4" customFormat="1" ht="25.5" thickTop="1" thickBot="1" x14ac:dyDescent="0.3">
      <c r="A167" s="63" t="s">
        <v>170</v>
      </c>
      <c r="B167" s="64" t="s">
        <v>171</v>
      </c>
      <c r="C167" s="64" t="s">
        <v>172</v>
      </c>
      <c r="D167" s="64" t="s">
        <v>173</v>
      </c>
      <c r="E167" s="64" t="s">
        <v>174</v>
      </c>
      <c r="F167" s="64" t="s">
        <v>175</v>
      </c>
      <c r="G167" s="65" t="s">
        <v>176</v>
      </c>
      <c r="X167" s="54" t="s">
        <v>170</v>
      </c>
      <c r="Y167" s="55" t="s">
        <v>171</v>
      </c>
      <c r="Z167" s="55" t="s">
        <v>172</v>
      </c>
      <c r="AA167" s="55" t="s">
        <v>173</v>
      </c>
      <c r="AB167" s="55" t="s">
        <v>174</v>
      </c>
      <c r="AC167" s="55" t="s">
        <v>175</v>
      </c>
      <c r="AD167" s="56" t="s">
        <v>176</v>
      </c>
      <c r="AE167" s="53"/>
      <c r="AF167" s="54" t="s">
        <v>170</v>
      </c>
      <c r="AG167" s="55" t="s">
        <v>171</v>
      </c>
      <c r="AH167" s="55" t="s">
        <v>172</v>
      </c>
      <c r="AI167" s="55" t="s">
        <v>173</v>
      </c>
      <c r="AJ167" s="55" t="s">
        <v>174</v>
      </c>
      <c r="AK167" s="55" t="s">
        <v>175</v>
      </c>
      <c r="AL167" s="56" t="s">
        <v>176</v>
      </c>
    </row>
    <row r="168" spans="1:38" s="4" customFormat="1" ht="16.5" thickTop="1" thickBot="1" x14ac:dyDescent="0.3">
      <c r="A168" s="66" t="s">
        <v>177</v>
      </c>
      <c r="B168" s="67" t="str">
        <f>TEXT(Y168,"#")&amp;" ("&amp;TEXT(AG168,"#"&amp;")")</f>
        <v>27 (21)</v>
      </c>
      <c r="C168" s="68" t="s">
        <v>178</v>
      </c>
      <c r="D168" s="67" t="str">
        <f t="shared" ref="D168:G172" si="0">TEXT(AA168,"#")&amp;" ("&amp;TEXT(AI168,"#"&amp;")")</f>
        <v>24 (36)</v>
      </c>
      <c r="E168" s="67" t="str">
        <f t="shared" si="0"/>
        <v>16 (16)</v>
      </c>
      <c r="F168" s="67" t="str">
        <f t="shared" si="0"/>
        <v>44 (39)</v>
      </c>
      <c r="G168" s="67" t="str">
        <f t="shared" si="0"/>
        <v>22 (21)</v>
      </c>
      <c r="X168" s="57" t="s">
        <v>177</v>
      </c>
      <c r="Y168" s="58">
        <f>'5Rx0L'!H7</f>
        <v>27.067334052631587</v>
      </c>
      <c r="Z168" s="58" t="s">
        <v>178</v>
      </c>
      <c r="AA168" s="58">
        <f>'5Rx5L'!H7</f>
        <v>23.96156826315789</v>
      </c>
      <c r="AB168" s="58">
        <f>'5Rx5L'!H31</f>
        <v>15.516872342105264</v>
      </c>
      <c r="AC168" s="58">
        <f>'5Rx5L'!H55</f>
        <v>44.425836578947369</v>
      </c>
      <c r="AD168" s="59">
        <f>'5Rx5L'!H79</f>
        <v>22.382184210526315</v>
      </c>
      <c r="AE168" s="53"/>
      <c r="AF168" s="57" t="s">
        <v>177</v>
      </c>
      <c r="AG168" s="58">
        <f>'5Rx0L'!P7</f>
        <v>21.355550736842105</v>
      </c>
      <c r="AH168" s="58" t="s">
        <v>178</v>
      </c>
      <c r="AI168" s="58">
        <f>'5Rx5L'!P7</f>
        <v>35.665900736842097</v>
      </c>
      <c r="AJ168" s="58">
        <f>'5Rx5L'!P31</f>
        <v>15.536764247368419</v>
      </c>
      <c r="AK168" s="58">
        <f>'5Rx5L'!P55</f>
        <v>38.717121894736842</v>
      </c>
      <c r="AL168" s="59">
        <f>'5Rx5L'!P79</f>
        <v>21.022955526315787</v>
      </c>
    </row>
    <row r="169" spans="1:38" s="4" customFormat="1" ht="15.75" thickBot="1" x14ac:dyDescent="0.3">
      <c r="A169" s="66" t="s">
        <v>179</v>
      </c>
      <c r="B169" s="67" t="str">
        <f>TEXT(Y169,"#")&amp;" ("&amp;TEXT(AG169,"#"&amp;")")</f>
        <v>73 (75)</v>
      </c>
      <c r="C169" s="67" t="str">
        <f>TEXT(Z169,"#")&amp;" ("&amp;TEXT(AH169,"#"&amp;")")</f>
        <v>59 (53)</v>
      </c>
      <c r="D169" s="67" t="str">
        <f t="shared" si="0"/>
        <v>70 (72)</v>
      </c>
      <c r="E169" s="67" t="str">
        <f t="shared" si="0"/>
        <v>69 (57)</v>
      </c>
      <c r="F169" s="67" t="str">
        <f t="shared" si="0"/>
        <v>72 (75)</v>
      </c>
      <c r="G169" s="67" t="str">
        <f t="shared" si="0"/>
        <v>66 (57)</v>
      </c>
      <c r="X169" s="57" t="s">
        <v>179</v>
      </c>
      <c r="Y169" s="58">
        <f>'5Rx0L'!H31</f>
        <v>73.13655942105261</v>
      </c>
      <c r="Z169" s="58">
        <f>'5Rx5L'!H103</f>
        <v>58.518690684210533</v>
      </c>
      <c r="AA169" s="58">
        <f>'2Rx2L'!G3</f>
        <v>69.753536909090926</v>
      </c>
      <c r="AB169" s="58">
        <f>'5Rx5L'!H151</f>
        <v>68.667578842105272</v>
      </c>
      <c r="AC169" s="58">
        <f>'5Rx5L'!H175</f>
        <v>72.320575315789483</v>
      </c>
      <c r="AD169" s="59">
        <f>'5Rx5L'!H199</f>
        <v>65.625757210526302</v>
      </c>
      <c r="AE169" s="53"/>
      <c r="AF169" s="57" t="s">
        <v>179</v>
      </c>
      <c r="AG169" s="58">
        <f>'5Rx0L'!P31</f>
        <v>75.195569368421047</v>
      </c>
      <c r="AH169" s="58">
        <f>'5Rx5L'!P103</f>
        <v>53.418274789473692</v>
      </c>
      <c r="AI169" s="58">
        <f>'2Rx2L'!O3</f>
        <v>71.641171141414119</v>
      </c>
      <c r="AJ169" s="58">
        <f>'5Rx5L'!P151</f>
        <v>56.613339736842107</v>
      </c>
      <c r="AK169" s="58">
        <f>'5Rx5L'!P175</f>
        <v>75.322809947368413</v>
      </c>
      <c r="AL169" s="59">
        <f>'5Rx5L'!P199</f>
        <v>56.922425052631574</v>
      </c>
    </row>
    <row r="170" spans="1:38" s="4" customFormat="1" ht="15.75" thickBot="1" x14ac:dyDescent="0.3">
      <c r="A170" s="66" t="s">
        <v>180</v>
      </c>
      <c r="B170" s="67" t="str">
        <f>TEXT(Y170,"#")&amp;" ("&amp;TEXT(AG170,"#"&amp;")")</f>
        <v>97 (100)</v>
      </c>
      <c r="C170" s="67" t="str">
        <f>TEXT(Z170,"#")&amp;" ("&amp;TEXT(AH170,"#"&amp;")")</f>
        <v>65 (65)</v>
      </c>
      <c r="D170" s="67" t="str">
        <f t="shared" si="0"/>
        <v>77 (92)</v>
      </c>
      <c r="E170" s="67" t="str">
        <f t="shared" si="0"/>
        <v>75 (74)</v>
      </c>
      <c r="F170" s="67" t="str">
        <f t="shared" si="0"/>
        <v>77 (89)</v>
      </c>
      <c r="G170" s="67" t="str">
        <f t="shared" si="0"/>
        <v>68 (71)</v>
      </c>
      <c r="X170" s="57" t="s">
        <v>180</v>
      </c>
      <c r="Y170" s="58">
        <f>'5Rx0L'!H55</f>
        <v>96.809446684210528</v>
      </c>
      <c r="Z170" s="58">
        <f>'5Rx5L'!H223</f>
        <v>64.817404157894742</v>
      </c>
      <c r="AA170" s="58">
        <f>'5Rx5L'!H247</f>
        <v>76.840576210526322</v>
      </c>
      <c r="AB170" s="58">
        <f>'5Rx5L'!H271</f>
        <v>74.960580105263162</v>
      </c>
      <c r="AC170" s="58">
        <f>'5Rx5L'!H295</f>
        <v>77.245694578947365</v>
      </c>
      <c r="AD170" s="59">
        <f>'5Rx5L'!H319</f>
        <v>68.077280631578958</v>
      </c>
      <c r="AE170" s="53"/>
      <c r="AF170" s="57" t="s">
        <v>180</v>
      </c>
      <c r="AG170" s="58">
        <f>'5Rx0L'!P55</f>
        <v>99.68889200000001</v>
      </c>
      <c r="AH170" s="58">
        <f>'5Rx5L'!P223</f>
        <v>64.686192000000005</v>
      </c>
      <c r="AI170" s="58">
        <f>'5Rx5L'!P247</f>
        <v>91.697862999999984</v>
      </c>
      <c r="AJ170" s="58">
        <f>'5Rx5L'!P271</f>
        <v>73.747470157894725</v>
      </c>
      <c r="AK170" s="58">
        <f>'5Rx5L'!P295</f>
        <v>88.786989736842116</v>
      </c>
      <c r="AL170" s="59">
        <f>'5Rx5L'!P319</f>
        <v>71.005620052631599</v>
      </c>
    </row>
    <row r="171" spans="1:38" s="4" customFormat="1" ht="15.75" thickBot="1" x14ac:dyDescent="0.3">
      <c r="A171" s="66" t="s">
        <v>181</v>
      </c>
      <c r="B171" s="67" t="str">
        <f>TEXT(Y171,"#")&amp;" ("&amp;TEXT(AG171,"#"&amp;")")</f>
        <v>118 (119)</v>
      </c>
      <c r="C171" s="67" t="str">
        <f>TEXT(Z171,"#")&amp;" ("&amp;TEXT(AH171,"#"&amp;")")</f>
        <v>114 (99)</v>
      </c>
      <c r="D171" s="67" t="str">
        <f t="shared" si="0"/>
        <v>109 (115)</v>
      </c>
      <c r="E171" s="67" t="str">
        <f t="shared" si="0"/>
        <v>112 (104)</v>
      </c>
      <c r="F171" s="67" t="str">
        <f t="shared" si="0"/>
        <v>115 (118)</v>
      </c>
      <c r="G171" s="67" t="str">
        <f t="shared" si="0"/>
        <v>111 (104)</v>
      </c>
      <c r="X171" s="57" t="s">
        <v>181</v>
      </c>
      <c r="Y171" s="58">
        <f>'5Rx0L'!H79</f>
        <v>117.74320336842106</v>
      </c>
      <c r="Z171" s="58">
        <f>'5Rx5L'!H343</f>
        <v>113.58634194736841</v>
      </c>
      <c r="AA171" s="58">
        <f>'5Rx5L'!H367</f>
        <v>109.16947489473685</v>
      </c>
      <c r="AB171" s="58">
        <f>'5Rx5L'!H391</f>
        <v>111.73928994736842</v>
      </c>
      <c r="AC171" s="58">
        <f>'5Rx5L'!H415</f>
        <v>114.79988715789474</v>
      </c>
      <c r="AD171" s="59">
        <f>'5Rx5L'!H439</f>
        <v>110.84079678947369</v>
      </c>
      <c r="AE171" s="53"/>
      <c r="AF171" s="57" t="s">
        <v>181</v>
      </c>
      <c r="AG171" s="58">
        <f>'5Rx0L'!P79</f>
        <v>118.55337521052633</v>
      </c>
      <c r="AH171" s="58">
        <f>'5Rx5L'!P343</f>
        <v>98.590863578947364</v>
      </c>
      <c r="AI171" s="58">
        <f>'5Rx5L'!P367</f>
        <v>114.87385968421053</v>
      </c>
      <c r="AJ171" s="58">
        <f>'5Rx5L'!P391</f>
        <v>104.03448557894737</v>
      </c>
      <c r="AK171" s="58">
        <f>'5Rx5L'!P415</f>
        <v>118.44735921052632</v>
      </c>
      <c r="AL171" s="59">
        <f>'5Rx5L'!P439</f>
        <v>103.80138047368422</v>
      </c>
    </row>
    <row r="172" spans="1:38" s="4" customFormat="1" ht="15.75" thickBot="1" x14ac:dyDescent="0.3">
      <c r="A172" s="69" t="s">
        <v>182</v>
      </c>
      <c r="B172" s="67" t="s">
        <v>291</v>
      </c>
      <c r="C172" s="67" t="str">
        <f>TEXT(Z172,"#")&amp;" ("&amp;TEXT(AH172,"#"&amp;")")</f>
        <v>130 (129)</v>
      </c>
      <c r="D172" s="67" t="str">
        <f t="shared" si="0"/>
        <v>116 (133)</v>
      </c>
      <c r="E172" s="67" t="str">
        <f t="shared" si="0"/>
        <v>121 (123)</v>
      </c>
      <c r="F172" s="67" t="str">
        <f t="shared" si="0"/>
        <v>123 (131)</v>
      </c>
      <c r="G172" s="67" t="str">
        <f t="shared" si="0"/>
        <v>121 (123)</v>
      </c>
      <c r="X172" s="60" t="s">
        <v>182</v>
      </c>
      <c r="Y172" s="61">
        <f>'5Rx0L'!H103</f>
        <v>157.40719578947369</v>
      </c>
      <c r="Z172" s="61">
        <f>'5Rx5L'!H463</f>
        <v>129.57113042105266</v>
      </c>
      <c r="AA172" s="61">
        <f>'5Rx5L'!H487</f>
        <v>115.68128800000001</v>
      </c>
      <c r="AB172" s="61">
        <f>'5Rx5L'!H511</f>
        <v>121.11310557894737</v>
      </c>
      <c r="AC172" s="61">
        <f>'5Rx5L'!H535</f>
        <v>123.09697315789475</v>
      </c>
      <c r="AD172" s="62">
        <f>'5Rx5L'!H559</f>
        <v>120.52833805263158</v>
      </c>
      <c r="AE172" s="53"/>
      <c r="AF172" s="60" t="s">
        <v>182</v>
      </c>
      <c r="AG172" s="61">
        <f>'5Rx0L'!P103</f>
        <v>154.72859263157892</v>
      </c>
      <c r="AH172" s="61">
        <f>'5Rx5L'!P463</f>
        <v>128.94281894736844</v>
      </c>
      <c r="AI172" s="61">
        <f>'5Rx5L'!P487</f>
        <v>132.70386926315788</v>
      </c>
      <c r="AJ172" s="61">
        <f>'5Rx5L'!P511</f>
        <v>122.83653705263158</v>
      </c>
      <c r="AK172" s="61">
        <f>'5Rx5L'!P535</f>
        <v>130.97791121052632</v>
      </c>
      <c r="AL172" s="62">
        <f>'5Rx5L'!P559</f>
        <v>123.22176078947366</v>
      </c>
    </row>
    <row r="173" spans="1:38" s="4" customFormat="1" ht="15.75" thickTop="1" x14ac:dyDescent="0.25">
      <c r="A173" s="49"/>
      <c r="B173" s="49"/>
      <c r="C173" s="49"/>
      <c r="D173" s="49"/>
      <c r="E173" s="49"/>
      <c r="F173" s="49"/>
      <c r="G173" s="49"/>
      <c r="X173" s="49"/>
      <c r="Y173" s="49"/>
      <c r="Z173" s="49"/>
      <c r="AA173" s="49"/>
      <c r="AB173" s="49"/>
      <c r="AC173" s="49"/>
      <c r="AD173" s="49"/>
      <c r="AE173" s="53"/>
      <c r="AF173" s="49"/>
      <c r="AG173" s="49"/>
      <c r="AH173" s="49"/>
      <c r="AI173" s="49"/>
      <c r="AJ173" s="49"/>
      <c r="AK173" s="49"/>
      <c r="AL173" s="49"/>
    </row>
    <row r="174" spans="1:38" s="4" customFormat="1" x14ac:dyDescent="0.25">
      <c r="A174" s="49"/>
      <c r="B174" s="49"/>
      <c r="C174" s="49"/>
      <c r="D174" s="49"/>
      <c r="E174" s="49"/>
      <c r="F174" s="49"/>
      <c r="G174" s="49"/>
      <c r="X174" s="49"/>
      <c r="Y174" s="49"/>
      <c r="Z174" s="49"/>
      <c r="AA174" s="49"/>
      <c r="AB174" s="49"/>
      <c r="AC174" s="49"/>
      <c r="AD174" s="49"/>
      <c r="AE174" s="53"/>
      <c r="AF174" s="49"/>
      <c r="AG174" s="49"/>
      <c r="AH174" s="49"/>
      <c r="AI174" s="49"/>
      <c r="AJ174" s="49"/>
      <c r="AK174" s="49"/>
      <c r="AL174" s="49"/>
    </row>
    <row r="175" spans="1:38" s="4" customFormat="1" x14ac:dyDescent="0.25">
      <c r="A175" s="49"/>
      <c r="B175" s="49"/>
      <c r="C175" s="49"/>
      <c r="D175" s="49"/>
      <c r="E175" s="49"/>
      <c r="F175" s="49"/>
      <c r="G175" s="49"/>
      <c r="X175" s="49"/>
      <c r="Y175" s="49"/>
      <c r="Z175" s="49"/>
      <c r="AA175" s="49"/>
      <c r="AB175" s="49"/>
      <c r="AC175" s="49"/>
      <c r="AD175" s="49"/>
      <c r="AE175" s="53"/>
      <c r="AF175" s="49"/>
      <c r="AG175" s="49"/>
      <c r="AH175" s="49"/>
      <c r="AI175" s="49"/>
      <c r="AJ175" s="49"/>
      <c r="AK175" s="49"/>
      <c r="AL175" s="49"/>
    </row>
    <row r="176" spans="1:38" s="4" customFormat="1" ht="15.75" thickBot="1" x14ac:dyDescent="0.3">
      <c r="A176" s="49"/>
      <c r="B176" s="49"/>
      <c r="C176" s="49"/>
      <c r="D176" s="52" t="s">
        <v>196</v>
      </c>
      <c r="E176" s="49"/>
      <c r="F176" s="49"/>
      <c r="G176" s="49"/>
      <c r="X176" s="49"/>
      <c r="Y176" s="49"/>
      <c r="Z176" s="49"/>
      <c r="AA176" s="52" t="s">
        <v>191</v>
      </c>
      <c r="AB176" s="49"/>
      <c r="AC176" s="49"/>
      <c r="AD176" s="49"/>
      <c r="AE176" s="53"/>
      <c r="AF176" s="49"/>
      <c r="AG176" s="49"/>
      <c r="AH176" s="49"/>
      <c r="AI176" s="52" t="s">
        <v>192</v>
      </c>
      <c r="AJ176" s="49"/>
      <c r="AK176" s="49"/>
      <c r="AL176" s="49"/>
    </row>
    <row r="177" spans="1:38" s="4" customFormat="1" ht="25.5" thickTop="1" thickBot="1" x14ac:dyDescent="0.3">
      <c r="A177" s="63" t="s">
        <v>190</v>
      </c>
      <c r="B177" s="64" t="s">
        <v>171</v>
      </c>
      <c r="C177" s="64" t="s">
        <v>172</v>
      </c>
      <c r="D177" s="64" t="s">
        <v>173</v>
      </c>
      <c r="E177" s="64" t="s">
        <v>174</v>
      </c>
      <c r="F177" s="64" t="s">
        <v>175</v>
      </c>
      <c r="G177" s="65" t="s">
        <v>176</v>
      </c>
      <c r="X177" s="54" t="s">
        <v>190</v>
      </c>
      <c r="Y177" s="55" t="s">
        <v>171</v>
      </c>
      <c r="Z177" s="55" t="s">
        <v>172</v>
      </c>
      <c r="AA177" s="55" t="s">
        <v>173</v>
      </c>
      <c r="AB177" s="55" t="s">
        <v>174</v>
      </c>
      <c r="AC177" s="55" t="s">
        <v>175</v>
      </c>
      <c r="AD177" s="56" t="s">
        <v>176</v>
      </c>
      <c r="AE177" s="53"/>
      <c r="AF177" s="54" t="s">
        <v>190</v>
      </c>
      <c r="AG177" s="55" t="s">
        <v>171</v>
      </c>
      <c r="AH177" s="55" t="s">
        <v>172</v>
      </c>
      <c r="AI177" s="55" t="s">
        <v>173</v>
      </c>
      <c r="AJ177" s="55" t="s">
        <v>174</v>
      </c>
      <c r="AK177" s="55" t="s">
        <v>175</v>
      </c>
      <c r="AL177" s="56" t="s">
        <v>176</v>
      </c>
    </row>
    <row r="178" spans="1:38" s="4" customFormat="1" ht="16.5" thickTop="1" thickBot="1" x14ac:dyDescent="0.3">
      <c r="A178" s="66" t="s">
        <v>185</v>
      </c>
      <c r="B178" s="67" t="str">
        <f>TEXT(Y178,"#")&amp;" ("&amp;TEXT(AG178,"#"&amp;")")</f>
        <v>26 (22)</v>
      </c>
      <c r="C178" s="68" t="s">
        <v>178</v>
      </c>
      <c r="D178" s="67" t="str">
        <f t="shared" ref="D178:G182" si="1">TEXT(AA178,"#")&amp;" ("&amp;TEXT(AI178,"#"&amp;")")</f>
        <v>26 (36)</v>
      </c>
      <c r="E178" s="67" t="str">
        <f t="shared" si="1"/>
        <v>13 (12)</v>
      </c>
      <c r="F178" s="67" t="str">
        <f t="shared" si="1"/>
        <v>35 (38)</v>
      </c>
      <c r="G178" s="67" t="str">
        <f t="shared" si="1"/>
        <v>25 (24)</v>
      </c>
      <c r="X178" s="57" t="s">
        <v>185</v>
      </c>
      <c r="Y178" s="58">
        <f>'5Ix0L'!H7</f>
        <v>26.465548031578948</v>
      </c>
      <c r="Z178" s="58" t="s">
        <v>178</v>
      </c>
      <c r="AA178" s="58">
        <f>'5Ix5L'!H7</f>
        <v>25.541073578947373</v>
      </c>
      <c r="AB178" s="58">
        <f>'5Ix5L'!H31</f>
        <v>13.42271347368421</v>
      </c>
      <c r="AC178" s="58">
        <f>'5Ix5L'!H55</f>
        <v>35.091101999999999</v>
      </c>
      <c r="AD178" s="59">
        <f>'5Ix5L'!H79</f>
        <v>25.240310789473686</v>
      </c>
      <c r="AE178" s="53"/>
      <c r="AF178" s="57" t="s">
        <v>185</v>
      </c>
      <c r="AG178" s="58">
        <f>'5Ix0L'!P7</f>
        <v>21.665121368421055</v>
      </c>
      <c r="AH178" s="58" t="s">
        <v>178</v>
      </c>
      <c r="AI178" s="58">
        <f>'5Ix5L'!P7</f>
        <v>36.258863000000005</v>
      </c>
      <c r="AJ178" s="58">
        <f>'5Ix5L'!P31</f>
        <v>12.340165373684211</v>
      </c>
      <c r="AK178" s="58">
        <f>'5Ix5L'!P55</f>
        <v>38.0532302631579</v>
      </c>
      <c r="AL178" s="59">
        <f>'5Ix5L'!P79</f>
        <v>23.655934263157892</v>
      </c>
    </row>
    <row r="179" spans="1:38" s="4" customFormat="1" ht="15.75" thickBot="1" x14ac:dyDescent="0.3">
      <c r="A179" s="66" t="s">
        <v>186</v>
      </c>
      <c r="B179" s="67" t="str">
        <f>TEXT(Y179,"#")&amp;" ("&amp;TEXT(AG179,"#"&amp;")")</f>
        <v>65 (63)</v>
      </c>
      <c r="C179" s="67" t="str">
        <f>TEXT(Z179,"#")&amp;" ("&amp;TEXT(AH179,"#"&amp;")")</f>
        <v>68 (68)</v>
      </c>
      <c r="D179" s="67" t="str">
        <f t="shared" si="1"/>
        <v>67 (51)</v>
      </c>
      <c r="E179" s="67" t="str">
        <f t="shared" si="1"/>
        <v>74 (69)</v>
      </c>
      <c r="F179" s="67" t="str">
        <f t="shared" si="1"/>
        <v>67 (59)</v>
      </c>
      <c r="G179" s="67" t="str">
        <f t="shared" si="1"/>
        <v>71 (76)</v>
      </c>
      <c r="X179" s="57" t="s">
        <v>186</v>
      </c>
      <c r="Y179" s="58">
        <f>'5Ix0L'!H31</f>
        <v>65.132576105263155</v>
      </c>
      <c r="Z179" s="58">
        <f>'2Ix1L'!G3</f>
        <v>67.989676787878821</v>
      </c>
      <c r="AA179" s="58">
        <f>'5Ix5L'!H127</f>
        <v>67.355826526315809</v>
      </c>
      <c r="AB179" s="58">
        <f>'5Ix5L'!H151</f>
        <v>74.325134894736834</v>
      </c>
      <c r="AC179" s="58">
        <f>'5Ix5L'!H175</f>
        <v>66.895349368421051</v>
      </c>
      <c r="AD179" s="59">
        <f>'5Ix5L'!H199</f>
        <v>70.742850842105256</v>
      </c>
      <c r="AE179" s="53"/>
      <c r="AF179" s="57" t="s">
        <v>186</v>
      </c>
      <c r="AG179" s="58">
        <f>'5Ix0L'!P31</f>
        <v>63.238279631578948</v>
      </c>
      <c r="AH179" s="58">
        <f>'2Ix1L'!O3</f>
        <v>67.834942878787885</v>
      </c>
      <c r="AI179" s="58">
        <f>'5Ix5L'!P127</f>
        <v>50.659355947368418</v>
      </c>
      <c r="AJ179" s="58">
        <f>'5Ix5L'!P151</f>
        <v>68.721781578947372</v>
      </c>
      <c r="AK179" s="58">
        <f>'5Ix5L'!P175</f>
        <v>58.786594789473682</v>
      </c>
      <c r="AL179" s="59">
        <f>'5Ix5L'!P199</f>
        <v>76.430918157894737</v>
      </c>
    </row>
    <row r="180" spans="1:38" s="4" customFormat="1" ht="15.75" thickBot="1" x14ac:dyDescent="0.3">
      <c r="A180" s="66" t="s">
        <v>187</v>
      </c>
      <c r="B180" s="67" t="str">
        <f>TEXT(Y180,"#")&amp;" ("&amp;TEXT(AG180,"#"&amp;")")</f>
        <v>90 (96)</v>
      </c>
      <c r="C180" s="67" t="str">
        <f>TEXT(Z180,"#")&amp;" ("&amp;TEXT(AH180,"#"&amp;")")</f>
        <v>67 (67)</v>
      </c>
      <c r="D180" s="67" t="str">
        <f t="shared" si="1"/>
        <v>76 (81)</v>
      </c>
      <c r="E180" s="67" t="str">
        <f t="shared" si="1"/>
        <v>66 (63)</v>
      </c>
      <c r="F180" s="67" t="str">
        <f t="shared" si="1"/>
        <v>67 (74)</v>
      </c>
      <c r="G180" s="67" t="str">
        <f t="shared" si="1"/>
        <v>59 (58)</v>
      </c>
      <c r="X180" s="57" t="s">
        <v>187</v>
      </c>
      <c r="Y180" s="58">
        <f>'5Ix0L'!H55</f>
        <v>89.924981947368408</v>
      </c>
      <c r="Z180" s="58">
        <f>'5Ix5L'!H223</f>
        <v>66.642353894736829</v>
      </c>
      <c r="AA180" s="58">
        <f>'5Ix5L'!H247</f>
        <v>75.94699</v>
      </c>
      <c r="AB180" s="58">
        <f>'5Ix5L'!H271</f>
        <v>66.310278157894743</v>
      </c>
      <c r="AC180" s="58">
        <f>'5Ix5L'!H295</f>
        <v>67.426051842105267</v>
      </c>
      <c r="AD180" s="59">
        <f>'5Ix5L'!H319</f>
        <v>59.058377894736843</v>
      </c>
      <c r="AE180" s="53"/>
      <c r="AF180" s="57" t="s">
        <v>187</v>
      </c>
      <c r="AG180" s="58">
        <f>'5Ix0L'!P55</f>
        <v>96.217520052631585</v>
      </c>
      <c r="AH180" s="58">
        <f>'5Ix5L'!P223</f>
        <v>67.416619263157898</v>
      </c>
      <c r="AI180" s="58">
        <f>'5Ix5L'!P247</f>
        <v>81.280090000000001</v>
      </c>
      <c r="AJ180" s="58">
        <f>'5Ix5L'!P271</f>
        <v>63.445911947368437</v>
      </c>
      <c r="AK180" s="58">
        <f>'5Ix5L'!P295</f>
        <v>74.333015894736832</v>
      </c>
      <c r="AL180" s="59">
        <f>'5Ix5L'!P319</f>
        <v>58.240298684210522</v>
      </c>
    </row>
    <row r="181" spans="1:38" s="4" customFormat="1" ht="15.75" thickBot="1" x14ac:dyDescent="0.3">
      <c r="A181" s="66" t="s">
        <v>188</v>
      </c>
      <c r="B181" s="67" t="str">
        <f>TEXT(Y181,"#")&amp;" ("&amp;TEXT(AG181,"#"&amp;")")</f>
        <v>109 (103)</v>
      </c>
      <c r="C181" s="67" t="str">
        <f>TEXT(Z181,"#")&amp;" ("&amp;TEXT(AH181,"#"&amp;")")</f>
        <v>109 (112)</v>
      </c>
      <c r="D181" s="67" t="str">
        <f t="shared" si="1"/>
        <v>108 (96)</v>
      </c>
      <c r="E181" s="67" t="str">
        <f t="shared" si="1"/>
        <v>110 (105)</v>
      </c>
      <c r="F181" s="67" t="str">
        <f t="shared" si="1"/>
        <v>106 (98)</v>
      </c>
      <c r="G181" s="67" t="str">
        <f t="shared" si="1"/>
        <v>108 (110)</v>
      </c>
      <c r="X181" s="57" t="s">
        <v>188</v>
      </c>
      <c r="Y181" s="58">
        <f>'5Ix0L'!H79</f>
        <v>109.0810815263158</v>
      </c>
      <c r="Z181" s="58">
        <f>'5Ix5L'!H343</f>
        <v>108.76236878947368</v>
      </c>
      <c r="AA181" s="58">
        <f>'5Ix5L'!H367</f>
        <v>107.57044510526315</v>
      </c>
      <c r="AB181" s="58">
        <f>'5Ix5L'!H391</f>
        <v>110.26306552631577</v>
      </c>
      <c r="AC181" s="58">
        <f>'5Ix5L'!H415</f>
        <v>106.26054947368419</v>
      </c>
      <c r="AD181" s="59">
        <f>'5Ix5L'!H439</f>
        <v>108.44511936842105</v>
      </c>
      <c r="AE181" s="53"/>
      <c r="AF181" s="57" t="s">
        <v>188</v>
      </c>
      <c r="AG181" s="58">
        <f>'5Ix0L'!P79</f>
        <v>102.7497582631579</v>
      </c>
      <c r="AH181" s="58">
        <f>'5Ix5L'!P343</f>
        <v>112.18325936842105</v>
      </c>
      <c r="AI181" s="58">
        <f>'5Ix5L'!P367</f>
        <v>95.5209350526316</v>
      </c>
      <c r="AJ181" s="58">
        <f>'5Ix5L'!P391</f>
        <v>105.42750105263157</v>
      </c>
      <c r="AK181" s="58">
        <f>'5Ix5L'!P415</f>
        <v>98.231408578947367</v>
      </c>
      <c r="AL181" s="59">
        <f>'5Ix5L'!P439</f>
        <v>109.92617278947367</v>
      </c>
    </row>
    <row r="182" spans="1:38" s="4" customFormat="1" ht="15.75" thickBot="1" x14ac:dyDescent="0.3">
      <c r="A182" s="69" t="s">
        <v>189</v>
      </c>
      <c r="B182" s="67" t="str">
        <f>TEXT(Y182,"#")&amp;" ("&amp;TEXT(AG182,"#"&amp;")")</f>
        <v>124 (124)</v>
      </c>
      <c r="C182" s="67" t="str">
        <f>TEXT(Z182,"#")&amp;" ("&amp;TEXT(AH182,"#"&amp;")")</f>
        <v>115 (112)</v>
      </c>
      <c r="D182" s="67" t="str">
        <f t="shared" si="1"/>
        <v>114 (122)</v>
      </c>
      <c r="E182" s="67" t="str">
        <f t="shared" si="1"/>
        <v>106 (103)</v>
      </c>
      <c r="F182" s="67" t="str">
        <f t="shared" si="1"/>
        <v>104 (113)</v>
      </c>
      <c r="G182" s="67" t="str">
        <f t="shared" si="1"/>
        <v>104 (107)</v>
      </c>
      <c r="X182" s="60" t="s">
        <v>189</v>
      </c>
      <c r="Y182" s="61">
        <f>'5Ix0L'!H103</f>
        <v>124.32375899999997</v>
      </c>
      <c r="Z182" s="61">
        <f>'5Ix5L'!H463</f>
        <v>115.29659457894736</v>
      </c>
      <c r="AA182" s="61">
        <f>'5Ix5L'!H487</f>
        <v>114.35946489473685</v>
      </c>
      <c r="AB182" s="61">
        <f>'5Ix5L'!H511</f>
        <v>106.34508421052631</v>
      </c>
      <c r="AC182" s="61">
        <f>'5Ix5L'!H535</f>
        <v>104.19625705263157</v>
      </c>
      <c r="AD182" s="62">
        <f>'5Ix5L'!H559</f>
        <v>104.41435521052631</v>
      </c>
      <c r="AE182" s="53"/>
      <c r="AF182" s="60" t="s">
        <v>189</v>
      </c>
      <c r="AG182" s="61">
        <f>'5Ix0L'!P103</f>
        <v>124.10942594736842</v>
      </c>
      <c r="AH182" s="61">
        <f>'5Ix5L'!P463</f>
        <v>112.13742384210525</v>
      </c>
      <c r="AI182" s="61">
        <f>'5Ix5L'!P487</f>
        <v>122.37349136842103</v>
      </c>
      <c r="AJ182" s="61">
        <f>'5Ix5L'!P511</f>
        <v>102.63652400000001</v>
      </c>
      <c r="AK182" s="61">
        <f>'5Ix5L'!P535</f>
        <v>113.25876389473684</v>
      </c>
      <c r="AL182" s="62">
        <f>'5Ix5L'!P559</f>
        <v>107.3474417368421</v>
      </c>
    </row>
    <row r="183" spans="1:38" s="4" customFormat="1" ht="15.75" thickTop="1" x14ac:dyDescent="0.25"/>
    <row r="184" spans="1:38" s="4" customFormat="1" x14ac:dyDescent="0.25"/>
    <row r="185" spans="1:38" s="2" customFormat="1" x14ac:dyDescent="0.25"/>
    <row r="186" spans="1:38" s="2" customFormat="1" x14ac:dyDescent="0.25"/>
    <row r="187" spans="1:38" s="2" customFormat="1" x14ac:dyDescent="0.25"/>
    <row r="188" spans="1:38" s="2" customFormat="1" x14ac:dyDescent="0.25"/>
    <row r="189" spans="1:38" s="2" customFormat="1" x14ac:dyDescent="0.25"/>
    <row r="190" spans="1:38" s="2" customFormat="1" x14ac:dyDescent="0.25"/>
    <row r="191" spans="1:38" s="2" customFormat="1" x14ac:dyDescent="0.25"/>
    <row r="192" spans="1:38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pans="1:14" s="2" customFormat="1" x14ac:dyDescent="0.25"/>
    <row r="770" spans="1:14" s="2" customFormat="1" x14ac:dyDescent="0.25"/>
    <row r="771" spans="1:14" s="2" customFormat="1" x14ac:dyDescent="0.25"/>
    <row r="772" spans="1:1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M772" s="2"/>
      <c r="N772" s="2"/>
    </row>
    <row r="773" spans="1:1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M773" s="2"/>
      <c r="N773" s="2"/>
    </row>
    <row r="774" spans="1:1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M774" s="2"/>
      <c r="N774" s="2"/>
    </row>
    <row r="775" spans="1:1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M775" s="2"/>
      <c r="N775" s="2"/>
    </row>
    <row r="776" spans="1:1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M776" s="2"/>
      <c r="N776" s="2"/>
    </row>
    <row r="777" spans="1:1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M777" s="2"/>
      <c r="N777" s="2"/>
    </row>
    <row r="778" spans="1:1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M778" s="2"/>
      <c r="N778" s="2"/>
    </row>
    <row r="779" spans="1:1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M779" s="2"/>
      <c r="N779" s="2"/>
    </row>
    <row r="780" spans="1:1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M780" s="2"/>
      <c r="N780" s="2"/>
    </row>
    <row r="781" spans="1:1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M781" s="2"/>
      <c r="N781" s="2"/>
    </row>
    <row r="782" spans="1:1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M782" s="2"/>
      <c r="N782" s="2"/>
    </row>
    <row r="783" spans="1:1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M783" s="2"/>
      <c r="N783" s="2"/>
    </row>
    <row r="784" spans="1:1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M784" s="2"/>
      <c r="N784" s="2"/>
    </row>
    <row r="785" spans="1:1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M785" s="2"/>
      <c r="N785" s="2"/>
    </row>
    <row r="786" spans="1:1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M786" s="2"/>
      <c r="N786" s="2"/>
    </row>
    <row r="787" spans="1:1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M787" s="2"/>
      <c r="N787" s="2"/>
    </row>
    <row r="788" spans="1:1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M788" s="2"/>
      <c r="N788" s="2"/>
    </row>
    <row r="789" spans="1:1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M789" s="2"/>
      <c r="N789" s="2"/>
    </row>
    <row r="790" spans="1:1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M790" s="2"/>
      <c r="N790" s="2"/>
    </row>
    <row r="791" spans="1:1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M791" s="2"/>
      <c r="N791" s="2"/>
    </row>
    <row r="792" spans="1:1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M792" s="2"/>
      <c r="N792" s="2"/>
    </row>
    <row r="793" spans="1:1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M793" s="2"/>
      <c r="N793" s="2"/>
    </row>
    <row r="794" spans="1:1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M794" s="2"/>
      <c r="N794" s="2"/>
    </row>
    <row r="795" spans="1:1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M795" s="2"/>
      <c r="N795" s="2"/>
    </row>
    <row r="796" spans="1:1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M796" s="2"/>
      <c r="N796" s="2"/>
    </row>
    <row r="797" spans="1:1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M797" s="2"/>
      <c r="N797" s="2"/>
    </row>
    <row r="798" spans="1:1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M798" s="2"/>
      <c r="N798" s="2"/>
    </row>
    <row r="799" spans="1:1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M799" s="2"/>
      <c r="N799" s="2"/>
    </row>
    <row r="800" spans="1:1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M800" s="2"/>
      <c r="N800" s="2"/>
    </row>
    <row r="801" spans="1:1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M801" s="2"/>
      <c r="N801" s="2"/>
    </row>
    <row r="802" spans="1:1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M802" s="2"/>
      <c r="N802" s="2"/>
    </row>
    <row r="803" spans="1:1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M803" s="2"/>
      <c r="N803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11FA1-9F9F-4F26-B3A7-4BEC3BC4CB50}">
  <dimension ref="A1:AC36"/>
  <sheetViews>
    <sheetView tabSelected="1" workbookViewId="0">
      <selection activeCell="A2" sqref="A2"/>
    </sheetView>
  </sheetViews>
  <sheetFormatPr defaultRowHeight="15" x14ac:dyDescent="0.25"/>
  <sheetData>
    <row r="1" spans="1:29" x14ac:dyDescent="0.25">
      <c r="A1" s="88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</row>
    <row r="2" spans="1:29" x14ac:dyDescent="0.25">
      <c r="A2" s="88" t="s">
        <v>369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</row>
    <row r="3" spans="1:29" x14ac:dyDescent="0.25">
      <c r="A3" s="88" t="s">
        <v>331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</row>
    <row r="4" spans="1:29" x14ac:dyDescent="0.25">
      <c r="A4" s="88" t="s">
        <v>332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</row>
    <row r="5" spans="1:29" x14ac:dyDescent="0.25">
      <c r="A5" s="88" t="s">
        <v>333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</row>
    <row r="6" spans="1:29" x14ac:dyDescent="0.25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</row>
    <row r="7" spans="1:29" x14ac:dyDescent="0.25">
      <c r="A7" s="8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</row>
    <row r="8" spans="1:29" x14ac:dyDescent="0.25">
      <c r="A8" s="92" t="s">
        <v>334</v>
      </c>
      <c r="B8" s="88"/>
      <c r="C8" s="88"/>
      <c r="D8" s="88"/>
      <c r="E8" s="88"/>
      <c r="F8" s="88"/>
      <c r="G8" s="88"/>
      <c r="H8" s="88"/>
      <c r="I8" s="88"/>
      <c r="J8" s="88"/>
      <c r="K8" s="92" t="s">
        <v>335</v>
      </c>
      <c r="L8" s="88"/>
      <c r="M8" s="88"/>
      <c r="N8" s="88"/>
      <c r="O8" s="88"/>
      <c r="P8" s="88"/>
      <c r="Q8" s="88"/>
      <c r="R8" s="88"/>
      <c r="S8" s="88"/>
      <c r="T8" s="88"/>
      <c r="U8" s="92" t="s">
        <v>336</v>
      </c>
      <c r="V8" s="88"/>
      <c r="W8" s="88"/>
      <c r="X8" s="88"/>
      <c r="Y8" s="88"/>
      <c r="Z8" s="88"/>
      <c r="AA8" s="88"/>
      <c r="AB8" s="88"/>
      <c r="AC8" s="88"/>
    </row>
    <row r="9" spans="1:29" x14ac:dyDescent="0.25">
      <c r="A9" s="92" t="s">
        <v>337</v>
      </c>
      <c r="B9" s="88">
        <v>2</v>
      </c>
      <c r="C9" s="88"/>
      <c r="D9" s="88"/>
      <c r="E9" s="88"/>
      <c r="F9" s="88"/>
      <c r="G9" s="88"/>
      <c r="H9" s="88"/>
      <c r="I9" s="88"/>
      <c r="J9" s="88"/>
      <c r="K9" s="92" t="s">
        <v>337</v>
      </c>
      <c r="L9" s="88">
        <v>2</v>
      </c>
      <c r="M9" s="88"/>
      <c r="N9" s="88"/>
      <c r="O9" s="88"/>
      <c r="P9" s="88"/>
      <c r="Q9" s="88"/>
      <c r="R9" s="88"/>
      <c r="S9" s="88"/>
      <c r="T9" s="88"/>
      <c r="U9" s="92" t="s">
        <v>337</v>
      </c>
      <c r="V9" s="88">
        <v>2</v>
      </c>
      <c r="W9" s="88"/>
      <c r="X9" s="88"/>
      <c r="Y9" s="88"/>
      <c r="Z9" s="88"/>
      <c r="AA9" s="88"/>
      <c r="AB9" s="88"/>
      <c r="AC9" s="88"/>
    </row>
    <row r="10" spans="1:29" x14ac:dyDescent="0.25">
      <c r="A10" s="92" t="s">
        <v>338</v>
      </c>
      <c r="B10" s="92" t="s">
        <v>339</v>
      </c>
      <c r="C10" s="92" t="s">
        <v>340</v>
      </c>
      <c r="D10" s="92" t="s">
        <v>341</v>
      </c>
      <c r="E10" s="92" t="s">
        <v>342</v>
      </c>
      <c r="F10" s="92" t="s">
        <v>339</v>
      </c>
      <c r="G10" s="92" t="s">
        <v>343</v>
      </c>
      <c r="H10" s="92" t="s">
        <v>341</v>
      </c>
      <c r="I10" s="92" t="s">
        <v>342</v>
      </c>
      <c r="J10" s="88"/>
      <c r="K10" s="92" t="s">
        <v>338</v>
      </c>
      <c r="L10" s="92" t="s">
        <v>339</v>
      </c>
      <c r="M10" s="92" t="s">
        <v>340</v>
      </c>
      <c r="N10" s="92" t="s">
        <v>341</v>
      </c>
      <c r="O10" s="92" t="s">
        <v>342</v>
      </c>
      <c r="P10" s="92" t="s">
        <v>339</v>
      </c>
      <c r="Q10" s="92" t="s">
        <v>343</v>
      </c>
      <c r="R10" s="92" t="s">
        <v>341</v>
      </c>
      <c r="S10" s="92" t="s">
        <v>342</v>
      </c>
      <c r="T10" s="88"/>
      <c r="U10" s="92" t="s">
        <v>338</v>
      </c>
      <c r="V10" s="92" t="s">
        <v>339</v>
      </c>
      <c r="W10" s="92" t="s">
        <v>340</v>
      </c>
      <c r="X10" s="92" t="s">
        <v>341</v>
      </c>
      <c r="Y10" s="92" t="s">
        <v>342</v>
      </c>
      <c r="Z10" s="92" t="s">
        <v>339</v>
      </c>
      <c r="AA10" s="92" t="s">
        <v>343</v>
      </c>
      <c r="AB10" s="92" t="s">
        <v>341</v>
      </c>
      <c r="AC10" s="92" t="s">
        <v>342</v>
      </c>
    </row>
    <row r="11" spans="1:29" x14ac:dyDescent="0.25">
      <c r="A11" s="88" t="s">
        <v>344</v>
      </c>
      <c r="B11" s="88" t="s">
        <v>345</v>
      </c>
      <c r="C11" s="88" t="s">
        <v>346</v>
      </c>
      <c r="D11" s="88">
        <v>4</v>
      </c>
      <c r="E11" s="88">
        <v>204</v>
      </c>
      <c r="F11" s="88" t="s">
        <v>345</v>
      </c>
      <c r="G11" s="88" t="s">
        <v>347</v>
      </c>
      <c r="H11" s="88">
        <v>4</v>
      </c>
      <c r="I11" s="88">
        <v>204</v>
      </c>
      <c r="J11" s="88"/>
      <c r="K11" s="88" t="s">
        <v>344</v>
      </c>
      <c r="L11" s="88" t="s">
        <v>348</v>
      </c>
      <c r="M11" s="88" t="s">
        <v>347</v>
      </c>
      <c r="N11" s="88">
        <v>5</v>
      </c>
      <c r="O11" s="88">
        <v>103</v>
      </c>
      <c r="P11" s="88" t="s">
        <v>348</v>
      </c>
      <c r="Q11" s="88" t="s">
        <v>367</v>
      </c>
      <c r="R11" s="88">
        <v>5</v>
      </c>
      <c r="S11" s="88">
        <v>103</v>
      </c>
      <c r="T11" s="88"/>
      <c r="U11" s="88" t="s">
        <v>344</v>
      </c>
      <c r="V11" s="88" t="s">
        <v>350</v>
      </c>
      <c r="W11" s="88" t="s">
        <v>351</v>
      </c>
      <c r="X11" s="88">
        <v>5</v>
      </c>
      <c r="Y11" s="88">
        <v>205</v>
      </c>
      <c r="Z11" s="88" t="s">
        <v>350</v>
      </c>
      <c r="AA11" s="88" t="s">
        <v>352</v>
      </c>
      <c r="AB11" s="88">
        <v>5</v>
      </c>
      <c r="AC11" s="88">
        <v>205</v>
      </c>
    </row>
    <row r="12" spans="1:29" x14ac:dyDescent="0.25">
      <c r="A12" s="88" t="s">
        <v>353</v>
      </c>
      <c r="B12" s="88" t="s">
        <v>345</v>
      </c>
      <c r="C12" s="88" t="s">
        <v>346</v>
      </c>
      <c r="D12" s="88">
        <v>4</v>
      </c>
      <c r="E12" s="88">
        <v>204</v>
      </c>
      <c r="F12" s="88" t="s">
        <v>345</v>
      </c>
      <c r="G12" s="88" t="s">
        <v>354</v>
      </c>
      <c r="H12" s="88">
        <v>4</v>
      </c>
      <c r="I12" s="88">
        <v>204</v>
      </c>
      <c r="J12" s="88"/>
      <c r="K12" s="88" t="s">
        <v>353</v>
      </c>
      <c r="L12" s="88" t="s">
        <v>348</v>
      </c>
      <c r="M12" s="88" t="s">
        <v>347</v>
      </c>
      <c r="N12" s="88">
        <v>5</v>
      </c>
      <c r="O12" s="88">
        <v>103</v>
      </c>
      <c r="P12" s="88" t="s">
        <v>348</v>
      </c>
      <c r="Q12" s="88" t="s">
        <v>368</v>
      </c>
      <c r="R12" s="88">
        <v>5</v>
      </c>
      <c r="S12" s="88">
        <v>103</v>
      </c>
      <c r="T12" s="88"/>
      <c r="U12" s="88" t="s">
        <v>353</v>
      </c>
      <c r="V12" s="88" t="s">
        <v>350</v>
      </c>
      <c r="W12" s="88" t="s">
        <v>351</v>
      </c>
      <c r="X12" s="88">
        <v>5</v>
      </c>
      <c r="Y12" s="88">
        <v>205</v>
      </c>
      <c r="Z12" s="88" t="s">
        <v>350</v>
      </c>
      <c r="AA12" s="88" t="s">
        <v>355</v>
      </c>
      <c r="AB12" s="88">
        <v>5</v>
      </c>
      <c r="AC12" s="88">
        <v>205</v>
      </c>
    </row>
    <row r="13" spans="1:29" x14ac:dyDescent="0.25">
      <c r="A13" s="88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</row>
    <row r="14" spans="1:29" x14ac:dyDescent="0.25">
      <c r="A14" s="88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</row>
    <row r="15" spans="1:29" x14ac:dyDescent="0.25">
      <c r="A15" s="88"/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</row>
    <row r="16" spans="1:29" x14ac:dyDescent="0.25">
      <c r="A16" s="8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</row>
    <row r="17" spans="1:29" x14ac:dyDescent="0.25">
      <c r="A17" s="88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</row>
    <row r="18" spans="1:29" x14ac:dyDescent="0.25">
      <c r="A18" s="92" t="s">
        <v>356</v>
      </c>
      <c r="B18" s="88"/>
      <c r="C18" s="88"/>
      <c r="D18" s="88"/>
      <c r="E18" s="88"/>
      <c r="F18" s="88"/>
      <c r="G18" s="88"/>
      <c r="H18" s="88"/>
      <c r="I18" s="88"/>
      <c r="J18" s="88"/>
      <c r="K18" s="92" t="s">
        <v>357</v>
      </c>
      <c r="L18" s="88"/>
      <c r="M18" s="88"/>
      <c r="N18" s="88"/>
      <c r="O18" s="88"/>
      <c r="P18" s="88"/>
      <c r="Q18" s="88"/>
      <c r="R18" s="88"/>
      <c r="S18" s="88"/>
      <c r="T18" s="88"/>
      <c r="U18" s="92" t="s">
        <v>358</v>
      </c>
      <c r="V18" s="88"/>
      <c r="W18" s="88"/>
      <c r="X18" s="88"/>
      <c r="Y18" s="88"/>
      <c r="Z18" s="88"/>
      <c r="AA18" s="88"/>
      <c r="AB18" s="88"/>
      <c r="AC18" s="88"/>
    </row>
    <row r="19" spans="1:29" x14ac:dyDescent="0.25">
      <c r="A19" s="92" t="s">
        <v>337</v>
      </c>
      <c r="B19" s="88">
        <v>2</v>
      </c>
      <c r="C19" s="88"/>
      <c r="D19" s="88"/>
      <c r="E19" s="88"/>
      <c r="F19" s="88"/>
      <c r="G19" s="88"/>
      <c r="H19" s="88"/>
      <c r="I19" s="88"/>
      <c r="J19" s="88"/>
      <c r="K19" s="92" t="s">
        <v>337</v>
      </c>
      <c r="L19" s="88">
        <v>2</v>
      </c>
      <c r="M19" s="88"/>
      <c r="N19" s="88"/>
      <c r="O19" s="88"/>
      <c r="P19" s="88"/>
      <c r="Q19" s="88"/>
      <c r="R19" s="88"/>
      <c r="S19" s="88"/>
      <c r="T19" s="88"/>
      <c r="U19" s="92" t="s">
        <v>337</v>
      </c>
      <c r="V19" s="88">
        <v>2</v>
      </c>
      <c r="W19" s="88"/>
      <c r="X19" s="88"/>
      <c r="Y19" s="88"/>
      <c r="Z19" s="88"/>
      <c r="AA19" s="88"/>
      <c r="AB19" s="88"/>
      <c r="AC19" s="88"/>
    </row>
    <row r="20" spans="1:29" x14ac:dyDescent="0.25">
      <c r="A20" s="92" t="s">
        <v>338</v>
      </c>
      <c r="B20" s="92" t="s">
        <v>339</v>
      </c>
      <c r="C20" s="92" t="s">
        <v>340</v>
      </c>
      <c r="D20" s="92" t="s">
        <v>341</v>
      </c>
      <c r="E20" s="92" t="s">
        <v>342</v>
      </c>
      <c r="F20" s="92" t="s">
        <v>339</v>
      </c>
      <c r="G20" s="92" t="s">
        <v>343</v>
      </c>
      <c r="H20" s="92" t="s">
        <v>341</v>
      </c>
      <c r="I20" s="92" t="s">
        <v>342</v>
      </c>
      <c r="J20" s="88"/>
      <c r="K20" s="92" t="s">
        <v>338</v>
      </c>
      <c r="L20" s="92" t="s">
        <v>339</v>
      </c>
      <c r="M20" s="92" t="s">
        <v>340</v>
      </c>
      <c r="N20" s="92" t="s">
        <v>341</v>
      </c>
      <c r="O20" s="92" t="s">
        <v>342</v>
      </c>
      <c r="P20" s="92" t="s">
        <v>339</v>
      </c>
      <c r="Q20" s="92" t="s">
        <v>343</v>
      </c>
      <c r="R20" s="92" t="s">
        <v>341</v>
      </c>
      <c r="S20" s="92" t="s">
        <v>342</v>
      </c>
      <c r="T20" s="88"/>
      <c r="U20" s="92" t="s">
        <v>338</v>
      </c>
      <c r="V20" s="92" t="s">
        <v>339</v>
      </c>
      <c r="W20" s="92" t="s">
        <v>340</v>
      </c>
      <c r="X20" s="92" t="s">
        <v>341</v>
      </c>
      <c r="Y20" s="92" t="s">
        <v>342</v>
      </c>
      <c r="Z20" s="92" t="s">
        <v>339</v>
      </c>
      <c r="AA20" s="92" t="s">
        <v>343</v>
      </c>
      <c r="AB20" s="92" t="s">
        <v>341</v>
      </c>
      <c r="AC20" s="92" t="s">
        <v>342</v>
      </c>
    </row>
    <row r="21" spans="1:29" x14ac:dyDescent="0.25">
      <c r="A21" s="88" t="s">
        <v>344</v>
      </c>
      <c r="B21" s="88" t="s">
        <v>350</v>
      </c>
      <c r="C21" s="88" t="s">
        <v>351</v>
      </c>
      <c r="D21" s="88">
        <v>5</v>
      </c>
      <c r="E21" s="88">
        <v>205</v>
      </c>
      <c r="F21" s="88" t="s">
        <v>350</v>
      </c>
      <c r="G21" s="88" t="s">
        <v>346</v>
      </c>
      <c r="H21" s="88">
        <v>5</v>
      </c>
      <c r="I21" s="88">
        <v>205</v>
      </c>
      <c r="J21" s="88"/>
      <c r="K21" s="88" t="s">
        <v>344</v>
      </c>
      <c r="L21" s="88" t="s">
        <v>350</v>
      </c>
      <c r="M21" s="88" t="s">
        <v>351</v>
      </c>
      <c r="N21" s="88">
        <v>5</v>
      </c>
      <c r="O21" s="88">
        <v>205</v>
      </c>
      <c r="P21" s="88" t="s">
        <v>350</v>
      </c>
      <c r="Q21" s="88" t="s">
        <v>359</v>
      </c>
      <c r="R21" s="88">
        <v>5</v>
      </c>
      <c r="S21" s="88">
        <v>205</v>
      </c>
      <c r="T21" s="88"/>
      <c r="U21" s="88" t="s">
        <v>344</v>
      </c>
      <c r="V21" s="88" t="s">
        <v>358</v>
      </c>
      <c r="W21" s="88" t="s">
        <v>351</v>
      </c>
      <c r="X21" s="88">
        <v>3</v>
      </c>
      <c r="Y21" s="88">
        <v>103</v>
      </c>
      <c r="Z21" s="88" t="s">
        <v>358</v>
      </c>
      <c r="AA21" s="88" t="s">
        <v>360</v>
      </c>
      <c r="AB21" s="88">
        <v>3</v>
      </c>
      <c r="AC21" s="88">
        <v>103</v>
      </c>
    </row>
    <row r="22" spans="1:29" x14ac:dyDescent="0.25">
      <c r="A22" s="88" t="s">
        <v>353</v>
      </c>
      <c r="B22" s="88" t="s">
        <v>350</v>
      </c>
      <c r="C22" s="88" t="s">
        <v>351</v>
      </c>
      <c r="D22" s="88">
        <v>5</v>
      </c>
      <c r="E22" s="88">
        <v>205</v>
      </c>
      <c r="F22" s="88" t="s">
        <v>350</v>
      </c>
      <c r="G22" s="88" t="s">
        <v>359</v>
      </c>
      <c r="H22" s="88">
        <v>5</v>
      </c>
      <c r="I22" s="88">
        <v>205</v>
      </c>
      <c r="J22" s="88"/>
      <c r="K22" s="88" t="s">
        <v>353</v>
      </c>
      <c r="L22" s="88" t="s">
        <v>350</v>
      </c>
      <c r="M22" s="88" t="s">
        <v>351</v>
      </c>
      <c r="N22" s="88">
        <v>5</v>
      </c>
      <c r="O22" s="88">
        <v>205</v>
      </c>
      <c r="P22" s="88" t="s">
        <v>350</v>
      </c>
      <c r="Q22" s="88" t="s">
        <v>346</v>
      </c>
      <c r="R22" s="88">
        <v>5</v>
      </c>
      <c r="S22" s="88">
        <v>205</v>
      </c>
      <c r="T22" s="88"/>
      <c r="U22" s="88" t="s">
        <v>353</v>
      </c>
      <c r="V22" s="88" t="s">
        <v>358</v>
      </c>
      <c r="W22" s="88" t="s">
        <v>351</v>
      </c>
      <c r="X22" s="88">
        <v>3</v>
      </c>
      <c r="Y22" s="88">
        <v>103</v>
      </c>
      <c r="Z22" s="88" t="s">
        <v>358</v>
      </c>
      <c r="AA22" s="88" t="s">
        <v>361</v>
      </c>
      <c r="AB22" s="88">
        <v>3</v>
      </c>
      <c r="AC22" s="88">
        <v>103</v>
      </c>
    </row>
    <row r="23" spans="1:29" x14ac:dyDescent="0.25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</row>
    <row r="24" spans="1:29" x14ac:dyDescent="0.25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</row>
    <row r="25" spans="1:29" x14ac:dyDescent="0.25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</row>
    <row r="26" spans="1:29" x14ac:dyDescent="0.25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</row>
    <row r="27" spans="1:29" x14ac:dyDescent="0.25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</row>
    <row r="28" spans="1:29" ht="15.75" thickBot="1" x14ac:dyDescent="0.3">
      <c r="A28" s="92" t="s">
        <v>362</v>
      </c>
      <c r="B28" s="88"/>
      <c r="C28" s="88"/>
      <c r="D28" s="88"/>
      <c r="E28" s="88"/>
      <c r="F28" s="88"/>
      <c r="G28" s="88"/>
      <c r="H28" s="88"/>
      <c r="I28" s="88"/>
      <c r="J28" s="88"/>
      <c r="K28" s="92" t="s">
        <v>363</v>
      </c>
      <c r="L28" s="88"/>
      <c r="M28" s="88"/>
      <c r="N28" s="88"/>
      <c r="O28" s="88"/>
      <c r="P28" s="88"/>
      <c r="Q28" s="88"/>
      <c r="R28" s="88"/>
      <c r="S28" s="88"/>
      <c r="T28" s="88"/>
      <c r="U28" s="93"/>
      <c r="V28" s="93"/>
      <c r="W28" s="93"/>
      <c r="X28" s="94" t="s">
        <v>183</v>
      </c>
      <c r="Y28" s="93"/>
      <c r="Z28" s="93"/>
      <c r="AA28" s="93"/>
      <c r="AB28" s="88"/>
      <c r="AC28" s="88"/>
    </row>
    <row r="29" spans="1:29" ht="25.5" thickTop="1" thickBot="1" x14ac:dyDescent="0.3">
      <c r="A29" s="92" t="s">
        <v>337</v>
      </c>
      <c r="B29" s="88">
        <v>3</v>
      </c>
      <c r="C29" s="88"/>
      <c r="D29" s="88"/>
      <c r="E29" s="88"/>
      <c r="F29" s="88"/>
      <c r="G29" s="88"/>
      <c r="H29" s="88"/>
      <c r="I29" s="88"/>
      <c r="J29" s="88"/>
      <c r="K29" s="92" t="s">
        <v>337</v>
      </c>
      <c r="L29" s="88">
        <v>3</v>
      </c>
      <c r="M29" s="88"/>
      <c r="N29" s="88"/>
      <c r="O29" s="88"/>
      <c r="P29" s="88"/>
      <c r="Q29" s="88"/>
      <c r="R29" s="88"/>
      <c r="S29" s="88"/>
      <c r="T29" s="88"/>
      <c r="U29" s="95" t="s">
        <v>170</v>
      </c>
      <c r="V29" s="96" t="s">
        <v>171</v>
      </c>
      <c r="W29" s="96" t="s">
        <v>172</v>
      </c>
      <c r="X29" s="96" t="s">
        <v>173</v>
      </c>
      <c r="Y29" s="96" t="s">
        <v>174</v>
      </c>
      <c r="Z29" s="96" t="s">
        <v>175</v>
      </c>
      <c r="AA29" s="97" t="s">
        <v>176</v>
      </c>
      <c r="AB29" s="88"/>
      <c r="AC29" s="88"/>
    </row>
    <row r="30" spans="1:29" ht="16.5" thickTop="1" thickBot="1" x14ac:dyDescent="0.3">
      <c r="A30" s="92" t="s">
        <v>338</v>
      </c>
      <c r="B30" s="92" t="s">
        <v>339</v>
      </c>
      <c r="C30" s="92" t="s">
        <v>340</v>
      </c>
      <c r="D30" s="92" t="s">
        <v>341</v>
      </c>
      <c r="E30" s="92" t="s">
        <v>342</v>
      </c>
      <c r="F30" s="92" t="s">
        <v>339</v>
      </c>
      <c r="G30" s="92" t="s">
        <v>343</v>
      </c>
      <c r="H30" s="92" t="s">
        <v>341</v>
      </c>
      <c r="I30" s="92" t="s">
        <v>342</v>
      </c>
      <c r="J30" s="88"/>
      <c r="K30" s="92" t="s">
        <v>338</v>
      </c>
      <c r="L30" s="92" t="s">
        <v>339</v>
      </c>
      <c r="M30" s="92" t="s">
        <v>340</v>
      </c>
      <c r="N30" s="92" t="s">
        <v>341</v>
      </c>
      <c r="O30" s="92" t="s">
        <v>342</v>
      </c>
      <c r="P30" s="92" t="s">
        <v>339</v>
      </c>
      <c r="Q30" s="92" t="s">
        <v>343</v>
      </c>
      <c r="R30" s="92" t="s">
        <v>341</v>
      </c>
      <c r="S30" s="92" t="s">
        <v>342</v>
      </c>
      <c r="T30" s="88"/>
      <c r="U30" s="98" t="s">
        <v>177</v>
      </c>
      <c r="V30" s="99">
        <f>'5Rx0L'!H7</f>
        <v>27.067334052631587</v>
      </c>
      <c r="W30" s="99" t="s">
        <v>178</v>
      </c>
      <c r="X30" s="99">
        <f>'5Rx5L'!H7</f>
        <v>23.96156826315789</v>
      </c>
      <c r="Y30" s="99">
        <f>'5Rx5L'!H31</f>
        <v>15.516872342105264</v>
      </c>
      <c r="Z30" s="99">
        <f>'5Rx5L'!H55</f>
        <v>44.425836578947369</v>
      </c>
      <c r="AA30" s="100">
        <f>'5Rx5L'!H79</f>
        <v>22.382184210526315</v>
      </c>
      <c r="AB30" s="88"/>
      <c r="AC30" s="88"/>
    </row>
    <row r="31" spans="1:29" ht="15.75" thickBot="1" x14ac:dyDescent="0.3">
      <c r="A31" s="101" t="s">
        <v>254</v>
      </c>
      <c r="B31" s="88" t="s">
        <v>364</v>
      </c>
      <c r="C31" s="88" t="s">
        <v>360</v>
      </c>
      <c r="D31" s="88">
        <v>5</v>
      </c>
      <c r="E31" s="88">
        <v>205</v>
      </c>
      <c r="F31" s="88" t="s">
        <v>364</v>
      </c>
      <c r="G31" s="88" t="s">
        <v>352</v>
      </c>
      <c r="H31" s="88">
        <v>5</v>
      </c>
      <c r="I31" s="88">
        <v>205</v>
      </c>
      <c r="J31" s="88"/>
      <c r="K31" s="101" t="s">
        <v>254</v>
      </c>
      <c r="L31" s="88" t="s">
        <v>348</v>
      </c>
      <c r="M31" s="88" t="s">
        <v>347</v>
      </c>
      <c r="N31" s="88">
        <v>5</v>
      </c>
      <c r="O31" s="88">
        <v>103</v>
      </c>
      <c r="P31" s="88" t="s">
        <v>348</v>
      </c>
      <c r="Q31" s="88" t="s">
        <v>349</v>
      </c>
      <c r="R31" s="88">
        <v>5</v>
      </c>
      <c r="S31" s="88">
        <v>103</v>
      </c>
      <c r="T31" s="88"/>
      <c r="U31" s="98" t="s">
        <v>179</v>
      </c>
      <c r="V31" s="99">
        <f>'5Rx0L'!H31</f>
        <v>73.13655942105261</v>
      </c>
      <c r="W31" s="99">
        <f>'5Rx5L'!H103</f>
        <v>58.518690684210533</v>
      </c>
      <c r="X31" s="99">
        <f>'5Rx5L'!H127</f>
        <v>68.811781210526334</v>
      </c>
      <c r="Y31" s="99">
        <f>'5Rx5L'!H151</f>
        <v>68.667578842105272</v>
      </c>
      <c r="Z31" s="99">
        <f>'5Rx5L'!H175</f>
        <v>72.320575315789483</v>
      </c>
      <c r="AA31" s="100">
        <f>'5Rx5L'!H199</f>
        <v>65.625757210526302</v>
      </c>
      <c r="AB31" s="88"/>
      <c r="AC31" s="88"/>
    </row>
    <row r="32" spans="1:29" ht="15.75" thickBot="1" x14ac:dyDescent="0.3">
      <c r="A32" s="101" t="s">
        <v>244</v>
      </c>
      <c r="B32" s="88" t="s">
        <v>364</v>
      </c>
      <c r="C32" s="88" t="s">
        <v>360</v>
      </c>
      <c r="D32" s="88">
        <v>5</v>
      </c>
      <c r="E32" s="88">
        <v>205</v>
      </c>
      <c r="F32" s="88" t="s">
        <v>364</v>
      </c>
      <c r="G32" s="88" t="s">
        <v>365</v>
      </c>
      <c r="H32" s="88">
        <v>5</v>
      </c>
      <c r="I32" s="88">
        <v>205</v>
      </c>
      <c r="J32" s="88"/>
      <c r="K32" s="101" t="s">
        <v>244</v>
      </c>
      <c r="L32" s="88" t="s">
        <v>348</v>
      </c>
      <c r="M32" s="88" t="s">
        <v>366</v>
      </c>
      <c r="N32" s="88">
        <v>5</v>
      </c>
      <c r="O32" s="88">
        <v>103</v>
      </c>
      <c r="P32" s="88" t="s">
        <v>348</v>
      </c>
      <c r="Q32" s="88" t="s">
        <v>367</v>
      </c>
      <c r="R32" s="88">
        <v>5</v>
      </c>
      <c r="S32" s="88">
        <v>103</v>
      </c>
      <c r="T32" s="88"/>
      <c r="U32" s="98" t="s">
        <v>180</v>
      </c>
      <c r="V32" s="99">
        <f>'5Rx0L'!H55</f>
        <v>96.809446684210528</v>
      </c>
      <c r="W32" s="99">
        <f>'5Rx5L'!H223</f>
        <v>64.817404157894742</v>
      </c>
      <c r="X32" s="99">
        <f>'5Rx5L'!H247</f>
        <v>76.840576210526322</v>
      </c>
      <c r="Y32" s="99">
        <f>'5Rx5L'!H271</f>
        <v>74.960580105263162</v>
      </c>
      <c r="Z32" s="99">
        <f>'5Rx5L'!H295</f>
        <v>77.245694578947365</v>
      </c>
      <c r="AA32" s="100">
        <f>'5Rx5L'!H319</f>
        <v>68.077280631578958</v>
      </c>
      <c r="AB32" s="88"/>
      <c r="AC32" s="88"/>
    </row>
    <row r="33" spans="1:29" ht="15.75" thickBot="1" x14ac:dyDescent="0.3">
      <c r="A33" s="101" t="s">
        <v>232</v>
      </c>
      <c r="B33" s="88" t="s">
        <v>364</v>
      </c>
      <c r="C33" s="88" t="s">
        <v>360</v>
      </c>
      <c r="D33" s="88">
        <v>5</v>
      </c>
      <c r="E33" s="88">
        <v>205</v>
      </c>
      <c r="F33" s="88" t="s">
        <v>364</v>
      </c>
      <c r="G33" s="88" t="s">
        <v>346</v>
      </c>
      <c r="H33" s="88">
        <v>5</v>
      </c>
      <c r="I33" s="88">
        <v>205</v>
      </c>
      <c r="J33" s="88"/>
      <c r="K33" s="101" t="s">
        <v>232</v>
      </c>
      <c r="L33" s="88" t="s">
        <v>348</v>
      </c>
      <c r="M33" s="88" t="s">
        <v>361</v>
      </c>
      <c r="N33" s="88">
        <v>5</v>
      </c>
      <c r="O33" s="88">
        <v>103</v>
      </c>
      <c r="P33" s="88" t="s">
        <v>348</v>
      </c>
      <c r="Q33" s="88" t="s">
        <v>355</v>
      </c>
      <c r="R33" s="88">
        <v>5</v>
      </c>
      <c r="S33" s="88">
        <v>103</v>
      </c>
      <c r="T33" s="88"/>
      <c r="U33" s="98" t="s">
        <v>181</v>
      </c>
      <c r="V33" s="99">
        <f>'5Rx0L'!H79</f>
        <v>117.74320336842106</v>
      </c>
      <c r="W33" s="99">
        <f>'5Rx5L'!H343</f>
        <v>113.58634194736841</v>
      </c>
      <c r="X33" s="99">
        <f>'5Rx5L'!H367</f>
        <v>109.16947489473685</v>
      </c>
      <c r="Y33" s="99">
        <f>'5Rx5L'!H391</f>
        <v>111.73928994736842</v>
      </c>
      <c r="Z33" s="99">
        <f>'5Rx5L'!H415</f>
        <v>114.79988715789474</v>
      </c>
      <c r="AA33" s="100">
        <f>'5Rx5L'!H439</f>
        <v>110.84079678947369</v>
      </c>
      <c r="AB33" s="88"/>
      <c r="AC33" s="88"/>
    </row>
    <row r="34" spans="1:29" ht="15.75" thickBot="1" x14ac:dyDescent="0.3">
      <c r="A34" s="101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102" t="s">
        <v>182</v>
      </c>
      <c r="V34" s="103">
        <f>'5Rx0L'!H103</f>
        <v>157.40719578947369</v>
      </c>
      <c r="W34" s="103">
        <f>'5Rx5L'!H463</f>
        <v>129.57113042105266</v>
      </c>
      <c r="X34" s="103">
        <f>'5Rx5L'!H487</f>
        <v>115.68128800000001</v>
      </c>
      <c r="Y34" s="103">
        <f>'5Rx5L'!H511</f>
        <v>121.11310557894737</v>
      </c>
      <c r="Z34" s="103">
        <f>'5Rx5L'!H535</f>
        <v>123.09697315789475</v>
      </c>
      <c r="AA34" s="104">
        <f>'5Rx5L'!H559</f>
        <v>120.52833805263158</v>
      </c>
      <c r="AB34" s="88"/>
      <c r="AC34" s="88"/>
    </row>
    <row r="35" spans="1:29" ht="15.75" thickTop="1" x14ac:dyDescent="0.25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</row>
    <row r="36" spans="1:29" x14ac:dyDescent="0.25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22"/>
  <sheetViews>
    <sheetView topLeftCell="A5" zoomScaleNormal="100" workbookViewId="0">
      <selection activeCell="G18" sqref="G18"/>
    </sheetView>
  </sheetViews>
  <sheetFormatPr defaultRowHeight="15" x14ac:dyDescent="0.25"/>
  <cols>
    <col min="1" max="1" width="13.7109375" style="40" customWidth="1"/>
    <col min="2" max="3" width="9.140625" style="88"/>
    <col min="4" max="4" width="3" style="19" customWidth="1"/>
    <col min="5" max="5" width="10.7109375" style="5" customWidth="1"/>
    <col min="6" max="7" width="10.7109375" style="6" customWidth="1"/>
    <col min="8" max="8" width="10.7109375" style="5" customWidth="1"/>
    <col min="9" max="9" width="10.7109375" style="6" customWidth="1"/>
    <col min="10" max="10" width="10.7109375" style="5" customWidth="1"/>
    <col min="11" max="11" width="10.7109375" style="6" customWidth="1"/>
    <col min="12" max="12" width="10.7109375" style="86" customWidth="1"/>
    <col min="13" max="13" width="13.7109375" style="40" customWidth="1"/>
    <col min="14" max="15" width="9.140625" style="88"/>
    <col min="16" max="16" width="2" style="19" customWidth="1"/>
    <col min="17" max="17" width="10.7109375" style="5" customWidth="1"/>
    <col min="18" max="19" width="10.7109375" style="6" customWidth="1"/>
    <col min="20" max="20" width="10.7109375" style="5" customWidth="1"/>
    <col min="21" max="21" width="10.7109375" style="6" customWidth="1"/>
    <col min="22" max="22" width="10.7109375" style="5" customWidth="1"/>
    <col min="23" max="23" width="10.7109375" style="6" customWidth="1"/>
    <col min="24" max="24" width="10.7109375" style="86" customWidth="1"/>
    <col min="25" max="25" width="2" style="19" customWidth="1"/>
    <col min="26" max="16384" width="9.140625" style="3"/>
  </cols>
  <sheetData>
    <row r="1" spans="1:25" x14ac:dyDescent="0.25">
      <c r="B1" s="88" t="s">
        <v>95</v>
      </c>
      <c r="E1" s="5" t="s">
        <v>1</v>
      </c>
      <c r="I1" s="31" t="s">
        <v>16</v>
      </c>
      <c r="N1" s="88" t="s">
        <v>95</v>
      </c>
      <c r="Q1" s="5" t="s">
        <v>1</v>
      </c>
      <c r="U1" s="31" t="s">
        <v>17</v>
      </c>
    </row>
    <row r="2" spans="1:25" x14ac:dyDescent="0.25">
      <c r="A2" s="39" t="s">
        <v>106</v>
      </c>
      <c r="B2" s="88" t="s">
        <v>256</v>
      </c>
      <c r="C2" s="88" t="s">
        <v>270</v>
      </c>
      <c r="F2" s="70" t="s">
        <v>254</v>
      </c>
      <c r="G2" s="70" t="s">
        <v>244</v>
      </c>
      <c r="H2" s="70" t="s">
        <v>232</v>
      </c>
      <c r="I2" s="70" t="s">
        <v>247</v>
      </c>
      <c r="J2" s="70" t="s">
        <v>248</v>
      </c>
      <c r="K2" s="70" t="s">
        <v>265</v>
      </c>
      <c r="L2" s="70" t="s">
        <v>229</v>
      </c>
      <c r="M2" s="39" t="s">
        <v>107</v>
      </c>
      <c r="N2" s="88" t="s">
        <v>256</v>
      </c>
      <c r="O2" s="88" t="s">
        <v>270</v>
      </c>
      <c r="R2" s="70" t="s">
        <v>254</v>
      </c>
      <c r="S2" s="70" t="s">
        <v>244</v>
      </c>
      <c r="T2" s="70" t="s">
        <v>232</v>
      </c>
      <c r="U2" s="70" t="s">
        <v>247</v>
      </c>
      <c r="V2" s="70" t="s">
        <v>248</v>
      </c>
      <c r="W2" s="70" t="s">
        <v>265</v>
      </c>
      <c r="X2" s="70" t="s">
        <v>229</v>
      </c>
      <c r="Y2" s="70" t="s">
        <v>229</v>
      </c>
    </row>
    <row r="3" spans="1:25" x14ac:dyDescent="0.25">
      <c r="B3" s="88" t="s">
        <v>215</v>
      </c>
      <c r="C3" s="88" t="s">
        <v>274</v>
      </c>
      <c r="F3" s="44" t="str">
        <f>C8</f>
        <v>+17dBm CL Log Mag(dB)</v>
      </c>
      <c r="G3" s="44" t="str">
        <f>C214</f>
        <v>+15dBm Log Mag(dB)</v>
      </c>
      <c r="H3" s="44" t="str">
        <f>C420</f>
        <v>+13dBm Log Mag(dB)</v>
      </c>
      <c r="I3" s="44">
        <f>C626</f>
        <v>0</v>
      </c>
      <c r="J3" s="44">
        <f>C832</f>
        <v>0</v>
      </c>
      <c r="K3" s="44">
        <f>C1038</f>
        <v>0</v>
      </c>
      <c r="L3" s="44">
        <f>C1244</f>
        <v>0</v>
      </c>
      <c r="N3" s="88" t="s">
        <v>215</v>
      </c>
      <c r="O3" s="88" t="s">
        <v>274</v>
      </c>
      <c r="R3" s="44" t="str">
        <f>O8</f>
        <v>+17dBm CL Log Mag(dB)</v>
      </c>
      <c r="S3" s="44" t="str">
        <f>O214</f>
        <v>+15dBm Log Mag(dB)</v>
      </c>
      <c r="T3" s="44" t="str">
        <f>O420</f>
        <v>+13dBm Log Mag(dB)</v>
      </c>
      <c r="U3" s="44">
        <f>O626</f>
        <v>0</v>
      </c>
      <c r="V3" s="44">
        <f>O832</f>
        <v>0</v>
      </c>
      <c r="W3" s="44">
        <f>O1038</f>
        <v>0</v>
      </c>
      <c r="X3" s="44">
        <f>O1244</f>
        <v>0</v>
      </c>
    </row>
    <row r="4" spans="1:25" x14ac:dyDescent="0.25">
      <c r="B4" s="88" t="s">
        <v>98</v>
      </c>
      <c r="H4" s="6"/>
      <c r="J4" s="6"/>
      <c r="N4" s="88" t="s">
        <v>98</v>
      </c>
      <c r="T4" s="6"/>
      <c r="V4" s="6"/>
    </row>
    <row r="5" spans="1:25" x14ac:dyDescent="0.25">
      <c r="D5" s="20"/>
      <c r="E5" s="6">
        <f t="shared" ref="E5:E68" si="0">B9/1000000000</f>
        <v>6</v>
      </c>
      <c r="F5" s="6">
        <f t="shared" ref="F5:F68" si="1">C9</f>
        <v>-22.462069</v>
      </c>
      <c r="G5" s="44">
        <f t="shared" ref="G5:G68" si="2">C215</f>
        <v>-31.185296999999998</v>
      </c>
      <c r="H5" s="44">
        <f t="shared" ref="H5:H68" si="3">C421</f>
        <v>-55.554667999999999</v>
      </c>
      <c r="I5" s="44">
        <f t="shared" ref="I5:I68" si="4">C627</f>
        <v>0</v>
      </c>
      <c r="J5" s="44">
        <f t="shared" ref="J5:J68" si="5">C833</f>
        <v>0</v>
      </c>
      <c r="K5" s="44">
        <f t="shared" ref="K5:K68" si="6">C1039</f>
        <v>0</v>
      </c>
      <c r="L5" s="44">
        <f>C1245</f>
        <v>0</v>
      </c>
      <c r="P5" s="20"/>
      <c r="Q5" s="6">
        <f>N9/1000000000</f>
        <v>6</v>
      </c>
      <c r="R5" s="6">
        <f>O9</f>
        <v>-30.928564000000001</v>
      </c>
      <c r="S5" s="44">
        <f>O215</f>
        <v>-64.489433000000005</v>
      </c>
      <c r="T5" s="44">
        <f>O421</f>
        <v>-78.845984999999999</v>
      </c>
      <c r="U5" s="44">
        <f>O627</f>
        <v>0</v>
      </c>
      <c r="V5" s="44">
        <f>O833</f>
        <v>0</v>
      </c>
      <c r="W5" s="44">
        <f>O1039</f>
        <v>0</v>
      </c>
      <c r="X5" s="44">
        <f>O1245</f>
        <v>0</v>
      </c>
      <c r="Y5" s="20"/>
    </row>
    <row r="6" spans="1:25" x14ac:dyDescent="0.25">
      <c r="D6" s="20"/>
      <c r="E6" s="6">
        <f t="shared" si="0"/>
        <v>6.1950000000000003</v>
      </c>
      <c r="F6" s="6">
        <f t="shared" si="1"/>
        <v>-21.637613000000002</v>
      </c>
      <c r="G6" s="44">
        <f t="shared" si="2"/>
        <v>-28.790303999999999</v>
      </c>
      <c r="H6" s="44">
        <f t="shared" si="3"/>
        <v>-50.004818</v>
      </c>
      <c r="I6" s="44">
        <f t="shared" si="4"/>
        <v>0</v>
      </c>
      <c r="J6" s="44">
        <f t="shared" si="5"/>
        <v>0</v>
      </c>
      <c r="K6" s="44">
        <f t="shared" si="6"/>
        <v>0</v>
      </c>
      <c r="L6" s="44">
        <f t="shared" ref="L6:L69" si="7">C1246</f>
        <v>0</v>
      </c>
      <c r="P6" s="20"/>
      <c r="Q6" s="6">
        <f t="shared" ref="Q6:Q69" si="8">N10/1000000000</f>
        <v>6.1950000000000003</v>
      </c>
      <c r="R6" s="6">
        <f t="shared" ref="R6:R69" si="9">O10</f>
        <v>-27.898617000000002</v>
      </c>
      <c r="S6" s="44">
        <f t="shared" ref="S6:S69" si="10">O216</f>
        <v>-57.448639</v>
      </c>
      <c r="T6" s="44">
        <f t="shared" ref="T6:T69" si="11">O422</f>
        <v>-77.045738</v>
      </c>
      <c r="U6" s="44">
        <f t="shared" ref="U6:U69" si="12">O628</f>
        <v>0</v>
      </c>
      <c r="V6" s="44">
        <f t="shared" ref="V6:V69" si="13">O834</f>
        <v>0</v>
      </c>
      <c r="W6" s="44">
        <f t="shared" ref="W6:W69" si="14">O1040</f>
        <v>0</v>
      </c>
      <c r="X6" s="44">
        <f t="shared" ref="X6:X69" si="15">O1246</f>
        <v>0</v>
      </c>
      <c r="Y6" s="20"/>
    </row>
    <row r="7" spans="1:25" x14ac:dyDescent="0.25">
      <c r="B7" s="88" t="s">
        <v>99</v>
      </c>
      <c r="D7" s="20"/>
      <c r="E7" s="6">
        <f t="shared" si="0"/>
        <v>6.39</v>
      </c>
      <c r="F7" s="6">
        <f t="shared" si="1"/>
        <v>-20.891694999999999</v>
      </c>
      <c r="G7" s="44">
        <f t="shared" si="2"/>
        <v>-25.262544999999999</v>
      </c>
      <c r="H7" s="44">
        <f t="shared" si="3"/>
        <v>-41.396866000000003</v>
      </c>
      <c r="I7" s="44">
        <f t="shared" si="4"/>
        <v>0</v>
      </c>
      <c r="J7" s="44">
        <f t="shared" si="5"/>
        <v>0</v>
      </c>
      <c r="K7" s="44">
        <f t="shared" si="6"/>
        <v>0</v>
      </c>
      <c r="L7" s="44">
        <f t="shared" si="7"/>
        <v>0</v>
      </c>
      <c r="N7" s="88" t="s">
        <v>99</v>
      </c>
      <c r="P7" s="20"/>
      <c r="Q7" s="6">
        <f t="shared" si="8"/>
        <v>6.39</v>
      </c>
      <c r="R7" s="6">
        <f t="shared" si="9"/>
        <v>-24.461950000000002</v>
      </c>
      <c r="S7" s="44">
        <f t="shared" si="10"/>
        <v>-46.300525999999998</v>
      </c>
      <c r="T7" s="44">
        <f t="shared" si="11"/>
        <v>-71.688498999999993</v>
      </c>
      <c r="U7" s="44">
        <f t="shared" si="12"/>
        <v>0</v>
      </c>
      <c r="V7" s="44">
        <f t="shared" si="13"/>
        <v>0</v>
      </c>
      <c r="W7" s="44">
        <f t="shared" si="14"/>
        <v>0</v>
      </c>
      <c r="X7" s="44">
        <f t="shared" si="15"/>
        <v>0</v>
      </c>
      <c r="Y7" s="20"/>
    </row>
    <row r="8" spans="1:25" x14ac:dyDescent="0.25">
      <c r="B8" s="88" t="s">
        <v>19</v>
      </c>
      <c r="C8" s="88" t="s">
        <v>295</v>
      </c>
      <c r="D8" s="20"/>
      <c r="E8" s="6">
        <f t="shared" si="0"/>
        <v>6.585</v>
      </c>
      <c r="F8" s="6">
        <f t="shared" si="1"/>
        <v>-20.061295000000001</v>
      </c>
      <c r="G8" s="44">
        <f t="shared" si="2"/>
        <v>-22.671506999999998</v>
      </c>
      <c r="H8" s="44">
        <f t="shared" si="3"/>
        <v>-33.700313999999999</v>
      </c>
      <c r="I8" s="44">
        <f t="shared" si="4"/>
        <v>0</v>
      </c>
      <c r="J8" s="44">
        <f t="shared" si="5"/>
        <v>0</v>
      </c>
      <c r="K8" s="44">
        <f t="shared" si="6"/>
        <v>0</v>
      </c>
      <c r="L8" s="44">
        <f t="shared" si="7"/>
        <v>0</v>
      </c>
      <c r="N8" s="88" t="s">
        <v>19</v>
      </c>
      <c r="O8" s="88" t="s">
        <v>295</v>
      </c>
      <c r="P8" s="20"/>
      <c r="Q8" s="6">
        <f t="shared" si="8"/>
        <v>6.585</v>
      </c>
      <c r="R8" s="6">
        <f t="shared" si="9"/>
        <v>-21.00029</v>
      </c>
      <c r="S8" s="44">
        <f t="shared" si="10"/>
        <v>-35.407863999999996</v>
      </c>
      <c r="T8" s="44">
        <f t="shared" si="11"/>
        <v>-62.820174999999999</v>
      </c>
      <c r="U8" s="44">
        <f t="shared" si="12"/>
        <v>0</v>
      </c>
      <c r="V8" s="44">
        <f t="shared" si="13"/>
        <v>0</v>
      </c>
      <c r="W8" s="44">
        <f t="shared" si="14"/>
        <v>0</v>
      </c>
      <c r="X8" s="44">
        <f t="shared" si="15"/>
        <v>0</v>
      </c>
      <c r="Y8" s="20"/>
    </row>
    <row r="9" spans="1:25" x14ac:dyDescent="0.25">
      <c r="B9" s="88">
        <v>6000000000</v>
      </c>
      <c r="C9" s="88">
        <v>-22.462069</v>
      </c>
      <c r="D9" s="20"/>
      <c r="E9" s="6">
        <f t="shared" si="0"/>
        <v>6.78</v>
      </c>
      <c r="F9" s="6">
        <f t="shared" si="1"/>
        <v>-19.406345000000002</v>
      </c>
      <c r="G9" s="44">
        <f t="shared" si="2"/>
        <v>-20.844252000000001</v>
      </c>
      <c r="H9" s="44">
        <f t="shared" si="3"/>
        <v>-27.168022000000001</v>
      </c>
      <c r="I9" s="44">
        <f t="shared" si="4"/>
        <v>0</v>
      </c>
      <c r="J9" s="44">
        <f t="shared" si="5"/>
        <v>0</v>
      </c>
      <c r="K9" s="44">
        <f t="shared" si="6"/>
        <v>0</v>
      </c>
      <c r="L9" s="44">
        <f t="shared" si="7"/>
        <v>0</v>
      </c>
      <c r="N9" s="88">
        <v>6000000000</v>
      </c>
      <c r="O9" s="88">
        <v>-30.928564000000001</v>
      </c>
      <c r="P9" s="20"/>
      <c r="Q9" s="6">
        <f t="shared" si="8"/>
        <v>6.78</v>
      </c>
      <c r="R9" s="6">
        <f t="shared" si="9"/>
        <v>-18.761347000000001</v>
      </c>
      <c r="S9" s="44">
        <f t="shared" si="10"/>
        <v>-27.889102999999999</v>
      </c>
      <c r="T9" s="44">
        <f t="shared" si="11"/>
        <v>-54.029834999999999</v>
      </c>
      <c r="U9" s="44">
        <f t="shared" si="12"/>
        <v>0</v>
      </c>
      <c r="V9" s="44">
        <f t="shared" si="13"/>
        <v>0</v>
      </c>
      <c r="W9" s="44">
        <f t="shared" si="14"/>
        <v>0</v>
      </c>
      <c r="X9" s="44">
        <f t="shared" si="15"/>
        <v>0</v>
      </c>
      <c r="Y9" s="20"/>
    </row>
    <row r="10" spans="1:25" x14ac:dyDescent="0.25">
      <c r="B10" s="88">
        <v>6195000000</v>
      </c>
      <c r="C10" s="88">
        <v>-21.637613000000002</v>
      </c>
      <c r="D10" s="20"/>
      <c r="E10" s="6">
        <f t="shared" si="0"/>
        <v>6.9749999999999996</v>
      </c>
      <c r="F10" s="6">
        <f t="shared" si="1"/>
        <v>-18.909417999999999</v>
      </c>
      <c r="G10" s="44">
        <f t="shared" si="2"/>
        <v>-20.062501999999999</v>
      </c>
      <c r="H10" s="44">
        <f t="shared" si="3"/>
        <v>-23.309366000000001</v>
      </c>
      <c r="I10" s="44">
        <f t="shared" si="4"/>
        <v>0</v>
      </c>
      <c r="J10" s="44">
        <f t="shared" si="5"/>
        <v>0</v>
      </c>
      <c r="K10" s="44">
        <f t="shared" si="6"/>
        <v>0</v>
      </c>
      <c r="L10" s="44">
        <f t="shared" si="7"/>
        <v>0</v>
      </c>
      <c r="N10" s="88">
        <v>6195000000</v>
      </c>
      <c r="O10" s="88">
        <v>-27.898617000000002</v>
      </c>
      <c r="P10" s="20"/>
      <c r="Q10" s="6">
        <f t="shared" si="8"/>
        <v>6.9749999999999996</v>
      </c>
      <c r="R10" s="6">
        <f t="shared" si="9"/>
        <v>-17.661439999999999</v>
      </c>
      <c r="S10" s="44">
        <f t="shared" si="10"/>
        <v>-23.780815</v>
      </c>
      <c r="T10" s="44">
        <f t="shared" si="11"/>
        <v>-47.034691000000002</v>
      </c>
      <c r="U10" s="44">
        <f t="shared" si="12"/>
        <v>0</v>
      </c>
      <c r="V10" s="44">
        <f t="shared" si="13"/>
        <v>0</v>
      </c>
      <c r="W10" s="44">
        <f t="shared" si="14"/>
        <v>0</v>
      </c>
      <c r="X10" s="44">
        <f t="shared" si="15"/>
        <v>0</v>
      </c>
      <c r="Y10" s="20"/>
    </row>
    <row r="11" spans="1:25" x14ac:dyDescent="0.25">
      <c r="B11" s="88">
        <v>6390000000</v>
      </c>
      <c r="C11" s="88">
        <v>-20.891694999999999</v>
      </c>
      <c r="D11" s="20"/>
      <c r="E11" s="6">
        <f t="shared" si="0"/>
        <v>7.17</v>
      </c>
      <c r="F11" s="6">
        <f t="shared" si="1"/>
        <v>-18.458545999999998</v>
      </c>
      <c r="G11" s="44">
        <f t="shared" si="2"/>
        <v>-19.498442000000001</v>
      </c>
      <c r="H11" s="44">
        <f t="shared" si="3"/>
        <v>-21.461803</v>
      </c>
      <c r="I11" s="44">
        <f t="shared" si="4"/>
        <v>0</v>
      </c>
      <c r="J11" s="44">
        <f t="shared" si="5"/>
        <v>0</v>
      </c>
      <c r="K11" s="44">
        <f t="shared" si="6"/>
        <v>0</v>
      </c>
      <c r="L11" s="44">
        <f t="shared" si="7"/>
        <v>0</v>
      </c>
      <c r="N11" s="88">
        <v>6390000000</v>
      </c>
      <c r="O11" s="88">
        <v>-24.461950000000002</v>
      </c>
      <c r="P11" s="20"/>
      <c r="Q11" s="6">
        <f t="shared" si="8"/>
        <v>7.17</v>
      </c>
      <c r="R11" s="6">
        <f t="shared" si="9"/>
        <v>-17.311122999999998</v>
      </c>
      <c r="S11" s="44">
        <f t="shared" si="10"/>
        <v>-21.897102</v>
      </c>
      <c r="T11" s="44">
        <f t="shared" si="11"/>
        <v>-41.489578000000002</v>
      </c>
      <c r="U11" s="44">
        <f t="shared" si="12"/>
        <v>0</v>
      </c>
      <c r="V11" s="44">
        <f t="shared" si="13"/>
        <v>0</v>
      </c>
      <c r="W11" s="44">
        <f t="shared" si="14"/>
        <v>0</v>
      </c>
      <c r="X11" s="44">
        <f t="shared" si="15"/>
        <v>0</v>
      </c>
      <c r="Y11" s="20"/>
    </row>
    <row r="12" spans="1:25" x14ac:dyDescent="0.25">
      <c r="B12" s="88">
        <v>6585000000</v>
      </c>
      <c r="C12" s="88">
        <v>-20.061295000000001</v>
      </c>
      <c r="D12" s="20"/>
      <c r="E12" s="6">
        <f t="shared" si="0"/>
        <v>7.3650000000000002</v>
      </c>
      <c r="F12" s="6">
        <f t="shared" si="1"/>
        <v>-17.853093999999999</v>
      </c>
      <c r="G12" s="44">
        <f t="shared" si="2"/>
        <v>-18.806694</v>
      </c>
      <c r="H12" s="44">
        <f t="shared" si="3"/>
        <v>-20.561419999999998</v>
      </c>
      <c r="I12" s="44">
        <f t="shared" si="4"/>
        <v>0</v>
      </c>
      <c r="J12" s="44">
        <f t="shared" si="5"/>
        <v>0</v>
      </c>
      <c r="K12" s="44">
        <f t="shared" si="6"/>
        <v>0</v>
      </c>
      <c r="L12" s="44">
        <f t="shared" si="7"/>
        <v>0</v>
      </c>
      <c r="N12" s="88">
        <v>6585000000</v>
      </c>
      <c r="O12" s="88">
        <v>-21.00029</v>
      </c>
      <c r="P12" s="20"/>
      <c r="Q12" s="6">
        <f t="shared" si="8"/>
        <v>7.3650000000000002</v>
      </c>
      <c r="R12" s="6">
        <f t="shared" si="9"/>
        <v>-17.230647999999999</v>
      </c>
      <c r="S12" s="44">
        <f t="shared" si="10"/>
        <v>-20.924088999999999</v>
      </c>
      <c r="T12" s="44">
        <f t="shared" si="11"/>
        <v>-36.761215</v>
      </c>
      <c r="U12" s="44">
        <f t="shared" si="12"/>
        <v>0</v>
      </c>
      <c r="V12" s="44">
        <f t="shared" si="13"/>
        <v>0</v>
      </c>
      <c r="W12" s="44">
        <f t="shared" si="14"/>
        <v>0</v>
      </c>
      <c r="X12" s="44">
        <f t="shared" si="15"/>
        <v>0</v>
      </c>
      <c r="Y12" s="20"/>
    </row>
    <row r="13" spans="1:25" x14ac:dyDescent="0.25">
      <c r="B13" s="88">
        <v>6780000000</v>
      </c>
      <c r="C13" s="88">
        <v>-19.406345000000002</v>
      </c>
      <c r="D13" s="20"/>
      <c r="E13" s="6">
        <f t="shared" si="0"/>
        <v>7.56</v>
      </c>
      <c r="F13" s="6">
        <f t="shared" si="1"/>
        <v>-17.258815999999999</v>
      </c>
      <c r="G13" s="44">
        <f t="shared" si="2"/>
        <v>-18.182082999999999</v>
      </c>
      <c r="H13" s="44">
        <f t="shared" si="3"/>
        <v>-20.143647999999999</v>
      </c>
      <c r="I13" s="44">
        <f t="shared" si="4"/>
        <v>0</v>
      </c>
      <c r="J13" s="44">
        <f t="shared" si="5"/>
        <v>0</v>
      </c>
      <c r="K13" s="44">
        <f t="shared" si="6"/>
        <v>0</v>
      </c>
      <c r="L13" s="44">
        <f t="shared" si="7"/>
        <v>0</v>
      </c>
      <c r="N13" s="88">
        <v>6780000000</v>
      </c>
      <c r="O13" s="88">
        <v>-18.761347000000001</v>
      </c>
      <c r="P13" s="20"/>
      <c r="Q13" s="6">
        <f t="shared" si="8"/>
        <v>7.56</v>
      </c>
      <c r="R13" s="6">
        <f t="shared" si="9"/>
        <v>-16.789597000000001</v>
      </c>
      <c r="S13" s="44">
        <f t="shared" si="10"/>
        <v>-20.603445000000001</v>
      </c>
      <c r="T13" s="44">
        <f t="shared" si="11"/>
        <v>-32.255946999999999</v>
      </c>
      <c r="U13" s="44">
        <f t="shared" si="12"/>
        <v>0</v>
      </c>
      <c r="V13" s="44">
        <f t="shared" si="13"/>
        <v>0</v>
      </c>
      <c r="W13" s="44">
        <f t="shared" si="14"/>
        <v>0</v>
      </c>
      <c r="X13" s="44">
        <f t="shared" si="15"/>
        <v>0</v>
      </c>
      <c r="Y13" s="20"/>
    </row>
    <row r="14" spans="1:25" x14ac:dyDescent="0.25">
      <c r="B14" s="88">
        <v>6975000000</v>
      </c>
      <c r="C14" s="88">
        <v>-18.909417999999999</v>
      </c>
      <c r="D14" s="20"/>
      <c r="E14" s="6">
        <f t="shared" si="0"/>
        <v>7.7549999999999999</v>
      </c>
      <c r="F14" s="6">
        <f t="shared" si="1"/>
        <v>-16.550948999999999</v>
      </c>
      <c r="G14" s="44">
        <f t="shared" si="2"/>
        <v>-17.708048000000002</v>
      </c>
      <c r="H14" s="44">
        <f t="shared" si="3"/>
        <v>-19.876604</v>
      </c>
      <c r="I14" s="44">
        <f t="shared" si="4"/>
        <v>0</v>
      </c>
      <c r="J14" s="44">
        <f t="shared" si="5"/>
        <v>0</v>
      </c>
      <c r="K14" s="44">
        <f t="shared" si="6"/>
        <v>0</v>
      </c>
      <c r="L14" s="44">
        <f t="shared" si="7"/>
        <v>0</v>
      </c>
      <c r="N14" s="88">
        <v>6975000000</v>
      </c>
      <c r="O14" s="88">
        <v>-17.661439999999999</v>
      </c>
      <c r="P14" s="20"/>
      <c r="Q14" s="6">
        <f t="shared" si="8"/>
        <v>7.7549999999999999</v>
      </c>
      <c r="R14" s="6">
        <f t="shared" si="9"/>
        <v>-16.089628000000001</v>
      </c>
      <c r="S14" s="44">
        <f t="shared" si="10"/>
        <v>-20.216024000000001</v>
      </c>
      <c r="T14" s="44">
        <f t="shared" si="11"/>
        <v>-28.434083999999999</v>
      </c>
      <c r="U14" s="44">
        <f t="shared" si="12"/>
        <v>0</v>
      </c>
      <c r="V14" s="44">
        <f t="shared" si="13"/>
        <v>0</v>
      </c>
      <c r="W14" s="44">
        <f t="shared" si="14"/>
        <v>0</v>
      </c>
      <c r="X14" s="44">
        <f t="shared" si="15"/>
        <v>0</v>
      </c>
      <c r="Y14" s="20"/>
    </row>
    <row r="15" spans="1:25" x14ac:dyDescent="0.25">
      <c r="B15" s="88">
        <v>7170000000</v>
      </c>
      <c r="C15" s="88">
        <v>-18.458545999999998</v>
      </c>
      <c r="D15" s="20"/>
      <c r="E15" s="6">
        <f t="shared" si="0"/>
        <v>7.95</v>
      </c>
      <c r="F15" s="6">
        <f t="shared" si="1"/>
        <v>-15.676311999999999</v>
      </c>
      <c r="G15" s="44">
        <f t="shared" si="2"/>
        <v>-17.407705</v>
      </c>
      <c r="H15" s="44">
        <f t="shared" si="3"/>
        <v>-19.856707</v>
      </c>
      <c r="I15" s="44">
        <f t="shared" si="4"/>
        <v>0</v>
      </c>
      <c r="J15" s="44">
        <f t="shared" si="5"/>
        <v>0</v>
      </c>
      <c r="K15" s="44">
        <f t="shared" si="6"/>
        <v>0</v>
      </c>
      <c r="L15" s="44">
        <f t="shared" si="7"/>
        <v>0</v>
      </c>
      <c r="N15" s="88">
        <v>7170000000</v>
      </c>
      <c r="O15" s="88">
        <v>-17.311122999999998</v>
      </c>
      <c r="P15" s="20"/>
      <c r="Q15" s="6">
        <f t="shared" si="8"/>
        <v>7.95</v>
      </c>
      <c r="R15" s="6">
        <f t="shared" si="9"/>
        <v>-15.230907</v>
      </c>
      <c r="S15" s="44">
        <f t="shared" si="10"/>
        <v>-19.078651000000001</v>
      </c>
      <c r="T15" s="44">
        <f t="shared" si="11"/>
        <v>-25.471672000000002</v>
      </c>
      <c r="U15" s="44">
        <f t="shared" si="12"/>
        <v>0</v>
      </c>
      <c r="V15" s="44">
        <f t="shared" si="13"/>
        <v>0</v>
      </c>
      <c r="W15" s="44">
        <f t="shared" si="14"/>
        <v>0</v>
      </c>
      <c r="X15" s="44">
        <f t="shared" si="15"/>
        <v>0</v>
      </c>
      <c r="Y15" s="20"/>
    </row>
    <row r="16" spans="1:25" x14ac:dyDescent="0.25">
      <c r="B16" s="88">
        <v>7365000000</v>
      </c>
      <c r="C16" s="88">
        <v>-17.853093999999999</v>
      </c>
      <c r="D16" s="20"/>
      <c r="E16" s="6">
        <f t="shared" si="0"/>
        <v>8.1449999999999996</v>
      </c>
      <c r="F16" s="6">
        <f t="shared" si="1"/>
        <v>-14.819232</v>
      </c>
      <c r="G16" s="44">
        <f t="shared" si="2"/>
        <v>-16.546944</v>
      </c>
      <c r="H16" s="44">
        <f t="shared" si="3"/>
        <v>-19.263472</v>
      </c>
      <c r="I16" s="44">
        <f t="shared" si="4"/>
        <v>0</v>
      </c>
      <c r="J16" s="44">
        <f t="shared" si="5"/>
        <v>0</v>
      </c>
      <c r="K16" s="44">
        <f t="shared" si="6"/>
        <v>0</v>
      </c>
      <c r="L16" s="44">
        <f t="shared" si="7"/>
        <v>0</v>
      </c>
      <c r="N16" s="88">
        <v>7365000000</v>
      </c>
      <c r="O16" s="88">
        <v>-17.230647999999999</v>
      </c>
      <c r="P16" s="20"/>
      <c r="Q16" s="6">
        <f t="shared" si="8"/>
        <v>8.1449999999999996</v>
      </c>
      <c r="R16" s="6">
        <f t="shared" si="9"/>
        <v>-14.247192</v>
      </c>
      <c r="S16" s="44">
        <f t="shared" si="10"/>
        <v>-17.39415</v>
      </c>
      <c r="T16" s="44">
        <f t="shared" si="11"/>
        <v>-23.070539</v>
      </c>
      <c r="U16" s="44">
        <f t="shared" si="12"/>
        <v>0</v>
      </c>
      <c r="V16" s="44">
        <f t="shared" si="13"/>
        <v>0</v>
      </c>
      <c r="W16" s="44">
        <f t="shared" si="14"/>
        <v>0</v>
      </c>
      <c r="X16" s="44">
        <f t="shared" si="15"/>
        <v>0</v>
      </c>
      <c r="Y16" s="20"/>
    </row>
    <row r="17" spans="2:25" x14ac:dyDescent="0.25">
      <c r="B17" s="88">
        <v>7560000000</v>
      </c>
      <c r="C17" s="88">
        <v>-17.258815999999999</v>
      </c>
      <c r="D17" s="20"/>
      <c r="E17" s="6">
        <f t="shared" si="0"/>
        <v>8.34</v>
      </c>
      <c r="F17" s="6">
        <f t="shared" si="1"/>
        <v>-13.789108000000001</v>
      </c>
      <c r="G17" s="44">
        <f t="shared" si="2"/>
        <v>-15.312644000000001</v>
      </c>
      <c r="H17" s="44">
        <f t="shared" si="3"/>
        <v>-18.254095</v>
      </c>
      <c r="I17" s="44">
        <f t="shared" si="4"/>
        <v>0</v>
      </c>
      <c r="J17" s="44">
        <f t="shared" si="5"/>
        <v>0</v>
      </c>
      <c r="K17" s="44">
        <f t="shared" si="6"/>
        <v>0</v>
      </c>
      <c r="L17" s="44">
        <f t="shared" si="7"/>
        <v>0</v>
      </c>
      <c r="N17" s="88">
        <v>7560000000</v>
      </c>
      <c r="O17" s="88">
        <v>-16.789597000000001</v>
      </c>
      <c r="P17" s="20"/>
      <c r="Q17" s="6">
        <f t="shared" si="8"/>
        <v>8.34</v>
      </c>
      <c r="R17" s="6">
        <f t="shared" si="9"/>
        <v>-13.245357</v>
      </c>
      <c r="S17" s="44">
        <f t="shared" si="10"/>
        <v>-15.747897999999999</v>
      </c>
      <c r="T17" s="44">
        <f t="shared" si="11"/>
        <v>-20.551998000000001</v>
      </c>
      <c r="U17" s="44">
        <f t="shared" si="12"/>
        <v>0</v>
      </c>
      <c r="V17" s="44">
        <f t="shared" si="13"/>
        <v>0</v>
      </c>
      <c r="W17" s="44">
        <f t="shared" si="14"/>
        <v>0</v>
      </c>
      <c r="X17" s="44">
        <f t="shared" si="15"/>
        <v>0</v>
      </c>
      <c r="Y17" s="20"/>
    </row>
    <row r="18" spans="2:25" x14ac:dyDescent="0.25">
      <c r="B18" s="88">
        <v>7755000000</v>
      </c>
      <c r="C18" s="88">
        <v>-16.550948999999999</v>
      </c>
      <c r="D18" s="20"/>
      <c r="E18" s="6">
        <f t="shared" si="0"/>
        <v>8.5350000000000001</v>
      </c>
      <c r="F18" s="6">
        <f t="shared" si="1"/>
        <v>-12.780236</v>
      </c>
      <c r="G18" s="44">
        <f t="shared" si="2"/>
        <v>-13.982967</v>
      </c>
      <c r="H18" s="44">
        <f t="shared" si="3"/>
        <v>-17.076487</v>
      </c>
      <c r="I18" s="44">
        <f t="shared" si="4"/>
        <v>0</v>
      </c>
      <c r="J18" s="44">
        <f t="shared" si="5"/>
        <v>0</v>
      </c>
      <c r="K18" s="44">
        <f t="shared" si="6"/>
        <v>0</v>
      </c>
      <c r="L18" s="44">
        <f t="shared" si="7"/>
        <v>0</v>
      </c>
      <c r="N18" s="88">
        <v>7755000000</v>
      </c>
      <c r="O18" s="88">
        <v>-16.089628000000001</v>
      </c>
      <c r="P18" s="20"/>
      <c r="Q18" s="6">
        <f t="shared" si="8"/>
        <v>8.5350000000000001</v>
      </c>
      <c r="R18" s="6">
        <f t="shared" si="9"/>
        <v>-12.392111999999999</v>
      </c>
      <c r="S18" s="44">
        <f t="shared" si="10"/>
        <v>-14.496078000000001</v>
      </c>
      <c r="T18" s="44">
        <f t="shared" si="11"/>
        <v>-18.065390000000001</v>
      </c>
      <c r="U18" s="44">
        <f t="shared" si="12"/>
        <v>0</v>
      </c>
      <c r="V18" s="44">
        <f t="shared" si="13"/>
        <v>0</v>
      </c>
      <c r="W18" s="44">
        <f t="shared" si="14"/>
        <v>0</v>
      </c>
      <c r="X18" s="44">
        <f t="shared" si="15"/>
        <v>0</v>
      </c>
      <c r="Y18" s="20"/>
    </row>
    <row r="19" spans="2:25" x14ac:dyDescent="0.25">
      <c r="B19" s="88">
        <v>7950000000</v>
      </c>
      <c r="C19" s="88">
        <v>-15.676311999999999</v>
      </c>
      <c r="D19" s="20"/>
      <c r="E19" s="6">
        <f t="shared" si="0"/>
        <v>8.73</v>
      </c>
      <c r="F19" s="6">
        <f t="shared" si="1"/>
        <v>-11.818464000000001</v>
      </c>
      <c r="G19" s="44">
        <f t="shared" si="2"/>
        <v>-13.160899000000001</v>
      </c>
      <c r="H19" s="44">
        <f t="shared" si="3"/>
        <v>-16.036674000000001</v>
      </c>
      <c r="I19" s="44">
        <f t="shared" si="4"/>
        <v>0</v>
      </c>
      <c r="J19" s="44">
        <f t="shared" si="5"/>
        <v>0</v>
      </c>
      <c r="K19" s="44">
        <f t="shared" si="6"/>
        <v>0</v>
      </c>
      <c r="L19" s="44">
        <f t="shared" si="7"/>
        <v>0</v>
      </c>
      <c r="N19" s="88">
        <v>7950000000</v>
      </c>
      <c r="O19" s="88">
        <v>-15.230907</v>
      </c>
      <c r="P19" s="20"/>
      <c r="Q19" s="6">
        <f t="shared" si="8"/>
        <v>8.73</v>
      </c>
      <c r="R19" s="6">
        <f t="shared" si="9"/>
        <v>-11.654619</v>
      </c>
      <c r="S19" s="44">
        <f t="shared" si="10"/>
        <v>-13.187052</v>
      </c>
      <c r="T19" s="44">
        <f t="shared" si="11"/>
        <v>-15.590762</v>
      </c>
      <c r="U19" s="44">
        <f t="shared" si="12"/>
        <v>0</v>
      </c>
      <c r="V19" s="44">
        <f t="shared" si="13"/>
        <v>0</v>
      </c>
      <c r="W19" s="44">
        <f t="shared" si="14"/>
        <v>0</v>
      </c>
      <c r="X19" s="44">
        <f t="shared" si="15"/>
        <v>0</v>
      </c>
      <c r="Y19" s="20"/>
    </row>
    <row r="20" spans="2:25" x14ac:dyDescent="0.25">
      <c r="B20" s="88">
        <v>8145000000</v>
      </c>
      <c r="C20" s="88">
        <v>-14.819232</v>
      </c>
      <c r="D20" s="20"/>
      <c r="E20" s="6">
        <f t="shared" si="0"/>
        <v>8.9250000000000007</v>
      </c>
      <c r="F20" s="6">
        <f t="shared" si="1"/>
        <v>-10.949944</v>
      </c>
      <c r="G20" s="44">
        <f t="shared" si="2"/>
        <v>-12.329404</v>
      </c>
      <c r="H20" s="44">
        <f t="shared" si="3"/>
        <v>-14.756366</v>
      </c>
      <c r="I20" s="44">
        <f t="shared" si="4"/>
        <v>0</v>
      </c>
      <c r="J20" s="44">
        <f t="shared" si="5"/>
        <v>0</v>
      </c>
      <c r="K20" s="44">
        <f t="shared" si="6"/>
        <v>0</v>
      </c>
      <c r="L20" s="44">
        <f t="shared" si="7"/>
        <v>0</v>
      </c>
      <c r="N20" s="88">
        <v>8145000000</v>
      </c>
      <c r="O20" s="88">
        <v>-14.247192</v>
      </c>
      <c r="P20" s="20"/>
      <c r="Q20" s="6">
        <f t="shared" si="8"/>
        <v>8.9250000000000007</v>
      </c>
      <c r="R20" s="6">
        <f t="shared" si="9"/>
        <v>-10.938160999999999</v>
      </c>
      <c r="S20" s="44">
        <f t="shared" si="10"/>
        <v>-11.75639</v>
      </c>
      <c r="T20" s="44">
        <f t="shared" si="11"/>
        <v>-13.299313</v>
      </c>
      <c r="U20" s="44">
        <f t="shared" si="12"/>
        <v>0</v>
      </c>
      <c r="V20" s="44">
        <f t="shared" si="13"/>
        <v>0</v>
      </c>
      <c r="W20" s="44">
        <f t="shared" si="14"/>
        <v>0</v>
      </c>
      <c r="X20" s="44">
        <f t="shared" si="15"/>
        <v>0</v>
      </c>
      <c r="Y20" s="20"/>
    </row>
    <row r="21" spans="2:25" x14ac:dyDescent="0.25">
      <c r="B21" s="88">
        <v>8340000000</v>
      </c>
      <c r="C21" s="88">
        <v>-13.789108000000001</v>
      </c>
      <c r="D21" s="20"/>
      <c r="E21" s="6">
        <f t="shared" si="0"/>
        <v>9.1199999999999992</v>
      </c>
      <c r="F21" s="6">
        <f t="shared" si="1"/>
        <v>-10.042895</v>
      </c>
      <c r="G21" s="44">
        <f t="shared" si="2"/>
        <v>-11.422072</v>
      </c>
      <c r="H21" s="44">
        <f t="shared" si="3"/>
        <v>-13.217737</v>
      </c>
      <c r="I21" s="44">
        <f t="shared" si="4"/>
        <v>0</v>
      </c>
      <c r="J21" s="44">
        <f t="shared" si="5"/>
        <v>0</v>
      </c>
      <c r="K21" s="44">
        <f t="shared" si="6"/>
        <v>0</v>
      </c>
      <c r="L21" s="44">
        <f t="shared" si="7"/>
        <v>0</v>
      </c>
      <c r="N21" s="88">
        <v>8340000000</v>
      </c>
      <c r="O21" s="88">
        <v>-13.245357</v>
      </c>
      <c r="P21" s="20"/>
      <c r="Q21" s="6">
        <f t="shared" si="8"/>
        <v>9.1199999999999992</v>
      </c>
      <c r="R21" s="6">
        <f t="shared" si="9"/>
        <v>-10.23841</v>
      </c>
      <c r="S21" s="44">
        <f t="shared" si="10"/>
        <v>-10.529054</v>
      </c>
      <c r="T21" s="44">
        <f t="shared" si="11"/>
        <v>-11.427289</v>
      </c>
      <c r="U21" s="44">
        <f t="shared" si="12"/>
        <v>0</v>
      </c>
      <c r="V21" s="44">
        <f t="shared" si="13"/>
        <v>0</v>
      </c>
      <c r="W21" s="44">
        <f t="shared" si="14"/>
        <v>0</v>
      </c>
      <c r="X21" s="44">
        <f t="shared" si="15"/>
        <v>0</v>
      </c>
      <c r="Y21" s="20"/>
    </row>
    <row r="22" spans="2:25" x14ac:dyDescent="0.25">
      <c r="B22" s="88">
        <v>8535000000</v>
      </c>
      <c r="C22" s="88">
        <v>-12.780236</v>
      </c>
      <c r="D22" s="20"/>
      <c r="E22" s="6">
        <f t="shared" si="0"/>
        <v>9.3149999999999995</v>
      </c>
      <c r="F22" s="6">
        <f t="shared" si="1"/>
        <v>-9.2223930000000003</v>
      </c>
      <c r="G22" s="44">
        <f t="shared" si="2"/>
        <v>-10.069334</v>
      </c>
      <c r="H22" s="44">
        <f t="shared" si="3"/>
        <v>-11.374136</v>
      </c>
      <c r="I22" s="44">
        <f t="shared" si="4"/>
        <v>0</v>
      </c>
      <c r="J22" s="44">
        <f t="shared" si="5"/>
        <v>0</v>
      </c>
      <c r="K22" s="44">
        <f t="shared" si="6"/>
        <v>0</v>
      </c>
      <c r="L22" s="44">
        <f t="shared" si="7"/>
        <v>0</v>
      </c>
      <c r="N22" s="88">
        <v>8535000000</v>
      </c>
      <c r="O22" s="88">
        <v>-12.392111999999999</v>
      </c>
      <c r="P22" s="20"/>
      <c r="Q22" s="6">
        <f t="shared" si="8"/>
        <v>9.3149999999999995</v>
      </c>
      <c r="R22" s="6">
        <f t="shared" si="9"/>
        <v>-9.6194562999999995</v>
      </c>
      <c r="S22" s="44">
        <f t="shared" si="10"/>
        <v>-9.8554726000000006</v>
      </c>
      <c r="T22" s="44">
        <f t="shared" si="11"/>
        <v>-10.415849</v>
      </c>
      <c r="U22" s="44">
        <f t="shared" si="12"/>
        <v>0</v>
      </c>
      <c r="V22" s="44">
        <f t="shared" si="13"/>
        <v>0</v>
      </c>
      <c r="W22" s="44">
        <f t="shared" si="14"/>
        <v>0</v>
      </c>
      <c r="X22" s="44">
        <f t="shared" si="15"/>
        <v>0</v>
      </c>
      <c r="Y22" s="20"/>
    </row>
    <row r="23" spans="2:25" x14ac:dyDescent="0.25">
      <c r="B23" s="88">
        <v>8730000000</v>
      </c>
      <c r="C23" s="88">
        <v>-11.818464000000001</v>
      </c>
      <c r="D23" s="20"/>
      <c r="E23" s="6">
        <f t="shared" si="0"/>
        <v>9.51</v>
      </c>
      <c r="F23" s="6">
        <f t="shared" si="1"/>
        <v>-8.3520450999999998</v>
      </c>
      <c r="G23" s="44">
        <f t="shared" si="2"/>
        <v>-8.7969130999999994</v>
      </c>
      <c r="H23" s="44">
        <f t="shared" si="3"/>
        <v>-9.7356795999999992</v>
      </c>
      <c r="I23" s="44">
        <f t="shared" si="4"/>
        <v>0</v>
      </c>
      <c r="J23" s="44">
        <f t="shared" si="5"/>
        <v>0</v>
      </c>
      <c r="K23" s="44">
        <f t="shared" si="6"/>
        <v>0</v>
      </c>
      <c r="L23" s="44">
        <f t="shared" si="7"/>
        <v>0</v>
      </c>
      <c r="N23" s="88">
        <v>8730000000</v>
      </c>
      <c r="O23" s="88">
        <v>-11.654619</v>
      </c>
      <c r="P23" s="20"/>
      <c r="Q23" s="6">
        <f t="shared" si="8"/>
        <v>9.51</v>
      </c>
      <c r="R23" s="6">
        <f t="shared" si="9"/>
        <v>-9.1670093999999995</v>
      </c>
      <c r="S23" s="44">
        <f t="shared" si="10"/>
        <v>-9.4222020999999998</v>
      </c>
      <c r="T23" s="44">
        <f t="shared" si="11"/>
        <v>-9.9212723</v>
      </c>
      <c r="U23" s="44">
        <f t="shared" si="12"/>
        <v>0</v>
      </c>
      <c r="V23" s="44">
        <f t="shared" si="13"/>
        <v>0</v>
      </c>
      <c r="W23" s="44">
        <f t="shared" si="14"/>
        <v>0</v>
      </c>
      <c r="X23" s="44">
        <f t="shared" si="15"/>
        <v>0</v>
      </c>
      <c r="Y23" s="20"/>
    </row>
    <row r="24" spans="2:25" x14ac:dyDescent="0.25">
      <c r="B24" s="88">
        <v>8925000000</v>
      </c>
      <c r="C24" s="88">
        <v>-10.949944</v>
      </c>
      <c r="D24" s="20"/>
      <c r="E24" s="6">
        <f t="shared" si="0"/>
        <v>9.7050000000000001</v>
      </c>
      <c r="F24" s="6">
        <f t="shared" si="1"/>
        <v>-7.5871434000000004</v>
      </c>
      <c r="G24" s="44">
        <f t="shared" si="2"/>
        <v>-7.7566762000000002</v>
      </c>
      <c r="H24" s="44">
        <f t="shared" si="3"/>
        <v>-8.4118767000000005</v>
      </c>
      <c r="I24" s="44">
        <f t="shared" si="4"/>
        <v>0</v>
      </c>
      <c r="J24" s="44">
        <f t="shared" si="5"/>
        <v>0</v>
      </c>
      <c r="K24" s="44">
        <f t="shared" si="6"/>
        <v>0</v>
      </c>
      <c r="L24" s="44">
        <f t="shared" si="7"/>
        <v>0</v>
      </c>
      <c r="N24" s="88">
        <v>8925000000</v>
      </c>
      <c r="O24" s="88">
        <v>-10.938160999999999</v>
      </c>
      <c r="P24" s="20"/>
      <c r="Q24" s="6">
        <f t="shared" si="8"/>
        <v>9.7050000000000001</v>
      </c>
      <c r="R24" s="6">
        <f t="shared" si="9"/>
        <v>-8.7617797999999993</v>
      </c>
      <c r="S24" s="44">
        <f t="shared" si="10"/>
        <v>-9.0881337999999996</v>
      </c>
      <c r="T24" s="44">
        <f t="shared" si="11"/>
        <v>-9.5834130999999996</v>
      </c>
      <c r="U24" s="44">
        <f t="shared" si="12"/>
        <v>0</v>
      </c>
      <c r="V24" s="44">
        <f t="shared" si="13"/>
        <v>0</v>
      </c>
      <c r="W24" s="44">
        <f t="shared" si="14"/>
        <v>0</v>
      </c>
      <c r="X24" s="44">
        <f t="shared" si="15"/>
        <v>0</v>
      </c>
      <c r="Y24" s="20"/>
    </row>
    <row r="25" spans="2:25" x14ac:dyDescent="0.25">
      <c r="B25" s="88">
        <v>9120000000</v>
      </c>
      <c r="C25" s="88">
        <v>-10.042895</v>
      </c>
      <c r="D25" s="20"/>
      <c r="E25" s="6">
        <f t="shared" si="0"/>
        <v>9.9</v>
      </c>
      <c r="F25" s="6">
        <f t="shared" si="1"/>
        <v>-6.9770918000000002</v>
      </c>
      <c r="G25" s="44">
        <f t="shared" si="2"/>
        <v>-7.1234850999999999</v>
      </c>
      <c r="H25" s="44">
        <f t="shared" si="3"/>
        <v>-7.5911961000000003</v>
      </c>
      <c r="I25" s="44">
        <f t="shared" si="4"/>
        <v>0</v>
      </c>
      <c r="J25" s="44">
        <f t="shared" si="5"/>
        <v>0</v>
      </c>
      <c r="K25" s="44">
        <f t="shared" si="6"/>
        <v>0</v>
      </c>
      <c r="L25" s="44">
        <f t="shared" si="7"/>
        <v>0</v>
      </c>
      <c r="N25" s="88">
        <v>9120000000</v>
      </c>
      <c r="O25" s="88">
        <v>-10.23841</v>
      </c>
      <c r="P25" s="20"/>
      <c r="Q25" s="6">
        <f t="shared" si="8"/>
        <v>9.9</v>
      </c>
      <c r="R25" s="6">
        <f t="shared" si="9"/>
        <v>-8.4000863999999993</v>
      </c>
      <c r="S25" s="44">
        <f t="shared" si="10"/>
        <v>-8.6501961000000005</v>
      </c>
      <c r="T25" s="44">
        <f t="shared" si="11"/>
        <v>-9.0974597999999993</v>
      </c>
      <c r="U25" s="44">
        <f t="shared" si="12"/>
        <v>0</v>
      </c>
      <c r="V25" s="44">
        <f t="shared" si="13"/>
        <v>0</v>
      </c>
      <c r="W25" s="44">
        <f t="shared" si="14"/>
        <v>0</v>
      </c>
      <c r="X25" s="44">
        <f t="shared" si="15"/>
        <v>0</v>
      </c>
      <c r="Y25" s="20"/>
    </row>
    <row r="26" spans="2:25" x14ac:dyDescent="0.25">
      <c r="B26" s="88">
        <v>9315000000</v>
      </c>
      <c r="C26" s="88">
        <v>-9.2223930000000003</v>
      </c>
      <c r="D26" s="20"/>
      <c r="E26" s="6">
        <f t="shared" si="0"/>
        <v>10.095000000000001</v>
      </c>
      <c r="F26" s="6">
        <f t="shared" si="1"/>
        <v>-6.5905066000000003</v>
      </c>
      <c r="G26" s="44">
        <f t="shared" si="2"/>
        <v>-6.7451962999999999</v>
      </c>
      <c r="H26" s="44">
        <f t="shared" si="3"/>
        <v>-7.1085544000000001</v>
      </c>
      <c r="I26" s="44">
        <f t="shared" si="4"/>
        <v>0</v>
      </c>
      <c r="J26" s="44">
        <f t="shared" si="5"/>
        <v>0</v>
      </c>
      <c r="K26" s="44">
        <f t="shared" si="6"/>
        <v>0</v>
      </c>
      <c r="L26" s="44">
        <f t="shared" si="7"/>
        <v>0</v>
      </c>
      <c r="N26" s="88">
        <v>9315000000</v>
      </c>
      <c r="O26" s="88">
        <v>-9.6194562999999995</v>
      </c>
      <c r="P26" s="20"/>
      <c r="Q26" s="6">
        <f t="shared" si="8"/>
        <v>10.095000000000001</v>
      </c>
      <c r="R26" s="6">
        <f t="shared" si="9"/>
        <v>-8.0445537999999992</v>
      </c>
      <c r="S26" s="44">
        <f t="shared" si="10"/>
        <v>-8.208437</v>
      </c>
      <c r="T26" s="44">
        <f t="shared" si="11"/>
        <v>-8.5602932000000003</v>
      </c>
      <c r="U26" s="44">
        <f t="shared" si="12"/>
        <v>0</v>
      </c>
      <c r="V26" s="44">
        <f t="shared" si="13"/>
        <v>0</v>
      </c>
      <c r="W26" s="44">
        <f t="shared" si="14"/>
        <v>0</v>
      </c>
      <c r="X26" s="44">
        <f t="shared" si="15"/>
        <v>0</v>
      </c>
      <c r="Y26" s="20"/>
    </row>
    <row r="27" spans="2:25" x14ac:dyDescent="0.25">
      <c r="B27" s="88">
        <v>9510000000</v>
      </c>
      <c r="C27" s="88">
        <v>-8.3520450999999998</v>
      </c>
      <c r="D27" s="20"/>
      <c r="E27" s="6">
        <f t="shared" si="0"/>
        <v>10.29</v>
      </c>
      <c r="F27" s="6">
        <f t="shared" si="1"/>
        <v>-6.3458595000000004</v>
      </c>
      <c r="G27" s="44">
        <f t="shared" si="2"/>
        <v>-6.5011729999999996</v>
      </c>
      <c r="H27" s="44">
        <f t="shared" si="3"/>
        <v>-6.7982702000000002</v>
      </c>
      <c r="I27" s="44">
        <f t="shared" si="4"/>
        <v>0</v>
      </c>
      <c r="J27" s="44">
        <f t="shared" si="5"/>
        <v>0</v>
      </c>
      <c r="K27" s="44">
        <f t="shared" si="6"/>
        <v>0</v>
      </c>
      <c r="L27" s="44">
        <f t="shared" si="7"/>
        <v>0</v>
      </c>
      <c r="N27" s="88">
        <v>9510000000</v>
      </c>
      <c r="O27" s="88">
        <v>-9.1670093999999995</v>
      </c>
      <c r="P27" s="20"/>
      <c r="Q27" s="6">
        <f t="shared" si="8"/>
        <v>10.29</v>
      </c>
      <c r="R27" s="6">
        <f t="shared" si="9"/>
        <v>-7.7334107999999997</v>
      </c>
      <c r="S27" s="44">
        <f t="shared" si="10"/>
        <v>-7.8036970999999999</v>
      </c>
      <c r="T27" s="44">
        <f t="shared" si="11"/>
        <v>-8.0624474999999993</v>
      </c>
      <c r="U27" s="44">
        <f t="shared" si="12"/>
        <v>0</v>
      </c>
      <c r="V27" s="44">
        <f t="shared" si="13"/>
        <v>0</v>
      </c>
      <c r="W27" s="44">
        <f t="shared" si="14"/>
        <v>0</v>
      </c>
      <c r="X27" s="44">
        <f t="shared" si="15"/>
        <v>0</v>
      </c>
      <c r="Y27" s="20"/>
    </row>
    <row r="28" spans="2:25" x14ac:dyDescent="0.25">
      <c r="B28" s="88">
        <v>9705000000</v>
      </c>
      <c r="C28" s="88">
        <v>-7.5871434000000004</v>
      </c>
      <c r="D28" s="20"/>
      <c r="E28" s="6">
        <f t="shared" si="0"/>
        <v>10.484999999999999</v>
      </c>
      <c r="F28" s="6">
        <f t="shared" si="1"/>
        <v>-6.1924910999999998</v>
      </c>
      <c r="G28" s="44">
        <f t="shared" si="2"/>
        <v>-6.3265003999999996</v>
      </c>
      <c r="H28" s="44">
        <f t="shared" si="3"/>
        <v>-6.5615667999999996</v>
      </c>
      <c r="I28" s="44">
        <f t="shared" si="4"/>
        <v>0</v>
      </c>
      <c r="J28" s="44">
        <f t="shared" si="5"/>
        <v>0</v>
      </c>
      <c r="K28" s="44">
        <f t="shared" si="6"/>
        <v>0</v>
      </c>
      <c r="L28" s="44">
        <f t="shared" si="7"/>
        <v>0</v>
      </c>
      <c r="N28" s="88">
        <v>9705000000</v>
      </c>
      <c r="O28" s="88">
        <v>-8.7617797999999993</v>
      </c>
      <c r="P28" s="20"/>
      <c r="Q28" s="6">
        <f t="shared" si="8"/>
        <v>10.484999999999999</v>
      </c>
      <c r="R28" s="6">
        <f t="shared" si="9"/>
        <v>-7.4640985000000004</v>
      </c>
      <c r="S28" s="44">
        <f t="shared" si="10"/>
        <v>-7.5540422999999999</v>
      </c>
      <c r="T28" s="44">
        <f t="shared" si="11"/>
        <v>-7.7727098000000003</v>
      </c>
      <c r="U28" s="44">
        <f t="shared" si="12"/>
        <v>0</v>
      </c>
      <c r="V28" s="44">
        <f t="shared" si="13"/>
        <v>0</v>
      </c>
      <c r="W28" s="44">
        <f t="shared" si="14"/>
        <v>0</v>
      </c>
      <c r="X28" s="44">
        <f t="shared" si="15"/>
        <v>0</v>
      </c>
      <c r="Y28" s="20"/>
    </row>
    <row r="29" spans="2:25" x14ac:dyDescent="0.25">
      <c r="B29" s="88">
        <v>9900000000</v>
      </c>
      <c r="C29" s="88">
        <v>-6.9770918000000002</v>
      </c>
      <c r="D29" s="20"/>
      <c r="E29" s="6">
        <f t="shared" si="0"/>
        <v>10.68</v>
      </c>
      <c r="F29" s="6">
        <f t="shared" si="1"/>
        <v>-6.1032915000000001</v>
      </c>
      <c r="G29" s="44">
        <f t="shared" si="2"/>
        <v>-6.2036404999999997</v>
      </c>
      <c r="H29" s="44">
        <f t="shared" si="3"/>
        <v>-6.3974871999999996</v>
      </c>
      <c r="I29" s="44">
        <f t="shared" si="4"/>
        <v>0</v>
      </c>
      <c r="J29" s="44">
        <f t="shared" si="5"/>
        <v>0</v>
      </c>
      <c r="K29" s="44">
        <f t="shared" si="6"/>
        <v>0</v>
      </c>
      <c r="L29" s="44">
        <f t="shared" si="7"/>
        <v>0</v>
      </c>
      <c r="N29" s="88">
        <v>9900000000</v>
      </c>
      <c r="O29" s="88">
        <v>-8.4000863999999993</v>
      </c>
      <c r="P29" s="20"/>
      <c r="Q29" s="6">
        <f t="shared" si="8"/>
        <v>10.68</v>
      </c>
      <c r="R29" s="6">
        <f t="shared" si="9"/>
        <v>-7.2805628999999996</v>
      </c>
      <c r="S29" s="44">
        <f t="shared" si="10"/>
        <v>-7.385529</v>
      </c>
      <c r="T29" s="44">
        <f t="shared" si="11"/>
        <v>-7.5901914000000001</v>
      </c>
      <c r="U29" s="44">
        <f t="shared" si="12"/>
        <v>0</v>
      </c>
      <c r="V29" s="44">
        <f t="shared" si="13"/>
        <v>0</v>
      </c>
      <c r="W29" s="44">
        <f t="shared" si="14"/>
        <v>0</v>
      </c>
      <c r="X29" s="44">
        <f t="shared" si="15"/>
        <v>0</v>
      </c>
      <c r="Y29" s="20"/>
    </row>
    <row r="30" spans="2:25" x14ac:dyDescent="0.25">
      <c r="B30" s="88">
        <v>10095000000</v>
      </c>
      <c r="C30" s="88">
        <v>-6.5905066000000003</v>
      </c>
      <c r="D30" s="20"/>
      <c r="E30" s="6">
        <f t="shared" si="0"/>
        <v>10.875</v>
      </c>
      <c r="F30" s="6">
        <f t="shared" si="1"/>
        <v>-6.0421151999999996</v>
      </c>
      <c r="G30" s="44">
        <f t="shared" si="2"/>
        <v>-6.1529689000000003</v>
      </c>
      <c r="H30" s="44">
        <f t="shared" si="3"/>
        <v>-6.3344107000000003</v>
      </c>
      <c r="I30" s="44">
        <f t="shared" si="4"/>
        <v>0</v>
      </c>
      <c r="J30" s="44">
        <f t="shared" si="5"/>
        <v>0</v>
      </c>
      <c r="K30" s="44">
        <f t="shared" si="6"/>
        <v>0</v>
      </c>
      <c r="L30" s="44">
        <f t="shared" si="7"/>
        <v>0</v>
      </c>
      <c r="N30" s="88">
        <v>10095000000</v>
      </c>
      <c r="O30" s="88">
        <v>-8.0445537999999992</v>
      </c>
      <c r="P30" s="20"/>
      <c r="Q30" s="6">
        <f t="shared" si="8"/>
        <v>10.875</v>
      </c>
      <c r="R30" s="6">
        <f t="shared" si="9"/>
        <v>-7.1353254000000002</v>
      </c>
      <c r="S30" s="44">
        <f t="shared" si="10"/>
        <v>-7.2673359</v>
      </c>
      <c r="T30" s="44">
        <f t="shared" si="11"/>
        <v>-7.4568310000000002</v>
      </c>
      <c r="U30" s="44">
        <f t="shared" si="12"/>
        <v>0</v>
      </c>
      <c r="V30" s="44">
        <f t="shared" si="13"/>
        <v>0</v>
      </c>
      <c r="W30" s="44">
        <f t="shared" si="14"/>
        <v>0</v>
      </c>
      <c r="X30" s="44">
        <f t="shared" si="15"/>
        <v>0</v>
      </c>
      <c r="Y30" s="20"/>
    </row>
    <row r="31" spans="2:25" x14ac:dyDescent="0.25">
      <c r="B31" s="88">
        <v>10290000000</v>
      </c>
      <c r="C31" s="88">
        <v>-6.3458595000000004</v>
      </c>
      <c r="D31" s="20"/>
      <c r="E31" s="6">
        <f t="shared" si="0"/>
        <v>11.07</v>
      </c>
      <c r="F31" s="6">
        <f t="shared" si="1"/>
        <v>-6.0023626999999999</v>
      </c>
      <c r="G31" s="44">
        <f t="shared" si="2"/>
        <v>-6.1371336000000003</v>
      </c>
      <c r="H31" s="44">
        <f t="shared" si="3"/>
        <v>-6.3411869999999997</v>
      </c>
      <c r="I31" s="44">
        <f t="shared" si="4"/>
        <v>0</v>
      </c>
      <c r="J31" s="44">
        <f t="shared" si="5"/>
        <v>0</v>
      </c>
      <c r="K31" s="44">
        <f t="shared" si="6"/>
        <v>0</v>
      </c>
      <c r="L31" s="44">
        <f t="shared" si="7"/>
        <v>0</v>
      </c>
      <c r="N31" s="88">
        <v>10290000000</v>
      </c>
      <c r="O31" s="88">
        <v>-7.7334107999999997</v>
      </c>
      <c r="P31" s="20"/>
      <c r="Q31" s="6">
        <f t="shared" si="8"/>
        <v>11.07</v>
      </c>
      <c r="R31" s="6">
        <f t="shared" si="9"/>
        <v>-7.0386490999999998</v>
      </c>
      <c r="S31" s="44">
        <f t="shared" si="10"/>
        <v>-7.1417336000000002</v>
      </c>
      <c r="T31" s="44">
        <f t="shared" si="11"/>
        <v>-7.3129090999999997</v>
      </c>
      <c r="U31" s="44">
        <f t="shared" si="12"/>
        <v>0</v>
      </c>
      <c r="V31" s="44">
        <f t="shared" si="13"/>
        <v>0</v>
      </c>
      <c r="W31" s="44">
        <f t="shared" si="14"/>
        <v>0</v>
      </c>
      <c r="X31" s="44">
        <f t="shared" si="15"/>
        <v>0</v>
      </c>
      <c r="Y31" s="20"/>
    </row>
    <row r="32" spans="2:25" x14ac:dyDescent="0.25">
      <c r="B32" s="88">
        <v>10485000000</v>
      </c>
      <c r="C32" s="88">
        <v>-6.1924910999999998</v>
      </c>
      <c r="D32" s="20"/>
      <c r="E32" s="6">
        <f t="shared" si="0"/>
        <v>11.265000000000001</v>
      </c>
      <c r="F32" s="6">
        <f t="shared" si="1"/>
        <v>-5.9634657000000004</v>
      </c>
      <c r="G32" s="44">
        <f t="shared" si="2"/>
        <v>-6.1379045999999997</v>
      </c>
      <c r="H32" s="44">
        <f t="shared" si="3"/>
        <v>-6.3665133000000003</v>
      </c>
      <c r="I32" s="44">
        <f t="shared" si="4"/>
        <v>0</v>
      </c>
      <c r="J32" s="44">
        <f t="shared" si="5"/>
        <v>0</v>
      </c>
      <c r="K32" s="44">
        <f t="shared" si="6"/>
        <v>0</v>
      </c>
      <c r="L32" s="44">
        <f t="shared" si="7"/>
        <v>0</v>
      </c>
      <c r="N32" s="88">
        <v>10485000000</v>
      </c>
      <c r="O32" s="88">
        <v>-7.4640985000000004</v>
      </c>
      <c r="P32" s="20"/>
      <c r="Q32" s="6">
        <f t="shared" si="8"/>
        <v>11.265000000000001</v>
      </c>
      <c r="R32" s="6">
        <f t="shared" si="9"/>
        <v>-6.9635037999999998</v>
      </c>
      <c r="S32" s="44">
        <f t="shared" si="10"/>
        <v>-7.0601807000000001</v>
      </c>
      <c r="T32" s="44">
        <f t="shared" si="11"/>
        <v>-7.2064656999999999</v>
      </c>
      <c r="U32" s="44">
        <f t="shared" si="12"/>
        <v>0</v>
      </c>
      <c r="V32" s="44">
        <f t="shared" si="13"/>
        <v>0</v>
      </c>
      <c r="W32" s="44">
        <f t="shared" si="14"/>
        <v>0</v>
      </c>
      <c r="X32" s="44">
        <f t="shared" si="15"/>
        <v>0</v>
      </c>
      <c r="Y32" s="20"/>
    </row>
    <row r="33" spans="2:25" x14ac:dyDescent="0.25">
      <c r="B33" s="88">
        <v>10680000000</v>
      </c>
      <c r="C33" s="88">
        <v>-6.1032915000000001</v>
      </c>
      <c r="D33" s="20"/>
      <c r="E33" s="6">
        <f t="shared" si="0"/>
        <v>11.46</v>
      </c>
      <c r="F33" s="6">
        <f t="shared" si="1"/>
        <v>-5.9485887999999996</v>
      </c>
      <c r="G33" s="44">
        <f t="shared" si="2"/>
        <v>-6.0903273000000002</v>
      </c>
      <c r="H33" s="44">
        <f t="shared" si="3"/>
        <v>-6.3253956000000002</v>
      </c>
      <c r="I33" s="44">
        <f t="shared" si="4"/>
        <v>0</v>
      </c>
      <c r="J33" s="44">
        <f t="shared" si="5"/>
        <v>0</v>
      </c>
      <c r="K33" s="44">
        <f t="shared" si="6"/>
        <v>0</v>
      </c>
      <c r="L33" s="44">
        <f t="shared" si="7"/>
        <v>0</v>
      </c>
      <c r="N33" s="88">
        <v>10680000000</v>
      </c>
      <c r="O33" s="88">
        <v>-7.2805628999999996</v>
      </c>
      <c r="P33" s="20"/>
      <c r="Q33" s="6">
        <f t="shared" si="8"/>
        <v>11.46</v>
      </c>
      <c r="R33" s="6">
        <f t="shared" si="9"/>
        <v>-6.9197068000000002</v>
      </c>
      <c r="S33" s="44">
        <f t="shared" si="10"/>
        <v>-6.9957675999999998</v>
      </c>
      <c r="T33" s="44">
        <f t="shared" si="11"/>
        <v>-7.1305103000000001</v>
      </c>
      <c r="U33" s="44">
        <f t="shared" si="12"/>
        <v>0</v>
      </c>
      <c r="V33" s="44">
        <f t="shared" si="13"/>
        <v>0</v>
      </c>
      <c r="W33" s="44">
        <f t="shared" si="14"/>
        <v>0</v>
      </c>
      <c r="X33" s="44">
        <f t="shared" si="15"/>
        <v>0</v>
      </c>
      <c r="Y33" s="20"/>
    </row>
    <row r="34" spans="2:25" x14ac:dyDescent="0.25">
      <c r="B34" s="88">
        <v>10875000000</v>
      </c>
      <c r="C34" s="88">
        <v>-6.0421151999999996</v>
      </c>
      <c r="D34" s="20"/>
      <c r="E34" s="6">
        <f t="shared" si="0"/>
        <v>11.654999999999999</v>
      </c>
      <c r="F34" s="6">
        <f t="shared" si="1"/>
        <v>-5.9495835000000001</v>
      </c>
      <c r="G34" s="44">
        <f t="shared" si="2"/>
        <v>-6.0754732999999996</v>
      </c>
      <c r="H34" s="44">
        <f t="shared" si="3"/>
        <v>-6.3221034999999999</v>
      </c>
      <c r="I34" s="44">
        <f t="shared" si="4"/>
        <v>0</v>
      </c>
      <c r="J34" s="44">
        <f t="shared" si="5"/>
        <v>0</v>
      </c>
      <c r="K34" s="44">
        <f t="shared" si="6"/>
        <v>0</v>
      </c>
      <c r="L34" s="44">
        <f t="shared" si="7"/>
        <v>0</v>
      </c>
      <c r="N34" s="88">
        <v>10875000000</v>
      </c>
      <c r="O34" s="88">
        <v>-7.1353254000000002</v>
      </c>
      <c r="P34" s="20"/>
      <c r="Q34" s="6">
        <f t="shared" si="8"/>
        <v>11.654999999999999</v>
      </c>
      <c r="R34" s="6">
        <f t="shared" si="9"/>
        <v>-6.8759809000000001</v>
      </c>
      <c r="S34" s="44">
        <f t="shared" si="10"/>
        <v>-6.9903535999999997</v>
      </c>
      <c r="T34" s="44">
        <f t="shared" si="11"/>
        <v>-7.1194180999999999</v>
      </c>
      <c r="U34" s="44">
        <f t="shared" si="12"/>
        <v>0</v>
      </c>
      <c r="V34" s="44">
        <f t="shared" si="13"/>
        <v>0</v>
      </c>
      <c r="W34" s="44">
        <f t="shared" si="14"/>
        <v>0</v>
      </c>
      <c r="X34" s="44">
        <f t="shared" si="15"/>
        <v>0</v>
      </c>
      <c r="Y34" s="20"/>
    </row>
    <row r="35" spans="2:25" x14ac:dyDescent="0.25">
      <c r="B35" s="88">
        <v>11070000000</v>
      </c>
      <c r="C35" s="88">
        <v>-6.0023626999999999</v>
      </c>
      <c r="D35" s="20"/>
      <c r="E35" s="6">
        <f t="shared" si="0"/>
        <v>11.85</v>
      </c>
      <c r="F35" s="6">
        <f t="shared" si="1"/>
        <v>-5.9950991</v>
      </c>
      <c r="G35" s="44">
        <f t="shared" si="2"/>
        <v>-6.1090350000000004</v>
      </c>
      <c r="H35" s="44">
        <f t="shared" si="3"/>
        <v>-6.3714776000000004</v>
      </c>
      <c r="I35" s="44">
        <f t="shared" si="4"/>
        <v>0</v>
      </c>
      <c r="J35" s="44">
        <f t="shared" si="5"/>
        <v>0</v>
      </c>
      <c r="K35" s="44">
        <f t="shared" si="6"/>
        <v>0</v>
      </c>
      <c r="L35" s="44">
        <f t="shared" si="7"/>
        <v>0</v>
      </c>
      <c r="N35" s="88">
        <v>11070000000</v>
      </c>
      <c r="O35" s="88">
        <v>-7.0386490999999998</v>
      </c>
      <c r="P35" s="20"/>
      <c r="Q35" s="6">
        <f t="shared" si="8"/>
        <v>11.85</v>
      </c>
      <c r="R35" s="6">
        <f t="shared" si="9"/>
        <v>-6.8480477000000004</v>
      </c>
      <c r="S35" s="44">
        <f t="shared" si="10"/>
        <v>-6.9573641000000004</v>
      </c>
      <c r="T35" s="44">
        <f t="shared" si="11"/>
        <v>-7.0895386</v>
      </c>
      <c r="U35" s="44">
        <f t="shared" si="12"/>
        <v>0</v>
      </c>
      <c r="V35" s="44">
        <f t="shared" si="13"/>
        <v>0</v>
      </c>
      <c r="W35" s="44">
        <f t="shared" si="14"/>
        <v>0</v>
      </c>
      <c r="X35" s="44">
        <f t="shared" si="15"/>
        <v>0</v>
      </c>
      <c r="Y35" s="20"/>
    </row>
    <row r="36" spans="2:25" x14ac:dyDescent="0.25">
      <c r="B36" s="88">
        <v>11265000000</v>
      </c>
      <c r="C36" s="88">
        <v>-5.9634657000000004</v>
      </c>
      <c r="D36" s="20"/>
      <c r="E36" s="6">
        <f t="shared" si="0"/>
        <v>12.045</v>
      </c>
      <c r="F36" s="6">
        <f t="shared" si="1"/>
        <v>-6.0429664000000001</v>
      </c>
      <c r="G36" s="44">
        <f t="shared" si="2"/>
        <v>-6.2431473999999998</v>
      </c>
      <c r="H36" s="44">
        <f t="shared" si="3"/>
        <v>-6.5194501999999996</v>
      </c>
      <c r="I36" s="44">
        <f t="shared" si="4"/>
        <v>0</v>
      </c>
      <c r="J36" s="44">
        <f t="shared" si="5"/>
        <v>0</v>
      </c>
      <c r="K36" s="44">
        <f t="shared" si="6"/>
        <v>0</v>
      </c>
      <c r="L36" s="44">
        <f t="shared" si="7"/>
        <v>0</v>
      </c>
      <c r="N36" s="88">
        <v>11265000000</v>
      </c>
      <c r="O36" s="88">
        <v>-6.9635037999999998</v>
      </c>
      <c r="P36" s="20"/>
      <c r="Q36" s="6">
        <f t="shared" si="8"/>
        <v>12.045</v>
      </c>
      <c r="R36" s="6">
        <f t="shared" si="9"/>
        <v>-6.8016132999999996</v>
      </c>
      <c r="S36" s="44">
        <f t="shared" si="10"/>
        <v>-6.9149833000000003</v>
      </c>
      <c r="T36" s="44">
        <f t="shared" si="11"/>
        <v>-7.0437840999999999</v>
      </c>
      <c r="U36" s="44">
        <f t="shared" si="12"/>
        <v>0</v>
      </c>
      <c r="V36" s="44">
        <f t="shared" si="13"/>
        <v>0</v>
      </c>
      <c r="W36" s="44">
        <f t="shared" si="14"/>
        <v>0</v>
      </c>
      <c r="X36" s="44">
        <f t="shared" si="15"/>
        <v>0</v>
      </c>
      <c r="Y36" s="20"/>
    </row>
    <row r="37" spans="2:25" x14ac:dyDescent="0.25">
      <c r="B37" s="88">
        <v>11460000000</v>
      </c>
      <c r="C37" s="88">
        <v>-5.9485887999999996</v>
      </c>
      <c r="D37" s="20"/>
      <c r="E37" s="6">
        <f t="shared" si="0"/>
        <v>12.24</v>
      </c>
      <c r="F37" s="6">
        <f t="shared" si="1"/>
        <v>-6.0997005</v>
      </c>
      <c r="G37" s="44">
        <f t="shared" si="2"/>
        <v>-6.3565164000000003</v>
      </c>
      <c r="H37" s="44">
        <f t="shared" si="3"/>
        <v>-6.6290301999999999</v>
      </c>
      <c r="I37" s="44">
        <f t="shared" si="4"/>
        <v>0</v>
      </c>
      <c r="J37" s="44">
        <f t="shared" si="5"/>
        <v>0</v>
      </c>
      <c r="K37" s="44">
        <f t="shared" si="6"/>
        <v>0</v>
      </c>
      <c r="L37" s="44">
        <f t="shared" si="7"/>
        <v>0</v>
      </c>
      <c r="N37" s="88">
        <v>11460000000</v>
      </c>
      <c r="O37" s="88">
        <v>-6.9197068000000002</v>
      </c>
      <c r="P37" s="20"/>
      <c r="Q37" s="6">
        <f t="shared" si="8"/>
        <v>12.24</v>
      </c>
      <c r="R37" s="6">
        <f t="shared" si="9"/>
        <v>-6.7446270000000004</v>
      </c>
      <c r="S37" s="44">
        <f t="shared" si="10"/>
        <v>-6.8304128999999998</v>
      </c>
      <c r="T37" s="44">
        <f t="shared" si="11"/>
        <v>-6.9580888999999999</v>
      </c>
      <c r="U37" s="44">
        <f t="shared" si="12"/>
        <v>0</v>
      </c>
      <c r="V37" s="44">
        <f t="shared" si="13"/>
        <v>0</v>
      </c>
      <c r="W37" s="44">
        <f t="shared" si="14"/>
        <v>0</v>
      </c>
      <c r="X37" s="44">
        <f t="shared" si="15"/>
        <v>0</v>
      </c>
      <c r="Y37" s="20"/>
    </row>
    <row r="38" spans="2:25" x14ac:dyDescent="0.25">
      <c r="B38" s="88">
        <v>11655000000</v>
      </c>
      <c r="C38" s="88">
        <v>-5.9495835000000001</v>
      </c>
      <c r="D38" s="20"/>
      <c r="E38" s="6">
        <f t="shared" si="0"/>
        <v>12.435</v>
      </c>
      <c r="F38" s="6">
        <f t="shared" si="1"/>
        <v>-6.1730951999999997</v>
      </c>
      <c r="G38" s="44">
        <f t="shared" si="2"/>
        <v>-6.4083680999999997</v>
      </c>
      <c r="H38" s="44">
        <f t="shared" si="3"/>
        <v>-6.6630568999999999</v>
      </c>
      <c r="I38" s="44">
        <f t="shared" si="4"/>
        <v>0</v>
      </c>
      <c r="J38" s="44">
        <f t="shared" si="5"/>
        <v>0</v>
      </c>
      <c r="K38" s="44">
        <f t="shared" si="6"/>
        <v>0</v>
      </c>
      <c r="L38" s="44">
        <f t="shared" si="7"/>
        <v>0</v>
      </c>
      <c r="N38" s="88">
        <v>11655000000</v>
      </c>
      <c r="O38" s="88">
        <v>-6.8759809000000001</v>
      </c>
      <c r="P38" s="20"/>
      <c r="Q38" s="6">
        <f t="shared" si="8"/>
        <v>12.435</v>
      </c>
      <c r="R38" s="6">
        <f t="shared" si="9"/>
        <v>-6.7031030999999999</v>
      </c>
      <c r="S38" s="44">
        <f t="shared" si="10"/>
        <v>-6.7502050000000002</v>
      </c>
      <c r="T38" s="44">
        <f t="shared" si="11"/>
        <v>-6.8851233000000001</v>
      </c>
      <c r="U38" s="44">
        <f t="shared" si="12"/>
        <v>0</v>
      </c>
      <c r="V38" s="44">
        <f t="shared" si="13"/>
        <v>0</v>
      </c>
      <c r="W38" s="44">
        <f t="shared" si="14"/>
        <v>0</v>
      </c>
      <c r="X38" s="44">
        <f t="shared" si="15"/>
        <v>0</v>
      </c>
      <c r="Y38" s="20"/>
    </row>
    <row r="39" spans="2:25" x14ac:dyDescent="0.25">
      <c r="B39" s="88">
        <v>11850000000</v>
      </c>
      <c r="C39" s="88">
        <v>-5.9950991</v>
      </c>
      <c r="D39" s="20"/>
      <c r="E39" s="6">
        <f t="shared" si="0"/>
        <v>12.63</v>
      </c>
      <c r="F39" s="6">
        <f t="shared" si="1"/>
        <v>-6.2235984999999996</v>
      </c>
      <c r="G39" s="44">
        <f t="shared" si="2"/>
        <v>-6.4429411999999999</v>
      </c>
      <c r="H39" s="44">
        <f t="shared" si="3"/>
        <v>-6.6854142999999997</v>
      </c>
      <c r="I39" s="44">
        <f t="shared" si="4"/>
        <v>0</v>
      </c>
      <c r="J39" s="44">
        <f t="shared" si="5"/>
        <v>0</v>
      </c>
      <c r="K39" s="44">
        <f t="shared" si="6"/>
        <v>0</v>
      </c>
      <c r="L39" s="44">
        <f t="shared" si="7"/>
        <v>0</v>
      </c>
      <c r="N39" s="88">
        <v>11850000000</v>
      </c>
      <c r="O39" s="88">
        <v>-6.8480477000000004</v>
      </c>
      <c r="P39" s="20"/>
      <c r="Q39" s="6">
        <f t="shared" si="8"/>
        <v>12.63</v>
      </c>
      <c r="R39" s="6">
        <f t="shared" si="9"/>
        <v>-6.6872648999999997</v>
      </c>
      <c r="S39" s="44">
        <f t="shared" si="10"/>
        <v>-6.7232471</v>
      </c>
      <c r="T39" s="44">
        <f t="shared" si="11"/>
        <v>-6.8627852999999996</v>
      </c>
      <c r="U39" s="44">
        <f t="shared" si="12"/>
        <v>0</v>
      </c>
      <c r="V39" s="44">
        <f t="shared" si="13"/>
        <v>0</v>
      </c>
      <c r="W39" s="44">
        <f t="shared" si="14"/>
        <v>0</v>
      </c>
      <c r="X39" s="44">
        <f t="shared" si="15"/>
        <v>0</v>
      </c>
      <c r="Y39" s="20"/>
    </row>
    <row r="40" spans="2:25" x14ac:dyDescent="0.25">
      <c r="B40" s="88">
        <v>12045000000</v>
      </c>
      <c r="C40" s="88">
        <v>-6.0429664000000001</v>
      </c>
      <c r="D40" s="20"/>
      <c r="E40" s="6">
        <f t="shared" si="0"/>
        <v>12.824999999999999</v>
      </c>
      <c r="F40" s="6">
        <f t="shared" si="1"/>
        <v>-6.2377687000000002</v>
      </c>
      <c r="G40" s="44">
        <f t="shared" si="2"/>
        <v>-6.4489222000000002</v>
      </c>
      <c r="H40" s="44">
        <f t="shared" si="3"/>
        <v>-6.6631498000000002</v>
      </c>
      <c r="I40" s="44">
        <f t="shared" si="4"/>
        <v>0</v>
      </c>
      <c r="J40" s="44">
        <f t="shared" si="5"/>
        <v>0</v>
      </c>
      <c r="K40" s="44">
        <f t="shared" si="6"/>
        <v>0</v>
      </c>
      <c r="L40" s="44">
        <f t="shared" si="7"/>
        <v>0</v>
      </c>
      <c r="N40" s="88">
        <v>12045000000</v>
      </c>
      <c r="O40" s="88">
        <v>-6.8016132999999996</v>
      </c>
      <c r="P40" s="20"/>
      <c r="Q40" s="6">
        <f t="shared" si="8"/>
        <v>12.824999999999999</v>
      </c>
      <c r="R40" s="6">
        <f t="shared" si="9"/>
        <v>-6.6858605999999998</v>
      </c>
      <c r="S40" s="44">
        <f t="shared" si="10"/>
        <v>-6.7472352999999998</v>
      </c>
      <c r="T40" s="44">
        <f t="shared" si="11"/>
        <v>-6.8850327</v>
      </c>
      <c r="U40" s="44">
        <f t="shared" si="12"/>
        <v>0</v>
      </c>
      <c r="V40" s="44">
        <f t="shared" si="13"/>
        <v>0</v>
      </c>
      <c r="W40" s="44">
        <f t="shared" si="14"/>
        <v>0</v>
      </c>
      <c r="X40" s="44">
        <f t="shared" si="15"/>
        <v>0</v>
      </c>
      <c r="Y40" s="20"/>
    </row>
    <row r="41" spans="2:25" x14ac:dyDescent="0.25">
      <c r="B41" s="88">
        <v>12240000000</v>
      </c>
      <c r="C41" s="88">
        <v>-6.0997005</v>
      </c>
      <c r="D41" s="20"/>
      <c r="E41" s="6">
        <f t="shared" si="0"/>
        <v>13.02</v>
      </c>
      <c r="F41" s="6">
        <f t="shared" si="1"/>
        <v>-6.2169356000000002</v>
      </c>
      <c r="G41" s="44">
        <f t="shared" si="2"/>
        <v>-6.4592457000000003</v>
      </c>
      <c r="H41" s="44">
        <f t="shared" si="3"/>
        <v>-6.6507692</v>
      </c>
      <c r="I41" s="44">
        <f t="shared" si="4"/>
        <v>0</v>
      </c>
      <c r="J41" s="44">
        <f t="shared" si="5"/>
        <v>0</v>
      </c>
      <c r="K41" s="44">
        <f t="shared" si="6"/>
        <v>0</v>
      </c>
      <c r="L41" s="44">
        <f t="shared" si="7"/>
        <v>0</v>
      </c>
      <c r="N41" s="88">
        <v>12240000000</v>
      </c>
      <c r="O41" s="88">
        <v>-6.7446270000000004</v>
      </c>
      <c r="P41" s="20"/>
      <c r="Q41" s="6">
        <f t="shared" si="8"/>
        <v>13.02</v>
      </c>
      <c r="R41" s="6">
        <f t="shared" si="9"/>
        <v>-6.7228602999999998</v>
      </c>
      <c r="S41" s="44">
        <f t="shared" si="10"/>
        <v>-6.7989807000000004</v>
      </c>
      <c r="T41" s="44">
        <f t="shared" si="11"/>
        <v>-6.9252285999999996</v>
      </c>
      <c r="U41" s="44">
        <f t="shared" si="12"/>
        <v>0</v>
      </c>
      <c r="V41" s="44">
        <f t="shared" si="13"/>
        <v>0</v>
      </c>
      <c r="W41" s="44">
        <f t="shared" si="14"/>
        <v>0</v>
      </c>
      <c r="X41" s="44">
        <f t="shared" si="15"/>
        <v>0</v>
      </c>
      <c r="Y41" s="20"/>
    </row>
    <row r="42" spans="2:25" x14ac:dyDescent="0.25">
      <c r="B42" s="88">
        <v>12435000000</v>
      </c>
      <c r="C42" s="88">
        <v>-6.1730951999999997</v>
      </c>
      <c r="D42" s="20"/>
      <c r="E42" s="6">
        <f t="shared" si="0"/>
        <v>13.215</v>
      </c>
      <c r="F42" s="6">
        <f t="shared" si="1"/>
        <v>-6.2119502999999998</v>
      </c>
      <c r="G42" s="44">
        <f t="shared" si="2"/>
        <v>-6.3576851000000003</v>
      </c>
      <c r="H42" s="44">
        <f t="shared" si="3"/>
        <v>-6.5157322999999998</v>
      </c>
      <c r="I42" s="44">
        <f t="shared" si="4"/>
        <v>0</v>
      </c>
      <c r="J42" s="44">
        <f t="shared" si="5"/>
        <v>0</v>
      </c>
      <c r="K42" s="44">
        <f t="shared" si="6"/>
        <v>0</v>
      </c>
      <c r="L42" s="44">
        <f t="shared" si="7"/>
        <v>0</v>
      </c>
      <c r="N42" s="88">
        <v>12435000000</v>
      </c>
      <c r="O42" s="88">
        <v>-6.7031030999999999</v>
      </c>
      <c r="P42" s="20"/>
      <c r="Q42" s="6">
        <f t="shared" si="8"/>
        <v>13.215</v>
      </c>
      <c r="R42" s="6">
        <f t="shared" si="9"/>
        <v>-6.7845110999999996</v>
      </c>
      <c r="S42" s="44">
        <f t="shared" si="10"/>
        <v>-6.8580604000000003</v>
      </c>
      <c r="T42" s="44">
        <f t="shared" si="11"/>
        <v>-6.9767203000000002</v>
      </c>
      <c r="U42" s="44">
        <f t="shared" si="12"/>
        <v>0</v>
      </c>
      <c r="V42" s="44">
        <f t="shared" si="13"/>
        <v>0</v>
      </c>
      <c r="W42" s="44">
        <f t="shared" si="14"/>
        <v>0</v>
      </c>
      <c r="X42" s="44">
        <f t="shared" si="15"/>
        <v>0</v>
      </c>
      <c r="Y42" s="20"/>
    </row>
    <row r="43" spans="2:25" x14ac:dyDescent="0.25">
      <c r="B43" s="88">
        <v>12630000000</v>
      </c>
      <c r="C43" s="88">
        <v>-6.2235984999999996</v>
      </c>
      <c r="D43" s="20"/>
      <c r="E43" s="6">
        <f t="shared" si="0"/>
        <v>13.41</v>
      </c>
      <c r="F43" s="6">
        <f t="shared" si="1"/>
        <v>-6.1589789000000001</v>
      </c>
      <c r="G43" s="44">
        <f t="shared" si="2"/>
        <v>-6.2830148000000001</v>
      </c>
      <c r="H43" s="44">
        <f t="shared" si="3"/>
        <v>-6.4247398000000002</v>
      </c>
      <c r="I43" s="44">
        <f t="shared" si="4"/>
        <v>0</v>
      </c>
      <c r="J43" s="44">
        <f t="shared" si="5"/>
        <v>0</v>
      </c>
      <c r="K43" s="44">
        <f t="shared" si="6"/>
        <v>0</v>
      </c>
      <c r="L43" s="44">
        <f t="shared" si="7"/>
        <v>0</v>
      </c>
      <c r="N43" s="88">
        <v>12630000000</v>
      </c>
      <c r="O43" s="88">
        <v>-6.6872648999999997</v>
      </c>
      <c r="P43" s="20"/>
      <c r="Q43" s="6">
        <f t="shared" si="8"/>
        <v>13.41</v>
      </c>
      <c r="R43" s="6">
        <f t="shared" si="9"/>
        <v>-6.8432158999999997</v>
      </c>
      <c r="S43" s="44">
        <f t="shared" si="10"/>
        <v>-6.9047026999999996</v>
      </c>
      <c r="T43" s="44">
        <f t="shared" si="11"/>
        <v>-7.0158199999999997</v>
      </c>
      <c r="U43" s="44">
        <f t="shared" si="12"/>
        <v>0</v>
      </c>
      <c r="V43" s="44">
        <f t="shared" si="13"/>
        <v>0</v>
      </c>
      <c r="W43" s="44">
        <f t="shared" si="14"/>
        <v>0</v>
      </c>
      <c r="X43" s="44">
        <f t="shared" si="15"/>
        <v>0</v>
      </c>
      <c r="Y43" s="20"/>
    </row>
    <row r="44" spans="2:25" x14ac:dyDescent="0.25">
      <c r="B44" s="88">
        <v>12825000000</v>
      </c>
      <c r="C44" s="88">
        <v>-6.2377687000000002</v>
      </c>
      <c r="D44" s="20"/>
      <c r="E44" s="6">
        <f t="shared" si="0"/>
        <v>13.605</v>
      </c>
      <c r="F44" s="6">
        <f t="shared" si="1"/>
        <v>-6.0940422999999999</v>
      </c>
      <c r="G44" s="44">
        <f t="shared" si="2"/>
        <v>-6.1916237000000001</v>
      </c>
      <c r="H44" s="44">
        <f t="shared" si="3"/>
        <v>-6.3291668999999997</v>
      </c>
      <c r="I44" s="44">
        <f t="shared" si="4"/>
        <v>0</v>
      </c>
      <c r="J44" s="44">
        <f t="shared" si="5"/>
        <v>0</v>
      </c>
      <c r="K44" s="44">
        <f t="shared" si="6"/>
        <v>0</v>
      </c>
      <c r="L44" s="44">
        <f t="shared" si="7"/>
        <v>0</v>
      </c>
      <c r="N44" s="88">
        <v>12825000000</v>
      </c>
      <c r="O44" s="88">
        <v>-6.6858605999999998</v>
      </c>
      <c r="P44" s="20"/>
      <c r="Q44" s="6">
        <f t="shared" si="8"/>
        <v>13.605</v>
      </c>
      <c r="R44" s="6">
        <f t="shared" si="9"/>
        <v>-6.8847847</v>
      </c>
      <c r="S44" s="44">
        <f t="shared" si="10"/>
        <v>-6.9702339000000002</v>
      </c>
      <c r="T44" s="44">
        <f t="shared" si="11"/>
        <v>-7.0735773999999996</v>
      </c>
      <c r="U44" s="44">
        <f t="shared" si="12"/>
        <v>0</v>
      </c>
      <c r="V44" s="44">
        <f t="shared" si="13"/>
        <v>0</v>
      </c>
      <c r="W44" s="44">
        <f t="shared" si="14"/>
        <v>0</v>
      </c>
      <c r="X44" s="44">
        <f t="shared" si="15"/>
        <v>0</v>
      </c>
      <c r="Y44" s="20"/>
    </row>
    <row r="45" spans="2:25" x14ac:dyDescent="0.25">
      <c r="B45" s="88">
        <v>13020000000</v>
      </c>
      <c r="C45" s="88">
        <v>-6.2169356000000002</v>
      </c>
      <c r="D45" s="20"/>
      <c r="E45" s="6">
        <f t="shared" si="0"/>
        <v>13.8</v>
      </c>
      <c r="F45" s="6">
        <f t="shared" si="1"/>
        <v>-6.0160780000000003</v>
      </c>
      <c r="G45" s="44">
        <f t="shared" si="2"/>
        <v>-6.1411867000000004</v>
      </c>
      <c r="H45" s="44">
        <f t="shared" si="3"/>
        <v>-6.2940487999999997</v>
      </c>
      <c r="I45" s="44">
        <f t="shared" si="4"/>
        <v>0</v>
      </c>
      <c r="J45" s="44">
        <f t="shared" si="5"/>
        <v>0</v>
      </c>
      <c r="K45" s="44">
        <f t="shared" si="6"/>
        <v>0</v>
      </c>
      <c r="L45" s="44">
        <f t="shared" si="7"/>
        <v>0</v>
      </c>
      <c r="N45" s="88">
        <v>13020000000</v>
      </c>
      <c r="O45" s="88">
        <v>-6.7228602999999998</v>
      </c>
      <c r="P45" s="20"/>
      <c r="Q45" s="6">
        <f t="shared" si="8"/>
        <v>13.8</v>
      </c>
      <c r="R45" s="6">
        <f t="shared" si="9"/>
        <v>-6.9280204999999997</v>
      </c>
      <c r="S45" s="44">
        <f t="shared" si="10"/>
        <v>-6.9882645999999999</v>
      </c>
      <c r="T45" s="44">
        <f t="shared" si="11"/>
        <v>-7.0815849000000002</v>
      </c>
      <c r="U45" s="44">
        <f t="shared" si="12"/>
        <v>0</v>
      </c>
      <c r="V45" s="44">
        <f t="shared" si="13"/>
        <v>0</v>
      </c>
      <c r="W45" s="44">
        <f t="shared" si="14"/>
        <v>0</v>
      </c>
      <c r="X45" s="44">
        <f t="shared" si="15"/>
        <v>0</v>
      </c>
      <c r="Y45" s="20"/>
    </row>
    <row r="46" spans="2:25" x14ac:dyDescent="0.25">
      <c r="B46" s="88">
        <v>13215000000</v>
      </c>
      <c r="C46" s="88">
        <v>-6.2119502999999998</v>
      </c>
      <c r="D46" s="20"/>
      <c r="E46" s="6">
        <f t="shared" si="0"/>
        <v>13.994999999999999</v>
      </c>
      <c r="F46" s="6">
        <f t="shared" si="1"/>
        <v>-5.9708600000000001</v>
      </c>
      <c r="G46" s="44">
        <f t="shared" si="2"/>
        <v>-6.0715041000000003</v>
      </c>
      <c r="H46" s="44">
        <f t="shared" si="3"/>
        <v>-6.2396064000000004</v>
      </c>
      <c r="I46" s="44">
        <f t="shared" si="4"/>
        <v>0</v>
      </c>
      <c r="J46" s="44">
        <f t="shared" si="5"/>
        <v>0</v>
      </c>
      <c r="K46" s="44">
        <f t="shared" si="6"/>
        <v>0</v>
      </c>
      <c r="L46" s="44">
        <f t="shared" si="7"/>
        <v>0</v>
      </c>
      <c r="N46" s="88">
        <v>13215000000</v>
      </c>
      <c r="O46" s="88">
        <v>-6.7845110999999996</v>
      </c>
      <c r="P46" s="20"/>
      <c r="Q46" s="6">
        <f t="shared" si="8"/>
        <v>13.994999999999999</v>
      </c>
      <c r="R46" s="6">
        <f t="shared" si="9"/>
        <v>-6.9588652</v>
      </c>
      <c r="S46" s="44">
        <f t="shared" si="10"/>
        <v>-7.0119695999999996</v>
      </c>
      <c r="T46" s="44">
        <f t="shared" si="11"/>
        <v>-7.0956887999999996</v>
      </c>
      <c r="U46" s="44">
        <f t="shared" si="12"/>
        <v>0</v>
      </c>
      <c r="V46" s="44">
        <f t="shared" si="13"/>
        <v>0</v>
      </c>
      <c r="W46" s="44">
        <f t="shared" si="14"/>
        <v>0</v>
      </c>
      <c r="X46" s="44">
        <f t="shared" si="15"/>
        <v>0</v>
      </c>
      <c r="Y46" s="20"/>
    </row>
    <row r="47" spans="2:25" x14ac:dyDescent="0.25">
      <c r="B47" s="88">
        <v>13410000000</v>
      </c>
      <c r="C47" s="88">
        <v>-6.1589789000000001</v>
      </c>
      <c r="D47" s="20"/>
      <c r="E47" s="6">
        <f t="shared" si="0"/>
        <v>14.19</v>
      </c>
      <c r="F47" s="6">
        <f t="shared" si="1"/>
        <v>-5.8783069000000001</v>
      </c>
      <c r="G47" s="44">
        <f t="shared" si="2"/>
        <v>-6.0262207999999999</v>
      </c>
      <c r="H47" s="44">
        <f t="shared" si="3"/>
        <v>-6.2035822999999999</v>
      </c>
      <c r="I47" s="44">
        <f t="shared" si="4"/>
        <v>0</v>
      </c>
      <c r="J47" s="44">
        <f t="shared" si="5"/>
        <v>0</v>
      </c>
      <c r="K47" s="44">
        <f t="shared" si="6"/>
        <v>0</v>
      </c>
      <c r="L47" s="44">
        <f t="shared" si="7"/>
        <v>0</v>
      </c>
      <c r="N47" s="88">
        <v>13410000000</v>
      </c>
      <c r="O47" s="88">
        <v>-6.8432158999999997</v>
      </c>
      <c r="P47" s="20"/>
      <c r="Q47" s="6">
        <f t="shared" si="8"/>
        <v>14.19</v>
      </c>
      <c r="R47" s="6">
        <f t="shared" si="9"/>
        <v>-6.9964842999999997</v>
      </c>
      <c r="S47" s="44">
        <f t="shared" si="10"/>
        <v>-7.023066</v>
      </c>
      <c r="T47" s="44">
        <f t="shared" si="11"/>
        <v>-7.1010103000000004</v>
      </c>
      <c r="U47" s="44">
        <f t="shared" si="12"/>
        <v>0</v>
      </c>
      <c r="V47" s="44">
        <f t="shared" si="13"/>
        <v>0</v>
      </c>
      <c r="W47" s="44">
        <f t="shared" si="14"/>
        <v>0</v>
      </c>
      <c r="X47" s="44">
        <f t="shared" si="15"/>
        <v>0</v>
      </c>
      <c r="Y47" s="20"/>
    </row>
    <row r="48" spans="2:25" x14ac:dyDescent="0.25">
      <c r="B48" s="88">
        <v>13605000000</v>
      </c>
      <c r="C48" s="88">
        <v>-6.0940422999999999</v>
      </c>
      <c r="D48" s="20"/>
      <c r="E48" s="6">
        <f t="shared" si="0"/>
        <v>14.385</v>
      </c>
      <c r="F48" s="6">
        <f t="shared" si="1"/>
        <v>-5.8128146999999997</v>
      </c>
      <c r="G48" s="44">
        <f t="shared" si="2"/>
        <v>-5.9217962999999996</v>
      </c>
      <c r="H48" s="44">
        <f t="shared" si="3"/>
        <v>-6.0879183000000001</v>
      </c>
      <c r="I48" s="44">
        <f t="shared" si="4"/>
        <v>0</v>
      </c>
      <c r="J48" s="44">
        <f t="shared" si="5"/>
        <v>0</v>
      </c>
      <c r="K48" s="44">
        <f t="shared" si="6"/>
        <v>0</v>
      </c>
      <c r="L48" s="44">
        <f t="shared" si="7"/>
        <v>0</v>
      </c>
      <c r="N48" s="88">
        <v>13605000000</v>
      </c>
      <c r="O48" s="88">
        <v>-6.8847847</v>
      </c>
      <c r="P48" s="20"/>
      <c r="Q48" s="6">
        <f t="shared" si="8"/>
        <v>14.385</v>
      </c>
      <c r="R48" s="6">
        <f t="shared" si="9"/>
        <v>-7.0409999000000001</v>
      </c>
      <c r="S48" s="44">
        <f t="shared" si="10"/>
        <v>-7.0687579999999999</v>
      </c>
      <c r="T48" s="44">
        <f t="shared" si="11"/>
        <v>-7.1455564000000003</v>
      </c>
      <c r="U48" s="44">
        <f t="shared" si="12"/>
        <v>0</v>
      </c>
      <c r="V48" s="44">
        <f t="shared" si="13"/>
        <v>0</v>
      </c>
      <c r="W48" s="44">
        <f t="shared" si="14"/>
        <v>0</v>
      </c>
      <c r="X48" s="44">
        <f t="shared" si="15"/>
        <v>0</v>
      </c>
      <c r="Y48" s="20"/>
    </row>
    <row r="49" spans="2:25" x14ac:dyDescent="0.25">
      <c r="B49" s="88">
        <v>13800000000</v>
      </c>
      <c r="C49" s="88">
        <v>-6.0160780000000003</v>
      </c>
      <c r="D49" s="20"/>
      <c r="E49" s="6">
        <f t="shared" si="0"/>
        <v>14.58</v>
      </c>
      <c r="F49" s="6">
        <f t="shared" si="1"/>
        <v>-5.7285789999999999</v>
      </c>
      <c r="G49" s="44">
        <f t="shared" si="2"/>
        <v>-5.8445592</v>
      </c>
      <c r="H49" s="44">
        <f t="shared" si="3"/>
        <v>-5.9918069999999997</v>
      </c>
      <c r="I49" s="44">
        <f t="shared" si="4"/>
        <v>0</v>
      </c>
      <c r="J49" s="44">
        <f t="shared" si="5"/>
        <v>0</v>
      </c>
      <c r="K49" s="44">
        <f t="shared" si="6"/>
        <v>0</v>
      </c>
      <c r="L49" s="44">
        <f t="shared" si="7"/>
        <v>0</v>
      </c>
      <c r="N49" s="88">
        <v>13800000000</v>
      </c>
      <c r="O49" s="88">
        <v>-6.9280204999999997</v>
      </c>
      <c r="P49" s="20"/>
      <c r="Q49" s="6">
        <f t="shared" si="8"/>
        <v>14.58</v>
      </c>
      <c r="R49" s="6">
        <f t="shared" si="9"/>
        <v>-7.0574069000000001</v>
      </c>
      <c r="S49" s="44">
        <f t="shared" si="10"/>
        <v>-7.1419867999999997</v>
      </c>
      <c r="T49" s="44">
        <f t="shared" si="11"/>
        <v>-7.2220186999999996</v>
      </c>
      <c r="U49" s="44">
        <f t="shared" si="12"/>
        <v>0</v>
      </c>
      <c r="V49" s="44">
        <f t="shared" si="13"/>
        <v>0</v>
      </c>
      <c r="W49" s="44">
        <f t="shared" si="14"/>
        <v>0</v>
      </c>
      <c r="X49" s="44">
        <f t="shared" si="15"/>
        <v>0</v>
      </c>
      <c r="Y49" s="20"/>
    </row>
    <row r="50" spans="2:25" x14ac:dyDescent="0.25">
      <c r="B50" s="88">
        <v>13995000000</v>
      </c>
      <c r="C50" s="88">
        <v>-5.9708600000000001</v>
      </c>
      <c r="D50" s="20"/>
      <c r="E50" s="6">
        <f t="shared" si="0"/>
        <v>14.775</v>
      </c>
      <c r="F50" s="6">
        <f t="shared" si="1"/>
        <v>-5.6938633999999997</v>
      </c>
      <c r="G50" s="44">
        <f t="shared" si="2"/>
        <v>-5.7114205</v>
      </c>
      <c r="H50" s="44">
        <f t="shared" si="3"/>
        <v>-5.8358083000000001</v>
      </c>
      <c r="I50" s="44">
        <f t="shared" si="4"/>
        <v>0</v>
      </c>
      <c r="J50" s="44">
        <f t="shared" si="5"/>
        <v>0</v>
      </c>
      <c r="K50" s="44">
        <f t="shared" si="6"/>
        <v>0</v>
      </c>
      <c r="L50" s="44">
        <f t="shared" si="7"/>
        <v>0</v>
      </c>
      <c r="N50" s="88">
        <v>13995000000</v>
      </c>
      <c r="O50" s="88">
        <v>-6.9588652</v>
      </c>
      <c r="P50" s="20"/>
      <c r="Q50" s="6">
        <f t="shared" si="8"/>
        <v>14.775</v>
      </c>
      <c r="R50" s="6">
        <f t="shared" si="9"/>
        <v>-7.1046332999999997</v>
      </c>
      <c r="S50" s="44">
        <f t="shared" si="10"/>
        <v>-7.1468897</v>
      </c>
      <c r="T50" s="44">
        <f t="shared" si="11"/>
        <v>-7.2291302999999996</v>
      </c>
      <c r="U50" s="44">
        <f t="shared" si="12"/>
        <v>0</v>
      </c>
      <c r="V50" s="44">
        <f t="shared" si="13"/>
        <v>0</v>
      </c>
      <c r="W50" s="44">
        <f t="shared" si="14"/>
        <v>0</v>
      </c>
      <c r="X50" s="44">
        <f t="shared" si="15"/>
        <v>0</v>
      </c>
      <c r="Y50" s="20"/>
    </row>
    <row r="51" spans="2:25" x14ac:dyDescent="0.25">
      <c r="B51" s="88">
        <v>14190000000</v>
      </c>
      <c r="C51" s="88">
        <v>-5.8783069000000001</v>
      </c>
      <c r="D51" s="20"/>
      <c r="E51" s="6">
        <f t="shared" si="0"/>
        <v>14.97</v>
      </c>
      <c r="F51" s="6">
        <f t="shared" si="1"/>
        <v>-5.6633696999999996</v>
      </c>
      <c r="G51" s="44">
        <f t="shared" si="2"/>
        <v>-5.7244253</v>
      </c>
      <c r="H51" s="44">
        <f t="shared" si="3"/>
        <v>-5.8386550000000002</v>
      </c>
      <c r="I51" s="44">
        <f t="shared" si="4"/>
        <v>0</v>
      </c>
      <c r="J51" s="44">
        <f t="shared" si="5"/>
        <v>0</v>
      </c>
      <c r="K51" s="44">
        <f t="shared" si="6"/>
        <v>0</v>
      </c>
      <c r="L51" s="44">
        <f t="shared" si="7"/>
        <v>0</v>
      </c>
      <c r="N51" s="88">
        <v>14190000000</v>
      </c>
      <c r="O51" s="88">
        <v>-6.9964842999999997</v>
      </c>
      <c r="P51" s="20"/>
      <c r="Q51" s="6">
        <f t="shared" si="8"/>
        <v>14.97</v>
      </c>
      <c r="R51" s="6">
        <f t="shared" si="9"/>
        <v>-7.1424265</v>
      </c>
      <c r="S51" s="44">
        <f t="shared" si="10"/>
        <v>-7.1856860999999999</v>
      </c>
      <c r="T51" s="44">
        <f t="shared" si="11"/>
        <v>-7.2696877000000004</v>
      </c>
      <c r="U51" s="44">
        <f t="shared" si="12"/>
        <v>0</v>
      </c>
      <c r="V51" s="44">
        <f t="shared" si="13"/>
        <v>0</v>
      </c>
      <c r="W51" s="44">
        <f t="shared" si="14"/>
        <v>0</v>
      </c>
      <c r="X51" s="44">
        <f t="shared" si="15"/>
        <v>0</v>
      </c>
      <c r="Y51" s="20"/>
    </row>
    <row r="52" spans="2:25" x14ac:dyDescent="0.25">
      <c r="B52" s="88">
        <v>14385000000</v>
      </c>
      <c r="C52" s="88">
        <v>-5.8128146999999997</v>
      </c>
      <c r="D52" s="20"/>
      <c r="E52" s="6">
        <f t="shared" si="0"/>
        <v>15.164999999999999</v>
      </c>
      <c r="F52" s="6">
        <f t="shared" si="1"/>
        <v>-5.6736583999999999</v>
      </c>
      <c r="G52" s="44">
        <f t="shared" si="2"/>
        <v>-5.7330769999999998</v>
      </c>
      <c r="H52" s="44">
        <f t="shared" si="3"/>
        <v>-5.8526753999999999</v>
      </c>
      <c r="I52" s="44">
        <f t="shared" si="4"/>
        <v>0</v>
      </c>
      <c r="J52" s="44">
        <f t="shared" si="5"/>
        <v>0</v>
      </c>
      <c r="K52" s="44">
        <f t="shared" si="6"/>
        <v>0</v>
      </c>
      <c r="L52" s="44">
        <f t="shared" si="7"/>
        <v>0</v>
      </c>
      <c r="N52" s="88">
        <v>14385000000</v>
      </c>
      <c r="O52" s="88">
        <v>-7.0409999000000001</v>
      </c>
      <c r="P52" s="20"/>
      <c r="Q52" s="6">
        <f t="shared" si="8"/>
        <v>15.164999999999999</v>
      </c>
      <c r="R52" s="6">
        <f t="shared" si="9"/>
        <v>-7.1539210999999998</v>
      </c>
      <c r="S52" s="44">
        <f t="shared" si="10"/>
        <v>-7.1852212</v>
      </c>
      <c r="T52" s="44">
        <f t="shared" si="11"/>
        <v>-7.2672271999999998</v>
      </c>
      <c r="U52" s="44">
        <f t="shared" si="12"/>
        <v>0</v>
      </c>
      <c r="V52" s="44">
        <f t="shared" si="13"/>
        <v>0</v>
      </c>
      <c r="W52" s="44">
        <f t="shared" si="14"/>
        <v>0</v>
      </c>
      <c r="X52" s="44">
        <f t="shared" si="15"/>
        <v>0</v>
      </c>
      <c r="Y52" s="20"/>
    </row>
    <row r="53" spans="2:25" x14ac:dyDescent="0.25">
      <c r="B53" s="88">
        <v>14580000000</v>
      </c>
      <c r="C53" s="88">
        <v>-5.7285789999999999</v>
      </c>
      <c r="D53" s="20"/>
      <c r="E53" s="6">
        <f t="shared" si="0"/>
        <v>15.36</v>
      </c>
      <c r="F53" s="6">
        <f t="shared" si="1"/>
        <v>-5.6708860000000003</v>
      </c>
      <c r="G53" s="44">
        <f t="shared" si="2"/>
        <v>-5.7975459000000003</v>
      </c>
      <c r="H53" s="44">
        <f t="shared" si="3"/>
        <v>-5.9246774000000002</v>
      </c>
      <c r="I53" s="44">
        <f t="shared" si="4"/>
        <v>0</v>
      </c>
      <c r="J53" s="44">
        <f t="shared" si="5"/>
        <v>0</v>
      </c>
      <c r="K53" s="44">
        <f t="shared" si="6"/>
        <v>0</v>
      </c>
      <c r="L53" s="44">
        <f t="shared" si="7"/>
        <v>0</v>
      </c>
      <c r="N53" s="88">
        <v>14580000000</v>
      </c>
      <c r="O53" s="88">
        <v>-7.0574069000000001</v>
      </c>
      <c r="P53" s="20"/>
      <c r="Q53" s="6">
        <f t="shared" si="8"/>
        <v>15.36</v>
      </c>
      <c r="R53" s="6">
        <f t="shared" si="9"/>
        <v>-7.1459928000000001</v>
      </c>
      <c r="S53" s="44">
        <f t="shared" si="10"/>
        <v>-7.2162271000000002</v>
      </c>
      <c r="T53" s="44">
        <f t="shared" si="11"/>
        <v>-7.2919787999999999</v>
      </c>
      <c r="U53" s="44">
        <f t="shared" si="12"/>
        <v>0</v>
      </c>
      <c r="V53" s="44">
        <f t="shared" si="13"/>
        <v>0</v>
      </c>
      <c r="W53" s="44">
        <f t="shared" si="14"/>
        <v>0</v>
      </c>
      <c r="X53" s="44">
        <f t="shared" si="15"/>
        <v>0</v>
      </c>
      <c r="Y53" s="20"/>
    </row>
    <row r="54" spans="2:25" x14ac:dyDescent="0.25">
      <c r="B54" s="88">
        <v>14775000000</v>
      </c>
      <c r="C54" s="88">
        <v>-5.6938633999999997</v>
      </c>
      <c r="D54" s="20"/>
      <c r="E54" s="6">
        <f t="shared" si="0"/>
        <v>15.555</v>
      </c>
      <c r="F54" s="6">
        <f t="shared" si="1"/>
        <v>-5.7150740999999998</v>
      </c>
      <c r="G54" s="44">
        <f t="shared" si="2"/>
        <v>-5.7925692</v>
      </c>
      <c r="H54" s="44">
        <f t="shared" si="3"/>
        <v>-5.9236727</v>
      </c>
      <c r="I54" s="44">
        <f t="shared" si="4"/>
        <v>0</v>
      </c>
      <c r="J54" s="44">
        <f t="shared" si="5"/>
        <v>0</v>
      </c>
      <c r="K54" s="44">
        <f t="shared" si="6"/>
        <v>0</v>
      </c>
      <c r="L54" s="44">
        <f t="shared" si="7"/>
        <v>0</v>
      </c>
      <c r="N54" s="88">
        <v>14775000000</v>
      </c>
      <c r="O54" s="88">
        <v>-7.1046332999999997</v>
      </c>
      <c r="P54" s="20"/>
      <c r="Q54" s="6">
        <f t="shared" si="8"/>
        <v>15.555</v>
      </c>
      <c r="R54" s="6">
        <f t="shared" si="9"/>
        <v>-7.1881642000000001</v>
      </c>
      <c r="S54" s="44">
        <f t="shared" si="10"/>
        <v>-7.1906748</v>
      </c>
      <c r="T54" s="44">
        <f t="shared" si="11"/>
        <v>-7.2645073</v>
      </c>
      <c r="U54" s="44">
        <f t="shared" si="12"/>
        <v>0</v>
      </c>
      <c r="V54" s="44">
        <f t="shared" si="13"/>
        <v>0</v>
      </c>
      <c r="W54" s="44">
        <f t="shared" si="14"/>
        <v>0</v>
      </c>
      <c r="X54" s="44">
        <f t="shared" si="15"/>
        <v>0</v>
      </c>
      <c r="Y54" s="20"/>
    </row>
    <row r="55" spans="2:25" x14ac:dyDescent="0.25">
      <c r="B55" s="88">
        <v>14970000000</v>
      </c>
      <c r="C55" s="88">
        <v>-5.6633696999999996</v>
      </c>
      <c r="D55" s="20"/>
      <c r="E55" s="6">
        <f t="shared" si="0"/>
        <v>15.75</v>
      </c>
      <c r="F55" s="6">
        <f t="shared" si="1"/>
        <v>-5.7253432000000002</v>
      </c>
      <c r="G55" s="44">
        <f t="shared" si="2"/>
        <v>-5.8021001999999999</v>
      </c>
      <c r="H55" s="44">
        <f t="shared" si="3"/>
        <v>-5.9366754999999998</v>
      </c>
      <c r="I55" s="44">
        <f t="shared" si="4"/>
        <v>0</v>
      </c>
      <c r="J55" s="44">
        <f t="shared" si="5"/>
        <v>0</v>
      </c>
      <c r="K55" s="44">
        <f t="shared" si="6"/>
        <v>0</v>
      </c>
      <c r="L55" s="44">
        <f t="shared" si="7"/>
        <v>0</v>
      </c>
      <c r="N55" s="88">
        <v>14970000000</v>
      </c>
      <c r="O55" s="88">
        <v>-7.1424265</v>
      </c>
      <c r="P55" s="20"/>
      <c r="Q55" s="6">
        <f t="shared" si="8"/>
        <v>15.75</v>
      </c>
      <c r="R55" s="6">
        <f t="shared" si="9"/>
        <v>-7.1912374000000003</v>
      </c>
      <c r="S55" s="44">
        <f t="shared" si="10"/>
        <v>-7.1883363999999998</v>
      </c>
      <c r="T55" s="44">
        <f t="shared" si="11"/>
        <v>-7.2619509999999998</v>
      </c>
      <c r="U55" s="44">
        <f t="shared" si="12"/>
        <v>0</v>
      </c>
      <c r="V55" s="44">
        <f t="shared" si="13"/>
        <v>0</v>
      </c>
      <c r="W55" s="44">
        <f t="shared" si="14"/>
        <v>0</v>
      </c>
      <c r="X55" s="44">
        <f t="shared" si="15"/>
        <v>0</v>
      </c>
      <c r="Y55" s="20"/>
    </row>
    <row r="56" spans="2:25" x14ac:dyDescent="0.25">
      <c r="B56" s="88">
        <v>15165000000</v>
      </c>
      <c r="C56" s="88">
        <v>-5.6736583999999999</v>
      </c>
      <c r="E56" s="6">
        <f t="shared" si="0"/>
        <v>15.945</v>
      </c>
      <c r="F56" s="6">
        <f t="shared" si="1"/>
        <v>-5.7504562999999997</v>
      </c>
      <c r="G56" s="44">
        <f t="shared" si="2"/>
        <v>-5.8272108999999999</v>
      </c>
      <c r="H56" s="44">
        <f t="shared" si="3"/>
        <v>-5.9720282999999998</v>
      </c>
      <c r="I56" s="44">
        <f t="shared" si="4"/>
        <v>0</v>
      </c>
      <c r="J56" s="44">
        <f t="shared" si="5"/>
        <v>0</v>
      </c>
      <c r="K56" s="44">
        <f t="shared" si="6"/>
        <v>0</v>
      </c>
      <c r="L56" s="44">
        <f t="shared" si="7"/>
        <v>0</v>
      </c>
      <c r="N56" s="88">
        <v>15165000000</v>
      </c>
      <c r="O56" s="88">
        <v>-7.1539210999999998</v>
      </c>
      <c r="Q56" s="6">
        <f t="shared" si="8"/>
        <v>15.945</v>
      </c>
      <c r="R56" s="6">
        <f t="shared" si="9"/>
        <v>-7.2100086000000001</v>
      </c>
      <c r="S56" s="44">
        <f t="shared" si="10"/>
        <v>-7.2163620000000002</v>
      </c>
      <c r="T56" s="44">
        <f t="shared" si="11"/>
        <v>-7.3037089999999996</v>
      </c>
      <c r="U56" s="44">
        <f t="shared" si="12"/>
        <v>0</v>
      </c>
      <c r="V56" s="44">
        <f t="shared" si="13"/>
        <v>0</v>
      </c>
      <c r="W56" s="44">
        <f t="shared" si="14"/>
        <v>0</v>
      </c>
      <c r="X56" s="44">
        <f t="shared" si="15"/>
        <v>0</v>
      </c>
    </row>
    <row r="57" spans="2:25" x14ac:dyDescent="0.25">
      <c r="B57" s="88">
        <v>15360000000</v>
      </c>
      <c r="C57" s="88">
        <v>-5.6708860000000003</v>
      </c>
      <c r="E57" s="6">
        <f t="shared" si="0"/>
        <v>16.14</v>
      </c>
      <c r="F57" s="6">
        <f t="shared" si="1"/>
        <v>-5.7615166000000002</v>
      </c>
      <c r="G57" s="44">
        <f t="shared" si="2"/>
        <v>-5.8866367000000004</v>
      </c>
      <c r="H57" s="44">
        <f t="shared" si="3"/>
        <v>-6.0485290999999997</v>
      </c>
      <c r="I57" s="44">
        <f t="shared" si="4"/>
        <v>0</v>
      </c>
      <c r="J57" s="44">
        <f t="shared" si="5"/>
        <v>0</v>
      </c>
      <c r="K57" s="44">
        <f t="shared" si="6"/>
        <v>0</v>
      </c>
      <c r="L57" s="44">
        <f t="shared" si="7"/>
        <v>0</v>
      </c>
      <c r="N57" s="88">
        <v>15360000000</v>
      </c>
      <c r="O57" s="88">
        <v>-7.1459928000000001</v>
      </c>
      <c r="Q57" s="6">
        <f t="shared" si="8"/>
        <v>16.14</v>
      </c>
      <c r="R57" s="6">
        <f t="shared" si="9"/>
        <v>-7.2153964000000004</v>
      </c>
      <c r="S57" s="44">
        <f t="shared" si="10"/>
        <v>-7.2684616999999996</v>
      </c>
      <c r="T57" s="44">
        <f t="shared" si="11"/>
        <v>-7.3623443000000002</v>
      </c>
      <c r="U57" s="44">
        <f t="shared" si="12"/>
        <v>0</v>
      </c>
      <c r="V57" s="44">
        <f t="shared" si="13"/>
        <v>0</v>
      </c>
      <c r="W57" s="44">
        <f t="shared" si="14"/>
        <v>0</v>
      </c>
      <c r="X57" s="44">
        <f t="shared" si="15"/>
        <v>0</v>
      </c>
    </row>
    <row r="58" spans="2:25" x14ac:dyDescent="0.25">
      <c r="B58" s="88">
        <v>15555000000</v>
      </c>
      <c r="C58" s="88">
        <v>-5.7150740999999998</v>
      </c>
      <c r="E58" s="6">
        <f t="shared" si="0"/>
        <v>16.335000000000001</v>
      </c>
      <c r="F58" s="6">
        <f t="shared" si="1"/>
        <v>-5.7935128000000002</v>
      </c>
      <c r="G58" s="44">
        <f t="shared" si="2"/>
        <v>-5.9037385000000002</v>
      </c>
      <c r="H58" s="44">
        <f t="shared" si="3"/>
        <v>-6.0846065999999999</v>
      </c>
      <c r="I58" s="44">
        <f t="shared" si="4"/>
        <v>0</v>
      </c>
      <c r="J58" s="44">
        <f t="shared" si="5"/>
        <v>0</v>
      </c>
      <c r="K58" s="44">
        <f t="shared" si="6"/>
        <v>0</v>
      </c>
      <c r="L58" s="44">
        <f t="shared" si="7"/>
        <v>0</v>
      </c>
      <c r="N58" s="88">
        <v>15555000000</v>
      </c>
      <c r="O58" s="88">
        <v>-7.1881642000000001</v>
      </c>
      <c r="Q58" s="6">
        <f t="shared" si="8"/>
        <v>16.335000000000001</v>
      </c>
      <c r="R58" s="6">
        <f t="shared" si="9"/>
        <v>-7.2447704999999996</v>
      </c>
      <c r="S58" s="44">
        <f t="shared" si="10"/>
        <v>-7.2556991999999996</v>
      </c>
      <c r="T58" s="44">
        <f t="shared" si="11"/>
        <v>-7.3592544000000002</v>
      </c>
      <c r="U58" s="44">
        <f t="shared" si="12"/>
        <v>0</v>
      </c>
      <c r="V58" s="44">
        <f t="shared" si="13"/>
        <v>0</v>
      </c>
      <c r="W58" s="44">
        <f t="shared" si="14"/>
        <v>0</v>
      </c>
      <c r="X58" s="44">
        <f t="shared" si="15"/>
        <v>0</v>
      </c>
    </row>
    <row r="59" spans="2:25" x14ac:dyDescent="0.25">
      <c r="B59" s="88">
        <v>15750000000</v>
      </c>
      <c r="C59" s="88">
        <v>-5.7253432000000002</v>
      </c>
      <c r="E59" s="6">
        <f t="shared" si="0"/>
        <v>16.53</v>
      </c>
      <c r="F59" s="6">
        <f t="shared" si="1"/>
        <v>-5.8137093000000002</v>
      </c>
      <c r="G59" s="44">
        <f t="shared" si="2"/>
        <v>-5.9511127000000004</v>
      </c>
      <c r="H59" s="44">
        <f t="shared" si="3"/>
        <v>-6.1660975999999996</v>
      </c>
      <c r="I59" s="44">
        <f t="shared" si="4"/>
        <v>0</v>
      </c>
      <c r="J59" s="44">
        <f t="shared" si="5"/>
        <v>0</v>
      </c>
      <c r="K59" s="44">
        <f t="shared" si="6"/>
        <v>0</v>
      </c>
      <c r="L59" s="44">
        <f t="shared" si="7"/>
        <v>0</v>
      </c>
      <c r="N59" s="88">
        <v>15750000000</v>
      </c>
      <c r="O59" s="88">
        <v>-7.1912374000000003</v>
      </c>
      <c r="Q59" s="6">
        <f t="shared" si="8"/>
        <v>16.53</v>
      </c>
      <c r="R59" s="6">
        <f t="shared" si="9"/>
        <v>-7.2626704999999996</v>
      </c>
      <c r="S59" s="44">
        <f t="shared" si="10"/>
        <v>-7.2880830999999997</v>
      </c>
      <c r="T59" s="44">
        <f t="shared" si="11"/>
        <v>-7.4038830000000004</v>
      </c>
      <c r="U59" s="44">
        <f t="shared" si="12"/>
        <v>0</v>
      </c>
      <c r="V59" s="44">
        <f t="shared" si="13"/>
        <v>0</v>
      </c>
      <c r="W59" s="44">
        <f t="shared" si="14"/>
        <v>0</v>
      </c>
      <c r="X59" s="44">
        <f t="shared" si="15"/>
        <v>0</v>
      </c>
    </row>
    <row r="60" spans="2:25" x14ac:dyDescent="0.25">
      <c r="B60" s="88">
        <v>15945000000</v>
      </c>
      <c r="C60" s="88">
        <v>-5.7504562999999997</v>
      </c>
      <c r="E60" s="6">
        <f t="shared" si="0"/>
        <v>16.725000000000001</v>
      </c>
      <c r="F60" s="6">
        <f t="shared" si="1"/>
        <v>-5.8315238999999996</v>
      </c>
      <c r="G60" s="44">
        <f t="shared" si="2"/>
        <v>-5.9802957000000001</v>
      </c>
      <c r="H60" s="44">
        <f t="shared" si="3"/>
        <v>-6.2443476000000002</v>
      </c>
      <c r="I60" s="44">
        <f t="shared" si="4"/>
        <v>0</v>
      </c>
      <c r="J60" s="44">
        <f t="shared" si="5"/>
        <v>0</v>
      </c>
      <c r="K60" s="44">
        <f t="shared" si="6"/>
        <v>0</v>
      </c>
      <c r="L60" s="44">
        <f t="shared" si="7"/>
        <v>0</v>
      </c>
      <c r="N60" s="88">
        <v>15945000000</v>
      </c>
      <c r="O60" s="88">
        <v>-7.2100086000000001</v>
      </c>
      <c r="Q60" s="6">
        <f t="shared" si="8"/>
        <v>16.725000000000001</v>
      </c>
      <c r="R60" s="6">
        <f t="shared" si="9"/>
        <v>-7.2800269000000002</v>
      </c>
      <c r="S60" s="44">
        <f t="shared" si="10"/>
        <v>-7.2999834999999997</v>
      </c>
      <c r="T60" s="44">
        <f t="shared" si="11"/>
        <v>-7.4276729000000001</v>
      </c>
      <c r="U60" s="44">
        <f t="shared" si="12"/>
        <v>0</v>
      </c>
      <c r="V60" s="44">
        <f t="shared" si="13"/>
        <v>0</v>
      </c>
      <c r="W60" s="44">
        <f t="shared" si="14"/>
        <v>0</v>
      </c>
      <c r="X60" s="44">
        <f t="shared" si="15"/>
        <v>0</v>
      </c>
    </row>
    <row r="61" spans="2:25" x14ac:dyDescent="0.25">
      <c r="B61" s="88">
        <v>16140000000</v>
      </c>
      <c r="C61" s="88">
        <v>-5.7615166000000002</v>
      </c>
      <c r="E61" s="6">
        <f t="shared" si="0"/>
        <v>16.920000000000002</v>
      </c>
      <c r="F61" s="6">
        <f t="shared" si="1"/>
        <v>-5.8190594000000004</v>
      </c>
      <c r="G61" s="44">
        <f t="shared" si="2"/>
        <v>-6.0233974000000003</v>
      </c>
      <c r="H61" s="44">
        <f t="shared" si="3"/>
        <v>-6.3324742000000001</v>
      </c>
      <c r="I61" s="44">
        <f t="shared" si="4"/>
        <v>0</v>
      </c>
      <c r="J61" s="44">
        <f t="shared" si="5"/>
        <v>0</v>
      </c>
      <c r="K61" s="44">
        <f t="shared" si="6"/>
        <v>0</v>
      </c>
      <c r="L61" s="44">
        <f t="shared" si="7"/>
        <v>0</v>
      </c>
      <c r="N61" s="88">
        <v>16140000000</v>
      </c>
      <c r="O61" s="88">
        <v>-7.2153964000000004</v>
      </c>
      <c r="Q61" s="6">
        <f t="shared" si="8"/>
        <v>16.920000000000002</v>
      </c>
      <c r="R61" s="6">
        <f t="shared" si="9"/>
        <v>-7.3098168000000001</v>
      </c>
      <c r="S61" s="44">
        <f t="shared" si="10"/>
        <v>-7.3508344000000001</v>
      </c>
      <c r="T61" s="44">
        <f t="shared" si="11"/>
        <v>-7.5079473999999999</v>
      </c>
      <c r="U61" s="44">
        <f t="shared" si="12"/>
        <v>0</v>
      </c>
      <c r="V61" s="44">
        <f t="shared" si="13"/>
        <v>0</v>
      </c>
      <c r="W61" s="44">
        <f t="shared" si="14"/>
        <v>0</v>
      </c>
      <c r="X61" s="44">
        <f t="shared" si="15"/>
        <v>0</v>
      </c>
    </row>
    <row r="62" spans="2:25" x14ac:dyDescent="0.25">
      <c r="B62" s="88">
        <v>16335000000</v>
      </c>
      <c r="C62" s="88">
        <v>-5.7935128000000002</v>
      </c>
      <c r="E62" s="6">
        <f t="shared" si="0"/>
        <v>17.114999999999998</v>
      </c>
      <c r="F62" s="6">
        <f t="shared" si="1"/>
        <v>-5.8282002999999998</v>
      </c>
      <c r="G62" s="44">
        <f t="shared" si="2"/>
        <v>-5.9969982999999996</v>
      </c>
      <c r="H62" s="44">
        <f t="shared" si="3"/>
        <v>-6.3404712999999999</v>
      </c>
      <c r="I62" s="44">
        <f t="shared" si="4"/>
        <v>0</v>
      </c>
      <c r="J62" s="44">
        <f t="shared" si="5"/>
        <v>0</v>
      </c>
      <c r="K62" s="44">
        <f t="shared" si="6"/>
        <v>0</v>
      </c>
      <c r="L62" s="44">
        <f t="shared" si="7"/>
        <v>0</v>
      </c>
      <c r="N62" s="88">
        <v>16335000000</v>
      </c>
      <c r="O62" s="88">
        <v>-7.2447704999999996</v>
      </c>
      <c r="Q62" s="6">
        <f t="shared" si="8"/>
        <v>17.114999999999998</v>
      </c>
      <c r="R62" s="6">
        <f t="shared" si="9"/>
        <v>-7.3562155000000002</v>
      </c>
      <c r="S62" s="44">
        <f t="shared" si="10"/>
        <v>-7.4231104999999999</v>
      </c>
      <c r="T62" s="44">
        <f t="shared" si="11"/>
        <v>-7.6020459999999996</v>
      </c>
      <c r="U62" s="44">
        <f t="shared" si="12"/>
        <v>0</v>
      </c>
      <c r="V62" s="44">
        <f t="shared" si="13"/>
        <v>0</v>
      </c>
      <c r="W62" s="44">
        <f t="shared" si="14"/>
        <v>0</v>
      </c>
      <c r="X62" s="44">
        <f t="shared" si="15"/>
        <v>0</v>
      </c>
    </row>
    <row r="63" spans="2:25" x14ac:dyDescent="0.25">
      <c r="B63" s="88">
        <v>16530000000</v>
      </c>
      <c r="C63" s="88">
        <v>-5.8137093000000002</v>
      </c>
      <c r="E63" s="6">
        <f t="shared" si="0"/>
        <v>17.309999999999999</v>
      </c>
      <c r="F63" s="6">
        <f t="shared" si="1"/>
        <v>-5.8331714000000003</v>
      </c>
      <c r="G63" s="44">
        <f t="shared" si="2"/>
        <v>-5.9638809999999998</v>
      </c>
      <c r="H63" s="44">
        <f t="shared" si="3"/>
        <v>-6.3276643999999997</v>
      </c>
      <c r="I63" s="44">
        <f t="shared" si="4"/>
        <v>0</v>
      </c>
      <c r="J63" s="44">
        <f t="shared" si="5"/>
        <v>0</v>
      </c>
      <c r="K63" s="44">
        <f t="shared" si="6"/>
        <v>0</v>
      </c>
      <c r="L63" s="44">
        <f t="shared" si="7"/>
        <v>0</v>
      </c>
      <c r="N63" s="88">
        <v>16530000000</v>
      </c>
      <c r="O63" s="88">
        <v>-7.2626704999999996</v>
      </c>
      <c r="Q63" s="6">
        <f t="shared" si="8"/>
        <v>17.309999999999999</v>
      </c>
      <c r="R63" s="6">
        <f t="shared" si="9"/>
        <v>-7.4067707</v>
      </c>
      <c r="S63" s="44">
        <f t="shared" si="10"/>
        <v>-7.4801067999999997</v>
      </c>
      <c r="T63" s="44">
        <f t="shared" si="11"/>
        <v>-7.6793551000000004</v>
      </c>
      <c r="U63" s="44">
        <f t="shared" si="12"/>
        <v>0</v>
      </c>
      <c r="V63" s="44">
        <f t="shared" si="13"/>
        <v>0</v>
      </c>
      <c r="W63" s="44">
        <f t="shared" si="14"/>
        <v>0</v>
      </c>
      <c r="X63" s="44">
        <f t="shared" si="15"/>
        <v>0</v>
      </c>
    </row>
    <row r="64" spans="2:25" x14ac:dyDescent="0.25">
      <c r="B64" s="88">
        <v>16725000000</v>
      </c>
      <c r="C64" s="88">
        <v>-5.8315238999999996</v>
      </c>
      <c r="E64" s="6">
        <f t="shared" si="0"/>
        <v>17.504999999999999</v>
      </c>
      <c r="F64" s="6">
        <f t="shared" si="1"/>
        <v>-5.8512206000000004</v>
      </c>
      <c r="G64" s="44">
        <f t="shared" si="2"/>
        <v>-5.9580579</v>
      </c>
      <c r="H64" s="44">
        <f t="shared" si="3"/>
        <v>-6.3328895999999997</v>
      </c>
      <c r="I64" s="44">
        <f t="shared" si="4"/>
        <v>0</v>
      </c>
      <c r="J64" s="44">
        <f t="shared" si="5"/>
        <v>0</v>
      </c>
      <c r="K64" s="44">
        <f t="shared" si="6"/>
        <v>0</v>
      </c>
      <c r="L64" s="44">
        <f t="shared" si="7"/>
        <v>0</v>
      </c>
      <c r="N64" s="88">
        <v>16725000000</v>
      </c>
      <c r="O64" s="88">
        <v>-7.2800269000000002</v>
      </c>
      <c r="Q64" s="6">
        <f t="shared" si="8"/>
        <v>17.504999999999999</v>
      </c>
      <c r="R64" s="6">
        <f t="shared" si="9"/>
        <v>-7.4507741999999997</v>
      </c>
      <c r="S64" s="44">
        <f t="shared" si="10"/>
        <v>-7.5961270000000001</v>
      </c>
      <c r="T64" s="44">
        <f t="shared" si="11"/>
        <v>-7.7912235000000001</v>
      </c>
      <c r="U64" s="44">
        <f t="shared" si="12"/>
        <v>0</v>
      </c>
      <c r="V64" s="44">
        <f t="shared" si="13"/>
        <v>0</v>
      </c>
      <c r="W64" s="44">
        <f t="shared" si="14"/>
        <v>0</v>
      </c>
      <c r="X64" s="44">
        <f t="shared" si="15"/>
        <v>0</v>
      </c>
    </row>
    <row r="65" spans="2:24" x14ac:dyDescent="0.25">
      <c r="B65" s="88">
        <v>16920000000</v>
      </c>
      <c r="C65" s="88">
        <v>-5.8190594000000004</v>
      </c>
      <c r="E65" s="6">
        <f t="shared" si="0"/>
        <v>17.7</v>
      </c>
      <c r="F65" s="6">
        <f t="shared" si="1"/>
        <v>-5.8780289000000003</v>
      </c>
      <c r="G65" s="44">
        <f t="shared" si="2"/>
        <v>-6.0060929999999999</v>
      </c>
      <c r="H65" s="44">
        <f t="shared" si="3"/>
        <v>-6.3802700000000003</v>
      </c>
      <c r="I65" s="44">
        <f t="shared" si="4"/>
        <v>0</v>
      </c>
      <c r="J65" s="44">
        <f t="shared" si="5"/>
        <v>0</v>
      </c>
      <c r="K65" s="44">
        <f t="shared" si="6"/>
        <v>0</v>
      </c>
      <c r="L65" s="44">
        <f t="shared" si="7"/>
        <v>0</v>
      </c>
      <c r="N65" s="88">
        <v>16920000000</v>
      </c>
      <c r="O65" s="88">
        <v>-7.3098168000000001</v>
      </c>
      <c r="Q65" s="6">
        <f t="shared" si="8"/>
        <v>17.7</v>
      </c>
      <c r="R65" s="6">
        <f t="shared" si="9"/>
        <v>-7.5042248000000003</v>
      </c>
      <c r="S65" s="44">
        <f t="shared" si="10"/>
        <v>-7.6344643000000003</v>
      </c>
      <c r="T65" s="44">
        <f t="shared" si="11"/>
        <v>-7.8257235999999999</v>
      </c>
      <c r="U65" s="44">
        <f t="shared" si="12"/>
        <v>0</v>
      </c>
      <c r="V65" s="44">
        <f t="shared" si="13"/>
        <v>0</v>
      </c>
      <c r="W65" s="44">
        <f t="shared" si="14"/>
        <v>0</v>
      </c>
      <c r="X65" s="44">
        <f t="shared" si="15"/>
        <v>0</v>
      </c>
    </row>
    <row r="66" spans="2:24" x14ac:dyDescent="0.25">
      <c r="B66" s="88">
        <v>17115000000</v>
      </c>
      <c r="C66" s="88">
        <v>-5.8282002999999998</v>
      </c>
      <c r="E66" s="6">
        <f t="shared" si="0"/>
        <v>17.895</v>
      </c>
      <c r="F66" s="6">
        <f t="shared" si="1"/>
        <v>-5.9255199000000003</v>
      </c>
      <c r="G66" s="44">
        <f t="shared" si="2"/>
        <v>-6.0619072999999997</v>
      </c>
      <c r="H66" s="44">
        <f t="shared" si="3"/>
        <v>-6.4096317000000003</v>
      </c>
      <c r="I66" s="44">
        <f t="shared" si="4"/>
        <v>0</v>
      </c>
      <c r="J66" s="44">
        <f t="shared" si="5"/>
        <v>0</v>
      </c>
      <c r="K66" s="44">
        <f t="shared" si="6"/>
        <v>0</v>
      </c>
      <c r="L66" s="44">
        <f t="shared" si="7"/>
        <v>0</v>
      </c>
      <c r="N66" s="88">
        <v>17115000000</v>
      </c>
      <c r="O66" s="88">
        <v>-7.3562155000000002</v>
      </c>
      <c r="Q66" s="6">
        <f t="shared" si="8"/>
        <v>17.895</v>
      </c>
      <c r="R66" s="6">
        <f t="shared" si="9"/>
        <v>-7.5040225999999999</v>
      </c>
      <c r="S66" s="44">
        <f t="shared" si="10"/>
        <v>-7.6902508999999997</v>
      </c>
      <c r="T66" s="44">
        <f t="shared" si="11"/>
        <v>-7.8858727999999996</v>
      </c>
      <c r="U66" s="44">
        <f t="shared" si="12"/>
        <v>0</v>
      </c>
      <c r="V66" s="44">
        <f t="shared" si="13"/>
        <v>0</v>
      </c>
      <c r="W66" s="44">
        <f t="shared" si="14"/>
        <v>0</v>
      </c>
      <c r="X66" s="44">
        <f t="shared" si="15"/>
        <v>0</v>
      </c>
    </row>
    <row r="67" spans="2:24" x14ac:dyDescent="0.25">
      <c r="B67" s="88">
        <v>17310000000</v>
      </c>
      <c r="C67" s="88">
        <v>-5.8331714000000003</v>
      </c>
      <c r="E67" s="6">
        <f t="shared" si="0"/>
        <v>18.09</v>
      </c>
      <c r="F67" s="6">
        <f t="shared" si="1"/>
        <v>-5.9833664999999998</v>
      </c>
      <c r="G67" s="44">
        <f t="shared" si="2"/>
        <v>-6.1013488999999996</v>
      </c>
      <c r="H67" s="44">
        <f t="shared" si="3"/>
        <v>-6.4148860000000001</v>
      </c>
      <c r="I67" s="44">
        <f t="shared" si="4"/>
        <v>0</v>
      </c>
      <c r="J67" s="44">
        <f t="shared" si="5"/>
        <v>0</v>
      </c>
      <c r="K67" s="44">
        <f t="shared" si="6"/>
        <v>0</v>
      </c>
      <c r="L67" s="44">
        <f t="shared" si="7"/>
        <v>0</v>
      </c>
      <c r="N67" s="88">
        <v>17310000000</v>
      </c>
      <c r="O67" s="88">
        <v>-7.4067707</v>
      </c>
      <c r="Q67" s="6">
        <f t="shared" si="8"/>
        <v>18.09</v>
      </c>
      <c r="R67" s="6">
        <f t="shared" si="9"/>
        <v>-7.5285826</v>
      </c>
      <c r="S67" s="44">
        <f t="shared" si="10"/>
        <v>-7.6523513999999997</v>
      </c>
      <c r="T67" s="44">
        <f t="shared" si="11"/>
        <v>-7.8557391000000001</v>
      </c>
      <c r="U67" s="44">
        <f t="shared" si="12"/>
        <v>0</v>
      </c>
      <c r="V67" s="44">
        <f t="shared" si="13"/>
        <v>0</v>
      </c>
      <c r="W67" s="44">
        <f t="shared" si="14"/>
        <v>0</v>
      </c>
      <c r="X67" s="44">
        <f t="shared" si="15"/>
        <v>0</v>
      </c>
    </row>
    <row r="68" spans="2:24" x14ac:dyDescent="0.25">
      <c r="B68" s="88">
        <v>17505000000</v>
      </c>
      <c r="C68" s="88">
        <v>-5.8512206000000004</v>
      </c>
      <c r="E68" s="6">
        <f t="shared" si="0"/>
        <v>18.285</v>
      </c>
      <c r="F68" s="6">
        <f t="shared" si="1"/>
        <v>-6.0245008000000002</v>
      </c>
      <c r="G68" s="44">
        <f t="shared" si="2"/>
        <v>-6.1313725000000003</v>
      </c>
      <c r="H68" s="44">
        <f t="shared" si="3"/>
        <v>-6.3808803999999997</v>
      </c>
      <c r="I68" s="44">
        <f t="shared" si="4"/>
        <v>0</v>
      </c>
      <c r="J68" s="44">
        <f t="shared" si="5"/>
        <v>0</v>
      </c>
      <c r="K68" s="44">
        <f t="shared" si="6"/>
        <v>0</v>
      </c>
      <c r="L68" s="44">
        <f t="shared" si="7"/>
        <v>0</v>
      </c>
      <c r="N68" s="88">
        <v>17505000000</v>
      </c>
      <c r="O68" s="88">
        <v>-7.4507741999999997</v>
      </c>
      <c r="Q68" s="6">
        <f t="shared" si="8"/>
        <v>18.285</v>
      </c>
      <c r="R68" s="6">
        <f t="shared" si="9"/>
        <v>-7.4951673000000003</v>
      </c>
      <c r="S68" s="44">
        <f t="shared" si="10"/>
        <v>-7.6455320999999996</v>
      </c>
      <c r="T68" s="44">
        <f t="shared" si="11"/>
        <v>-7.8590660000000003</v>
      </c>
      <c r="U68" s="44">
        <f t="shared" si="12"/>
        <v>0</v>
      </c>
      <c r="V68" s="44">
        <f t="shared" si="13"/>
        <v>0</v>
      </c>
      <c r="W68" s="44">
        <f t="shared" si="14"/>
        <v>0</v>
      </c>
      <c r="X68" s="44">
        <f t="shared" si="15"/>
        <v>0</v>
      </c>
    </row>
    <row r="69" spans="2:24" x14ac:dyDescent="0.25">
      <c r="B69" s="88">
        <v>17700000000</v>
      </c>
      <c r="C69" s="88">
        <v>-5.8780289000000003</v>
      </c>
      <c r="E69" s="6">
        <f t="shared" ref="E69:E132" si="16">B73/1000000000</f>
        <v>18.48</v>
      </c>
      <c r="F69" s="6">
        <f t="shared" ref="F69:F132" si="17">C73</f>
        <v>-6.0910988000000001</v>
      </c>
      <c r="G69" s="44">
        <f t="shared" ref="G69:G132" si="18">C279</f>
        <v>-6.1449794999999998</v>
      </c>
      <c r="H69" s="44">
        <f t="shared" ref="H69:H132" si="19">C485</f>
        <v>-6.3437362000000004</v>
      </c>
      <c r="I69" s="44">
        <f t="shared" ref="I69:I132" si="20">C691</f>
        <v>0</v>
      </c>
      <c r="J69" s="44">
        <f t="shared" ref="J69:J132" si="21">C897</f>
        <v>0</v>
      </c>
      <c r="K69" s="44">
        <f t="shared" ref="K69:K132" si="22">C1103</f>
        <v>0</v>
      </c>
      <c r="L69" s="44">
        <f t="shared" si="7"/>
        <v>0</v>
      </c>
      <c r="N69" s="88">
        <v>17700000000</v>
      </c>
      <c r="O69" s="88">
        <v>-7.5042248000000003</v>
      </c>
      <c r="Q69" s="6">
        <f t="shared" si="8"/>
        <v>18.48</v>
      </c>
      <c r="R69" s="6">
        <f t="shared" si="9"/>
        <v>-7.5155434999999997</v>
      </c>
      <c r="S69" s="44">
        <f t="shared" si="10"/>
        <v>-7.5887709000000001</v>
      </c>
      <c r="T69" s="44">
        <f t="shared" si="11"/>
        <v>-7.8259791999999999</v>
      </c>
      <c r="U69" s="44">
        <f t="shared" si="12"/>
        <v>0</v>
      </c>
      <c r="V69" s="44">
        <f t="shared" si="13"/>
        <v>0</v>
      </c>
      <c r="W69" s="44">
        <f t="shared" si="14"/>
        <v>0</v>
      </c>
      <c r="X69" s="44">
        <f t="shared" si="15"/>
        <v>0</v>
      </c>
    </row>
    <row r="70" spans="2:24" x14ac:dyDescent="0.25">
      <c r="B70" s="88">
        <v>17895000000</v>
      </c>
      <c r="C70" s="88">
        <v>-5.9255199000000003</v>
      </c>
      <c r="E70" s="6">
        <f t="shared" si="16"/>
        <v>18.675000000000001</v>
      </c>
      <c r="F70" s="6">
        <f t="shared" si="17"/>
        <v>-6.1130705000000001</v>
      </c>
      <c r="G70" s="44">
        <f t="shared" si="18"/>
        <v>-6.2280860000000002</v>
      </c>
      <c r="H70" s="44">
        <f t="shared" si="19"/>
        <v>-6.4041009000000004</v>
      </c>
      <c r="I70" s="44">
        <f t="shared" si="20"/>
        <v>0</v>
      </c>
      <c r="J70" s="44">
        <f t="shared" si="21"/>
        <v>0</v>
      </c>
      <c r="K70" s="44">
        <f t="shared" si="22"/>
        <v>0</v>
      </c>
      <c r="L70" s="44">
        <f t="shared" ref="L70:L133" si="23">C1310</f>
        <v>0</v>
      </c>
      <c r="N70" s="88">
        <v>17895000000</v>
      </c>
      <c r="O70" s="88">
        <v>-7.5040225999999999</v>
      </c>
      <c r="Q70" s="6">
        <f t="shared" ref="Q70:Q133" si="24">N74/1000000000</f>
        <v>18.675000000000001</v>
      </c>
      <c r="R70" s="6">
        <f t="shared" ref="R70:R133" si="25">O74</f>
        <v>-7.4682841</v>
      </c>
      <c r="S70" s="44">
        <f t="shared" ref="S70:S133" si="26">O280</f>
        <v>-7.6699615000000003</v>
      </c>
      <c r="T70" s="44">
        <f t="shared" ref="T70:T133" si="27">O486</f>
        <v>-7.9467024999999998</v>
      </c>
      <c r="U70" s="44">
        <f t="shared" ref="U70:U133" si="28">O692</f>
        <v>0</v>
      </c>
      <c r="V70" s="44">
        <f t="shared" ref="V70:V133" si="29">O898</f>
        <v>0</v>
      </c>
      <c r="W70" s="44">
        <f t="shared" ref="W70:W133" si="30">O1104</f>
        <v>0</v>
      </c>
      <c r="X70" s="44">
        <f t="shared" ref="X70:X133" si="31">O1310</f>
        <v>0</v>
      </c>
    </row>
    <row r="71" spans="2:24" x14ac:dyDescent="0.25">
      <c r="B71" s="88">
        <v>18090000000</v>
      </c>
      <c r="C71" s="88">
        <v>-5.9833664999999998</v>
      </c>
      <c r="E71" s="6">
        <f t="shared" si="16"/>
        <v>18.87</v>
      </c>
      <c r="F71" s="6">
        <f t="shared" si="17"/>
        <v>-6.1868600999999996</v>
      </c>
      <c r="G71" s="44">
        <f t="shared" si="18"/>
        <v>-6.2437772999999996</v>
      </c>
      <c r="H71" s="44">
        <f t="shared" si="19"/>
        <v>-6.4432739999999997</v>
      </c>
      <c r="I71" s="44">
        <f t="shared" si="20"/>
        <v>0</v>
      </c>
      <c r="J71" s="44">
        <f t="shared" si="21"/>
        <v>0</v>
      </c>
      <c r="K71" s="44">
        <f t="shared" si="22"/>
        <v>0</v>
      </c>
      <c r="L71" s="44">
        <f t="shared" si="23"/>
        <v>0</v>
      </c>
      <c r="N71" s="88">
        <v>18090000000</v>
      </c>
      <c r="O71" s="88">
        <v>-7.5285826</v>
      </c>
      <c r="Q71" s="6">
        <f t="shared" si="24"/>
        <v>18.87</v>
      </c>
      <c r="R71" s="6">
        <f t="shared" si="25"/>
        <v>-7.5159335</v>
      </c>
      <c r="S71" s="44">
        <f t="shared" si="26"/>
        <v>-7.6357422000000001</v>
      </c>
      <c r="T71" s="44">
        <f t="shared" si="27"/>
        <v>-7.9689126000000003</v>
      </c>
      <c r="U71" s="44">
        <f t="shared" si="28"/>
        <v>0</v>
      </c>
      <c r="V71" s="44">
        <f t="shared" si="29"/>
        <v>0</v>
      </c>
      <c r="W71" s="44">
        <f t="shared" si="30"/>
        <v>0</v>
      </c>
      <c r="X71" s="44">
        <f t="shared" si="31"/>
        <v>0</v>
      </c>
    </row>
    <row r="72" spans="2:24" x14ac:dyDescent="0.25">
      <c r="B72" s="88">
        <v>18285000000</v>
      </c>
      <c r="C72" s="88">
        <v>-6.0245008000000002</v>
      </c>
      <c r="E72" s="6">
        <f t="shared" si="16"/>
        <v>19.065000000000001</v>
      </c>
      <c r="F72" s="6">
        <f t="shared" si="17"/>
        <v>-6.2471366000000002</v>
      </c>
      <c r="G72" s="44">
        <f t="shared" si="18"/>
        <v>-6.3685283999999998</v>
      </c>
      <c r="H72" s="44">
        <f t="shared" si="19"/>
        <v>-6.5972948000000002</v>
      </c>
      <c r="I72" s="44">
        <f t="shared" si="20"/>
        <v>0</v>
      </c>
      <c r="J72" s="44">
        <f t="shared" si="21"/>
        <v>0</v>
      </c>
      <c r="K72" s="44">
        <f t="shared" si="22"/>
        <v>0</v>
      </c>
      <c r="L72" s="44">
        <f t="shared" si="23"/>
        <v>0</v>
      </c>
      <c r="N72" s="88">
        <v>18285000000</v>
      </c>
      <c r="O72" s="88">
        <v>-7.4951673000000003</v>
      </c>
      <c r="Q72" s="6">
        <f t="shared" si="24"/>
        <v>19.065000000000001</v>
      </c>
      <c r="R72" s="6">
        <f t="shared" si="25"/>
        <v>-7.5045732999999997</v>
      </c>
      <c r="S72" s="44">
        <f t="shared" si="26"/>
        <v>-7.7732935000000003</v>
      </c>
      <c r="T72" s="44">
        <f t="shared" si="27"/>
        <v>-8.1598214999999996</v>
      </c>
      <c r="U72" s="44">
        <f t="shared" si="28"/>
        <v>0</v>
      </c>
      <c r="V72" s="44">
        <f t="shared" si="29"/>
        <v>0</v>
      </c>
      <c r="W72" s="44">
        <f t="shared" si="30"/>
        <v>0</v>
      </c>
      <c r="X72" s="44">
        <f t="shared" si="31"/>
        <v>0</v>
      </c>
    </row>
    <row r="73" spans="2:24" x14ac:dyDescent="0.25">
      <c r="B73" s="88">
        <v>18480000000</v>
      </c>
      <c r="C73" s="88">
        <v>-6.0910988000000001</v>
      </c>
      <c r="E73" s="6">
        <f t="shared" si="16"/>
        <v>19.260000000000002</v>
      </c>
      <c r="F73" s="6">
        <f t="shared" si="17"/>
        <v>-6.3078151</v>
      </c>
      <c r="G73" s="44">
        <f t="shared" si="18"/>
        <v>-6.4166961000000002</v>
      </c>
      <c r="H73" s="44">
        <f t="shared" si="19"/>
        <v>-6.6511506999999996</v>
      </c>
      <c r="I73" s="44">
        <f t="shared" si="20"/>
        <v>0</v>
      </c>
      <c r="J73" s="44">
        <f t="shared" si="21"/>
        <v>0</v>
      </c>
      <c r="K73" s="44">
        <f t="shared" si="22"/>
        <v>0</v>
      </c>
      <c r="L73" s="44">
        <f t="shared" si="23"/>
        <v>0</v>
      </c>
      <c r="N73" s="88">
        <v>18480000000</v>
      </c>
      <c r="O73" s="88">
        <v>-7.5155434999999997</v>
      </c>
      <c r="Q73" s="6">
        <f t="shared" si="24"/>
        <v>19.260000000000002</v>
      </c>
      <c r="R73" s="6">
        <f t="shared" si="25"/>
        <v>-7.5202346000000002</v>
      </c>
      <c r="S73" s="44">
        <f t="shared" si="26"/>
        <v>-7.7406778000000003</v>
      </c>
      <c r="T73" s="44">
        <f t="shared" si="27"/>
        <v>-8.1819962999999998</v>
      </c>
      <c r="U73" s="44">
        <f t="shared" si="28"/>
        <v>0</v>
      </c>
      <c r="V73" s="44">
        <f t="shared" si="29"/>
        <v>0</v>
      </c>
      <c r="W73" s="44">
        <f t="shared" si="30"/>
        <v>0</v>
      </c>
      <c r="X73" s="44">
        <f t="shared" si="31"/>
        <v>0</v>
      </c>
    </row>
    <row r="74" spans="2:24" x14ac:dyDescent="0.25">
      <c r="B74" s="88">
        <v>18675000000</v>
      </c>
      <c r="C74" s="88">
        <v>-6.1130705000000001</v>
      </c>
      <c r="E74" s="6">
        <f t="shared" si="16"/>
        <v>19.454999999999998</v>
      </c>
      <c r="F74" s="6">
        <f t="shared" si="17"/>
        <v>-6.3289957000000001</v>
      </c>
      <c r="G74" s="44">
        <f t="shared" si="18"/>
        <v>-6.5157622999999996</v>
      </c>
      <c r="H74" s="44">
        <f t="shared" si="19"/>
        <v>-6.7608495</v>
      </c>
      <c r="I74" s="44">
        <f t="shared" si="20"/>
        <v>0</v>
      </c>
      <c r="J74" s="44">
        <f t="shared" si="21"/>
        <v>0</v>
      </c>
      <c r="K74" s="44">
        <f t="shared" si="22"/>
        <v>0</v>
      </c>
      <c r="L74" s="44">
        <f t="shared" si="23"/>
        <v>0</v>
      </c>
      <c r="N74" s="88">
        <v>18675000000</v>
      </c>
      <c r="O74" s="88">
        <v>-7.4682841</v>
      </c>
      <c r="Q74" s="6">
        <f t="shared" si="24"/>
        <v>19.454999999999998</v>
      </c>
      <c r="R74" s="6">
        <f t="shared" si="25"/>
        <v>-7.4795761000000001</v>
      </c>
      <c r="S74" s="44">
        <f t="shared" si="26"/>
        <v>-7.8059253999999996</v>
      </c>
      <c r="T74" s="44">
        <f t="shared" si="27"/>
        <v>-8.2952241999999998</v>
      </c>
      <c r="U74" s="44">
        <f t="shared" si="28"/>
        <v>0</v>
      </c>
      <c r="V74" s="44">
        <f t="shared" si="29"/>
        <v>0</v>
      </c>
      <c r="W74" s="44">
        <f t="shared" si="30"/>
        <v>0</v>
      </c>
      <c r="X74" s="44">
        <f t="shared" si="31"/>
        <v>0</v>
      </c>
    </row>
    <row r="75" spans="2:24" x14ac:dyDescent="0.25">
      <c r="B75" s="88">
        <v>18870000000</v>
      </c>
      <c r="C75" s="88">
        <v>-6.1868600999999996</v>
      </c>
      <c r="E75" s="6">
        <f t="shared" si="16"/>
        <v>19.649999999999999</v>
      </c>
      <c r="F75" s="6">
        <f t="shared" si="17"/>
        <v>-6.4331613000000001</v>
      </c>
      <c r="G75" s="44">
        <f t="shared" si="18"/>
        <v>-6.5229993000000004</v>
      </c>
      <c r="H75" s="44">
        <f t="shared" si="19"/>
        <v>-6.8272051999999999</v>
      </c>
      <c r="I75" s="44">
        <f t="shared" si="20"/>
        <v>0</v>
      </c>
      <c r="J75" s="44">
        <f t="shared" si="21"/>
        <v>0</v>
      </c>
      <c r="K75" s="44">
        <f t="shared" si="22"/>
        <v>0</v>
      </c>
      <c r="L75" s="44">
        <f t="shared" si="23"/>
        <v>0</v>
      </c>
      <c r="N75" s="88">
        <v>18870000000</v>
      </c>
      <c r="O75" s="88">
        <v>-7.5159335</v>
      </c>
      <c r="Q75" s="6">
        <f t="shared" si="24"/>
        <v>19.649999999999999</v>
      </c>
      <c r="R75" s="6">
        <f t="shared" si="25"/>
        <v>-7.5323339000000002</v>
      </c>
      <c r="S75" s="44">
        <f t="shared" si="26"/>
        <v>-7.7380376000000002</v>
      </c>
      <c r="T75" s="44">
        <f t="shared" si="27"/>
        <v>-8.2626877000000007</v>
      </c>
      <c r="U75" s="44">
        <f t="shared" si="28"/>
        <v>0</v>
      </c>
      <c r="V75" s="44">
        <f t="shared" si="29"/>
        <v>0</v>
      </c>
      <c r="W75" s="44">
        <f t="shared" si="30"/>
        <v>0</v>
      </c>
      <c r="X75" s="44">
        <f t="shared" si="31"/>
        <v>0</v>
      </c>
    </row>
    <row r="76" spans="2:24" x14ac:dyDescent="0.25">
      <c r="B76" s="88">
        <v>19065000000</v>
      </c>
      <c r="C76" s="88">
        <v>-6.2471366000000002</v>
      </c>
      <c r="E76" s="6">
        <f t="shared" si="16"/>
        <v>19.844999999999999</v>
      </c>
      <c r="F76" s="6">
        <f t="shared" si="17"/>
        <v>-6.4899811999999999</v>
      </c>
      <c r="G76" s="44">
        <f t="shared" si="18"/>
        <v>-6.6327271000000003</v>
      </c>
      <c r="H76" s="44">
        <f t="shared" si="19"/>
        <v>-7.0560850999999998</v>
      </c>
      <c r="I76" s="44">
        <f t="shared" si="20"/>
        <v>0</v>
      </c>
      <c r="J76" s="44">
        <f t="shared" si="21"/>
        <v>0</v>
      </c>
      <c r="K76" s="44">
        <f t="shared" si="22"/>
        <v>0</v>
      </c>
      <c r="L76" s="44">
        <f t="shared" si="23"/>
        <v>0</v>
      </c>
      <c r="N76" s="88">
        <v>19065000000</v>
      </c>
      <c r="O76" s="88">
        <v>-7.5045732999999997</v>
      </c>
      <c r="Q76" s="6">
        <f t="shared" si="24"/>
        <v>19.844999999999999</v>
      </c>
      <c r="R76" s="6">
        <f t="shared" si="25"/>
        <v>-7.5217133</v>
      </c>
      <c r="S76" s="44">
        <f t="shared" si="26"/>
        <v>-7.8039141000000001</v>
      </c>
      <c r="T76" s="44">
        <f t="shared" si="27"/>
        <v>-8.3306131000000008</v>
      </c>
      <c r="U76" s="44">
        <f t="shared" si="28"/>
        <v>0</v>
      </c>
      <c r="V76" s="44">
        <f t="shared" si="29"/>
        <v>0</v>
      </c>
      <c r="W76" s="44">
        <f t="shared" si="30"/>
        <v>0</v>
      </c>
      <c r="X76" s="44">
        <f t="shared" si="31"/>
        <v>0</v>
      </c>
    </row>
    <row r="77" spans="2:24" x14ac:dyDescent="0.25">
      <c r="B77" s="88">
        <v>19260000000</v>
      </c>
      <c r="C77" s="88">
        <v>-6.3078151</v>
      </c>
      <c r="E77" s="6">
        <f t="shared" si="16"/>
        <v>20.04</v>
      </c>
      <c r="F77" s="6">
        <f t="shared" si="17"/>
        <v>-6.5674839</v>
      </c>
      <c r="G77" s="44">
        <f t="shared" si="18"/>
        <v>-6.7841133999999998</v>
      </c>
      <c r="H77" s="44">
        <f t="shared" si="19"/>
        <v>-7.3146585999999996</v>
      </c>
      <c r="I77" s="44">
        <f t="shared" si="20"/>
        <v>0</v>
      </c>
      <c r="J77" s="44">
        <f t="shared" si="21"/>
        <v>0</v>
      </c>
      <c r="K77" s="44">
        <f t="shared" si="22"/>
        <v>0</v>
      </c>
      <c r="L77" s="44">
        <f t="shared" si="23"/>
        <v>0</v>
      </c>
      <c r="N77" s="88">
        <v>19260000000</v>
      </c>
      <c r="O77" s="88">
        <v>-7.5202346000000002</v>
      </c>
      <c r="Q77" s="6">
        <f t="shared" si="24"/>
        <v>20.04</v>
      </c>
      <c r="R77" s="6">
        <f t="shared" si="25"/>
        <v>-7.5753431000000004</v>
      </c>
      <c r="S77" s="44">
        <f t="shared" si="26"/>
        <v>-7.8838996999999997</v>
      </c>
      <c r="T77" s="44">
        <f t="shared" si="27"/>
        <v>-8.3864316999999993</v>
      </c>
      <c r="U77" s="44">
        <f t="shared" si="28"/>
        <v>0</v>
      </c>
      <c r="V77" s="44">
        <f t="shared" si="29"/>
        <v>0</v>
      </c>
      <c r="W77" s="44">
        <f t="shared" si="30"/>
        <v>0</v>
      </c>
      <c r="X77" s="44">
        <f t="shared" si="31"/>
        <v>0</v>
      </c>
    </row>
    <row r="78" spans="2:24" x14ac:dyDescent="0.25">
      <c r="B78" s="88">
        <v>19455000000</v>
      </c>
      <c r="C78" s="88">
        <v>-6.3289957000000001</v>
      </c>
      <c r="E78" s="6">
        <f t="shared" si="16"/>
        <v>20.234999999999999</v>
      </c>
      <c r="F78" s="6">
        <f t="shared" si="17"/>
        <v>-6.6377907</v>
      </c>
      <c r="G78" s="44">
        <f t="shared" si="18"/>
        <v>-6.9477853999999999</v>
      </c>
      <c r="H78" s="44">
        <f t="shared" si="19"/>
        <v>-7.5053448999999999</v>
      </c>
      <c r="I78" s="44">
        <f t="shared" si="20"/>
        <v>0</v>
      </c>
      <c r="J78" s="44">
        <f t="shared" si="21"/>
        <v>0</v>
      </c>
      <c r="K78" s="44">
        <f t="shared" si="22"/>
        <v>0</v>
      </c>
      <c r="L78" s="44">
        <f t="shared" si="23"/>
        <v>0</v>
      </c>
      <c r="N78" s="88">
        <v>19455000000</v>
      </c>
      <c r="O78" s="88">
        <v>-7.4795761000000001</v>
      </c>
      <c r="Q78" s="6">
        <f t="shared" si="24"/>
        <v>20.234999999999999</v>
      </c>
      <c r="R78" s="6">
        <f t="shared" si="25"/>
        <v>-7.6294221999999996</v>
      </c>
      <c r="S78" s="44">
        <f t="shared" si="26"/>
        <v>-7.9979719999999999</v>
      </c>
      <c r="T78" s="44">
        <f t="shared" si="27"/>
        <v>-8.4519739000000005</v>
      </c>
      <c r="U78" s="44">
        <f t="shared" si="28"/>
        <v>0</v>
      </c>
      <c r="V78" s="44">
        <f t="shared" si="29"/>
        <v>0</v>
      </c>
      <c r="W78" s="44">
        <f t="shared" si="30"/>
        <v>0</v>
      </c>
      <c r="X78" s="44">
        <f t="shared" si="31"/>
        <v>0</v>
      </c>
    </row>
    <row r="79" spans="2:24" x14ac:dyDescent="0.25">
      <c r="B79" s="88">
        <v>19650000000</v>
      </c>
      <c r="C79" s="88">
        <v>-6.4331613000000001</v>
      </c>
      <c r="E79" s="6">
        <f t="shared" si="16"/>
        <v>20.43</v>
      </c>
      <c r="F79" s="6">
        <f t="shared" si="17"/>
        <v>-6.7582506999999996</v>
      </c>
      <c r="G79" s="44">
        <f t="shared" si="18"/>
        <v>-6.9691029000000002</v>
      </c>
      <c r="H79" s="44">
        <f t="shared" si="19"/>
        <v>-7.4865437000000004</v>
      </c>
      <c r="I79" s="44">
        <f t="shared" si="20"/>
        <v>0</v>
      </c>
      <c r="J79" s="44">
        <f t="shared" si="21"/>
        <v>0</v>
      </c>
      <c r="K79" s="44">
        <f t="shared" si="22"/>
        <v>0</v>
      </c>
      <c r="L79" s="44">
        <f t="shared" si="23"/>
        <v>0</v>
      </c>
      <c r="N79" s="88">
        <v>19650000000</v>
      </c>
      <c r="O79" s="88">
        <v>-7.5323339000000002</v>
      </c>
      <c r="Q79" s="6">
        <f t="shared" si="24"/>
        <v>20.43</v>
      </c>
      <c r="R79" s="6">
        <f t="shared" si="25"/>
        <v>-7.7366900000000003</v>
      </c>
      <c r="S79" s="44">
        <f t="shared" si="26"/>
        <v>-8.0381174000000009</v>
      </c>
      <c r="T79" s="44">
        <f t="shared" si="27"/>
        <v>-8.4291201000000004</v>
      </c>
      <c r="U79" s="44">
        <f t="shared" si="28"/>
        <v>0</v>
      </c>
      <c r="V79" s="44">
        <f t="shared" si="29"/>
        <v>0</v>
      </c>
      <c r="W79" s="44">
        <f t="shared" si="30"/>
        <v>0</v>
      </c>
      <c r="X79" s="44">
        <f t="shared" si="31"/>
        <v>0</v>
      </c>
    </row>
    <row r="80" spans="2:24" x14ac:dyDescent="0.25">
      <c r="B80" s="88">
        <v>19845000000</v>
      </c>
      <c r="C80" s="88">
        <v>-6.4899811999999999</v>
      </c>
      <c r="E80" s="6">
        <f t="shared" si="16"/>
        <v>20.625</v>
      </c>
      <c r="F80" s="6">
        <f t="shared" si="17"/>
        <v>-6.8226088999999996</v>
      </c>
      <c r="G80" s="44">
        <f t="shared" si="18"/>
        <v>-7.0442952999999999</v>
      </c>
      <c r="H80" s="44">
        <f t="shared" si="19"/>
        <v>-7.5232200999999996</v>
      </c>
      <c r="I80" s="44">
        <f t="shared" si="20"/>
        <v>0</v>
      </c>
      <c r="J80" s="44">
        <f t="shared" si="21"/>
        <v>0</v>
      </c>
      <c r="K80" s="44">
        <f t="shared" si="22"/>
        <v>0</v>
      </c>
      <c r="L80" s="44">
        <f t="shared" si="23"/>
        <v>0</v>
      </c>
      <c r="N80" s="88">
        <v>19845000000</v>
      </c>
      <c r="O80" s="88">
        <v>-7.5217133</v>
      </c>
      <c r="Q80" s="6">
        <f t="shared" si="24"/>
        <v>20.625</v>
      </c>
      <c r="R80" s="6">
        <f t="shared" si="25"/>
        <v>-7.7917117999999999</v>
      </c>
      <c r="S80" s="44">
        <f t="shared" si="26"/>
        <v>-8.1107340000000008</v>
      </c>
      <c r="T80" s="44">
        <f t="shared" si="27"/>
        <v>-8.4283809999999999</v>
      </c>
      <c r="U80" s="44">
        <f t="shared" si="28"/>
        <v>0</v>
      </c>
      <c r="V80" s="44">
        <f t="shared" si="29"/>
        <v>0</v>
      </c>
      <c r="W80" s="44">
        <f t="shared" si="30"/>
        <v>0</v>
      </c>
      <c r="X80" s="44">
        <f t="shared" si="31"/>
        <v>0</v>
      </c>
    </row>
    <row r="81" spans="2:24" x14ac:dyDescent="0.25">
      <c r="B81" s="88">
        <v>20040000000</v>
      </c>
      <c r="C81" s="88">
        <v>-6.5674839</v>
      </c>
      <c r="E81" s="6">
        <f t="shared" si="16"/>
        <v>20.82</v>
      </c>
      <c r="F81" s="6">
        <f t="shared" si="17"/>
        <v>-6.8628692999999998</v>
      </c>
      <c r="G81" s="44">
        <f t="shared" si="18"/>
        <v>-7.0804586</v>
      </c>
      <c r="H81" s="44">
        <f t="shared" si="19"/>
        <v>-7.5458559999999997</v>
      </c>
      <c r="I81" s="44">
        <f t="shared" si="20"/>
        <v>0</v>
      </c>
      <c r="J81" s="44">
        <f t="shared" si="21"/>
        <v>0</v>
      </c>
      <c r="K81" s="44">
        <f t="shared" si="22"/>
        <v>0</v>
      </c>
      <c r="L81" s="44">
        <f t="shared" si="23"/>
        <v>0</v>
      </c>
      <c r="N81" s="88">
        <v>20040000000</v>
      </c>
      <c r="O81" s="88">
        <v>-7.5753431000000004</v>
      </c>
      <c r="Q81" s="6">
        <f t="shared" si="24"/>
        <v>20.82</v>
      </c>
      <c r="R81" s="6">
        <f t="shared" si="25"/>
        <v>-7.800878</v>
      </c>
      <c r="S81" s="44">
        <f t="shared" si="26"/>
        <v>-8.1102848000000005</v>
      </c>
      <c r="T81" s="44">
        <f t="shared" si="27"/>
        <v>-8.3686161000000006</v>
      </c>
      <c r="U81" s="44">
        <f t="shared" si="28"/>
        <v>0</v>
      </c>
      <c r="V81" s="44">
        <f t="shared" si="29"/>
        <v>0</v>
      </c>
      <c r="W81" s="44">
        <f t="shared" si="30"/>
        <v>0</v>
      </c>
      <c r="X81" s="44">
        <f t="shared" si="31"/>
        <v>0</v>
      </c>
    </row>
    <row r="82" spans="2:24" x14ac:dyDescent="0.25">
      <c r="B82" s="88">
        <v>20235000000</v>
      </c>
      <c r="C82" s="88">
        <v>-6.6377907</v>
      </c>
      <c r="E82" s="6">
        <f t="shared" si="16"/>
        <v>21.015000000000001</v>
      </c>
      <c r="F82" s="6">
        <f t="shared" si="17"/>
        <v>-6.8526563999999999</v>
      </c>
      <c r="G82" s="44">
        <f t="shared" si="18"/>
        <v>-7.1481279999999998</v>
      </c>
      <c r="H82" s="44">
        <f t="shared" si="19"/>
        <v>-7.6129936999999996</v>
      </c>
      <c r="I82" s="44">
        <f t="shared" si="20"/>
        <v>0</v>
      </c>
      <c r="J82" s="44">
        <f t="shared" si="21"/>
        <v>0</v>
      </c>
      <c r="K82" s="44">
        <f t="shared" si="22"/>
        <v>0</v>
      </c>
      <c r="L82" s="44">
        <f t="shared" si="23"/>
        <v>0</v>
      </c>
      <c r="N82" s="88">
        <v>20235000000</v>
      </c>
      <c r="O82" s="88">
        <v>-7.6294221999999996</v>
      </c>
      <c r="Q82" s="6">
        <f t="shared" si="24"/>
        <v>21.015000000000001</v>
      </c>
      <c r="R82" s="6">
        <f t="shared" si="25"/>
        <v>-7.8148828000000004</v>
      </c>
      <c r="S82" s="44">
        <f t="shared" si="26"/>
        <v>-8.0529756999999993</v>
      </c>
      <c r="T82" s="44">
        <f t="shared" si="27"/>
        <v>-8.2804812999999999</v>
      </c>
      <c r="U82" s="44">
        <f t="shared" si="28"/>
        <v>0</v>
      </c>
      <c r="V82" s="44">
        <f t="shared" si="29"/>
        <v>0</v>
      </c>
      <c r="W82" s="44">
        <f t="shared" si="30"/>
        <v>0</v>
      </c>
      <c r="X82" s="44">
        <f t="shared" si="31"/>
        <v>0</v>
      </c>
    </row>
    <row r="83" spans="2:24" x14ac:dyDescent="0.25">
      <c r="B83" s="88">
        <v>20430000000</v>
      </c>
      <c r="C83" s="88">
        <v>-6.7582506999999996</v>
      </c>
      <c r="E83" s="6">
        <f t="shared" si="16"/>
        <v>21.21</v>
      </c>
      <c r="F83" s="6">
        <f t="shared" si="17"/>
        <v>-6.8567758000000003</v>
      </c>
      <c r="G83" s="44">
        <f t="shared" si="18"/>
        <v>-7.0636473000000004</v>
      </c>
      <c r="H83" s="44">
        <f t="shared" si="19"/>
        <v>-7.4986806000000001</v>
      </c>
      <c r="I83" s="44">
        <f t="shared" si="20"/>
        <v>0</v>
      </c>
      <c r="J83" s="44">
        <f t="shared" si="21"/>
        <v>0</v>
      </c>
      <c r="K83" s="44">
        <f t="shared" si="22"/>
        <v>0</v>
      </c>
      <c r="L83" s="44">
        <f t="shared" si="23"/>
        <v>0</v>
      </c>
      <c r="N83" s="88">
        <v>20430000000</v>
      </c>
      <c r="O83" s="88">
        <v>-7.7366900000000003</v>
      </c>
      <c r="Q83" s="6">
        <f t="shared" si="24"/>
        <v>21.21</v>
      </c>
      <c r="R83" s="6">
        <f t="shared" si="25"/>
        <v>-7.8239570000000001</v>
      </c>
      <c r="S83" s="44">
        <f t="shared" si="26"/>
        <v>-7.9788895000000002</v>
      </c>
      <c r="T83" s="44">
        <f t="shared" si="27"/>
        <v>-8.2024592999999992</v>
      </c>
      <c r="U83" s="44">
        <f t="shared" si="28"/>
        <v>0</v>
      </c>
      <c r="V83" s="44">
        <f t="shared" si="29"/>
        <v>0</v>
      </c>
      <c r="W83" s="44">
        <f t="shared" si="30"/>
        <v>0</v>
      </c>
      <c r="X83" s="44">
        <f t="shared" si="31"/>
        <v>0</v>
      </c>
    </row>
    <row r="84" spans="2:24" x14ac:dyDescent="0.25">
      <c r="B84" s="88">
        <v>20625000000</v>
      </c>
      <c r="C84" s="88">
        <v>-6.8226088999999996</v>
      </c>
      <c r="E84" s="6">
        <f t="shared" si="16"/>
        <v>21.405000000000001</v>
      </c>
      <c r="F84" s="6">
        <f t="shared" si="17"/>
        <v>-6.8219003999999996</v>
      </c>
      <c r="G84" s="44">
        <f t="shared" si="18"/>
        <v>-7.0011492000000004</v>
      </c>
      <c r="H84" s="44">
        <f t="shared" si="19"/>
        <v>-7.4039659999999996</v>
      </c>
      <c r="I84" s="44">
        <f t="shared" si="20"/>
        <v>0</v>
      </c>
      <c r="J84" s="44">
        <f t="shared" si="21"/>
        <v>0</v>
      </c>
      <c r="K84" s="44">
        <f t="shared" si="22"/>
        <v>0</v>
      </c>
      <c r="L84" s="44">
        <f t="shared" si="23"/>
        <v>0</v>
      </c>
      <c r="N84" s="88">
        <v>20625000000</v>
      </c>
      <c r="O84" s="88">
        <v>-7.7917117999999999</v>
      </c>
      <c r="Q84" s="6">
        <f t="shared" si="24"/>
        <v>21.405000000000001</v>
      </c>
      <c r="R84" s="6">
        <f t="shared" si="25"/>
        <v>-7.8158010999999998</v>
      </c>
      <c r="S84" s="44">
        <f t="shared" si="26"/>
        <v>-7.9348865000000002</v>
      </c>
      <c r="T84" s="44">
        <f t="shared" si="27"/>
        <v>-8.1625184999999991</v>
      </c>
      <c r="U84" s="44">
        <f t="shared" si="28"/>
        <v>0</v>
      </c>
      <c r="V84" s="44">
        <f t="shared" si="29"/>
        <v>0</v>
      </c>
      <c r="W84" s="44">
        <f t="shared" si="30"/>
        <v>0</v>
      </c>
      <c r="X84" s="44">
        <f t="shared" si="31"/>
        <v>0</v>
      </c>
    </row>
    <row r="85" spans="2:24" x14ac:dyDescent="0.25">
      <c r="B85" s="88">
        <v>20820000000</v>
      </c>
      <c r="C85" s="88">
        <v>-6.8628692999999998</v>
      </c>
      <c r="E85" s="6">
        <f t="shared" si="16"/>
        <v>21.6</v>
      </c>
      <c r="F85" s="6">
        <f t="shared" si="17"/>
        <v>-6.8329101000000003</v>
      </c>
      <c r="G85" s="44">
        <f t="shared" si="18"/>
        <v>-6.9697385000000001</v>
      </c>
      <c r="H85" s="44">
        <f t="shared" si="19"/>
        <v>-7.3286714999999996</v>
      </c>
      <c r="I85" s="44">
        <f t="shared" si="20"/>
        <v>0</v>
      </c>
      <c r="J85" s="44">
        <f t="shared" si="21"/>
        <v>0</v>
      </c>
      <c r="K85" s="44">
        <f t="shared" si="22"/>
        <v>0</v>
      </c>
      <c r="L85" s="44">
        <f t="shared" si="23"/>
        <v>0</v>
      </c>
      <c r="N85" s="88">
        <v>20820000000</v>
      </c>
      <c r="O85" s="88">
        <v>-7.800878</v>
      </c>
      <c r="Q85" s="6">
        <f t="shared" si="24"/>
        <v>21.6</v>
      </c>
      <c r="R85" s="6">
        <f t="shared" si="25"/>
        <v>-7.7828492999999996</v>
      </c>
      <c r="S85" s="44">
        <f t="shared" si="26"/>
        <v>-8.0124587999999992</v>
      </c>
      <c r="T85" s="44">
        <f t="shared" si="27"/>
        <v>-8.2488413000000005</v>
      </c>
      <c r="U85" s="44">
        <f t="shared" si="28"/>
        <v>0</v>
      </c>
      <c r="V85" s="44">
        <f t="shared" si="29"/>
        <v>0</v>
      </c>
      <c r="W85" s="44">
        <f t="shared" si="30"/>
        <v>0</v>
      </c>
      <c r="X85" s="44">
        <f t="shared" si="31"/>
        <v>0</v>
      </c>
    </row>
    <row r="86" spans="2:24" x14ac:dyDescent="0.25">
      <c r="B86" s="88">
        <v>21015000000</v>
      </c>
      <c r="C86" s="88">
        <v>-6.8526563999999999</v>
      </c>
      <c r="E86" s="6">
        <f t="shared" si="16"/>
        <v>21.795000000000002</v>
      </c>
      <c r="F86" s="6">
        <f t="shared" si="17"/>
        <v>-6.8684143999999998</v>
      </c>
      <c r="G86" s="44">
        <f t="shared" si="18"/>
        <v>-7.0679131000000002</v>
      </c>
      <c r="H86" s="44">
        <f t="shared" si="19"/>
        <v>-7.3765535</v>
      </c>
      <c r="I86" s="44">
        <f t="shared" si="20"/>
        <v>0</v>
      </c>
      <c r="J86" s="44">
        <f t="shared" si="21"/>
        <v>0</v>
      </c>
      <c r="K86" s="44">
        <f t="shared" si="22"/>
        <v>0</v>
      </c>
      <c r="L86" s="44">
        <f t="shared" si="23"/>
        <v>0</v>
      </c>
      <c r="N86" s="88">
        <v>21015000000</v>
      </c>
      <c r="O86" s="88">
        <v>-7.8148828000000004</v>
      </c>
      <c r="Q86" s="6">
        <f t="shared" si="24"/>
        <v>21.795000000000002</v>
      </c>
      <c r="R86" s="6">
        <f t="shared" si="25"/>
        <v>-7.7624525999999996</v>
      </c>
      <c r="S86" s="44">
        <f t="shared" si="26"/>
        <v>-7.9840555000000002</v>
      </c>
      <c r="T86" s="44">
        <f t="shared" si="27"/>
        <v>-8.2243156000000006</v>
      </c>
      <c r="U86" s="44">
        <f t="shared" si="28"/>
        <v>0</v>
      </c>
      <c r="V86" s="44">
        <f t="shared" si="29"/>
        <v>0</v>
      </c>
      <c r="W86" s="44">
        <f t="shared" si="30"/>
        <v>0</v>
      </c>
      <c r="X86" s="44">
        <f t="shared" si="31"/>
        <v>0</v>
      </c>
    </row>
    <row r="87" spans="2:24" x14ac:dyDescent="0.25">
      <c r="B87" s="88">
        <v>21210000000</v>
      </c>
      <c r="C87" s="88">
        <v>-6.8567758000000003</v>
      </c>
      <c r="E87" s="6">
        <f t="shared" si="16"/>
        <v>21.99</v>
      </c>
      <c r="F87" s="6">
        <f t="shared" si="17"/>
        <v>-6.9315524000000002</v>
      </c>
      <c r="G87" s="44">
        <f t="shared" si="18"/>
        <v>-7.1598949000000003</v>
      </c>
      <c r="H87" s="44">
        <f t="shared" si="19"/>
        <v>-7.4142890000000001</v>
      </c>
      <c r="I87" s="44">
        <f t="shared" si="20"/>
        <v>0</v>
      </c>
      <c r="J87" s="44">
        <f t="shared" si="21"/>
        <v>0</v>
      </c>
      <c r="K87" s="44">
        <f t="shared" si="22"/>
        <v>0</v>
      </c>
      <c r="L87" s="44">
        <f t="shared" si="23"/>
        <v>0</v>
      </c>
      <c r="N87" s="88">
        <v>21210000000</v>
      </c>
      <c r="O87" s="88">
        <v>-7.8239570000000001</v>
      </c>
      <c r="Q87" s="6">
        <f t="shared" si="24"/>
        <v>21.99</v>
      </c>
      <c r="R87" s="6">
        <f t="shared" si="25"/>
        <v>-7.7101316000000004</v>
      </c>
      <c r="S87" s="44">
        <f t="shared" si="26"/>
        <v>-7.9265261000000002</v>
      </c>
      <c r="T87" s="44">
        <f t="shared" si="27"/>
        <v>-8.1823454000000009</v>
      </c>
      <c r="U87" s="44">
        <f t="shared" si="28"/>
        <v>0</v>
      </c>
      <c r="V87" s="44">
        <f t="shared" si="29"/>
        <v>0</v>
      </c>
      <c r="W87" s="44">
        <f t="shared" si="30"/>
        <v>0</v>
      </c>
      <c r="X87" s="44">
        <f t="shared" si="31"/>
        <v>0</v>
      </c>
    </row>
    <row r="88" spans="2:24" x14ac:dyDescent="0.25">
      <c r="B88" s="88">
        <v>21405000000</v>
      </c>
      <c r="C88" s="88">
        <v>-6.8219003999999996</v>
      </c>
      <c r="E88" s="6">
        <f t="shared" si="16"/>
        <v>22.184999999999999</v>
      </c>
      <c r="F88" s="6">
        <f t="shared" si="17"/>
        <v>-7.0235133000000003</v>
      </c>
      <c r="G88" s="44">
        <f t="shared" si="18"/>
        <v>-7.2259941000000003</v>
      </c>
      <c r="H88" s="44">
        <f t="shared" si="19"/>
        <v>-7.4368920000000003</v>
      </c>
      <c r="I88" s="44">
        <f t="shared" si="20"/>
        <v>0</v>
      </c>
      <c r="J88" s="44">
        <f t="shared" si="21"/>
        <v>0</v>
      </c>
      <c r="K88" s="44">
        <f t="shared" si="22"/>
        <v>0</v>
      </c>
      <c r="L88" s="44">
        <f t="shared" si="23"/>
        <v>0</v>
      </c>
      <c r="N88" s="88">
        <v>21405000000</v>
      </c>
      <c r="O88" s="88">
        <v>-7.8158010999999998</v>
      </c>
      <c r="Q88" s="6">
        <f t="shared" si="24"/>
        <v>22.184999999999999</v>
      </c>
      <c r="R88" s="6">
        <f t="shared" si="25"/>
        <v>-7.6565899999999996</v>
      </c>
      <c r="S88" s="44">
        <f t="shared" si="26"/>
        <v>-7.8001737999999996</v>
      </c>
      <c r="T88" s="44">
        <f t="shared" si="27"/>
        <v>-8.0655718000000007</v>
      </c>
      <c r="U88" s="44">
        <f t="shared" si="28"/>
        <v>0</v>
      </c>
      <c r="V88" s="44">
        <f t="shared" si="29"/>
        <v>0</v>
      </c>
      <c r="W88" s="44">
        <f t="shared" si="30"/>
        <v>0</v>
      </c>
      <c r="X88" s="44">
        <f t="shared" si="31"/>
        <v>0</v>
      </c>
    </row>
    <row r="89" spans="2:24" x14ac:dyDescent="0.25">
      <c r="B89" s="88">
        <v>21600000000</v>
      </c>
      <c r="C89" s="88">
        <v>-6.8329101000000003</v>
      </c>
      <c r="E89" s="6">
        <f t="shared" si="16"/>
        <v>22.38</v>
      </c>
      <c r="F89" s="6">
        <f t="shared" si="17"/>
        <v>-7.0906795999999996</v>
      </c>
      <c r="G89" s="44">
        <f t="shared" si="18"/>
        <v>-7.2724409000000003</v>
      </c>
      <c r="H89" s="44">
        <f t="shared" si="19"/>
        <v>-7.4724640999999998</v>
      </c>
      <c r="I89" s="44">
        <f t="shared" si="20"/>
        <v>0</v>
      </c>
      <c r="J89" s="44">
        <f t="shared" si="21"/>
        <v>0</v>
      </c>
      <c r="K89" s="44">
        <f t="shared" si="22"/>
        <v>0</v>
      </c>
      <c r="L89" s="44">
        <f t="shared" si="23"/>
        <v>0</v>
      </c>
      <c r="N89" s="88">
        <v>21600000000</v>
      </c>
      <c r="O89" s="88">
        <v>-7.7828492999999996</v>
      </c>
      <c r="Q89" s="6">
        <f t="shared" si="24"/>
        <v>22.38</v>
      </c>
      <c r="R89" s="6">
        <f t="shared" si="25"/>
        <v>-7.5858097000000004</v>
      </c>
      <c r="S89" s="44">
        <f t="shared" si="26"/>
        <v>-7.7294855</v>
      </c>
      <c r="T89" s="44">
        <f t="shared" si="27"/>
        <v>-7.9914775000000002</v>
      </c>
      <c r="U89" s="44">
        <f t="shared" si="28"/>
        <v>0</v>
      </c>
      <c r="V89" s="44">
        <f t="shared" si="29"/>
        <v>0</v>
      </c>
      <c r="W89" s="44">
        <f t="shared" si="30"/>
        <v>0</v>
      </c>
      <c r="X89" s="44">
        <f t="shared" si="31"/>
        <v>0</v>
      </c>
    </row>
    <row r="90" spans="2:24" x14ac:dyDescent="0.25">
      <c r="B90" s="88">
        <v>21795000000</v>
      </c>
      <c r="C90" s="88">
        <v>-6.8684143999999998</v>
      </c>
      <c r="E90" s="6">
        <f t="shared" si="16"/>
        <v>22.574999999999999</v>
      </c>
      <c r="F90" s="6">
        <f t="shared" si="17"/>
        <v>-7.1169466999999997</v>
      </c>
      <c r="G90" s="44">
        <f t="shared" si="18"/>
        <v>-7.2952404</v>
      </c>
      <c r="H90" s="44">
        <f t="shared" si="19"/>
        <v>-7.4972830000000004</v>
      </c>
      <c r="I90" s="44">
        <f t="shared" si="20"/>
        <v>0</v>
      </c>
      <c r="J90" s="44">
        <f t="shared" si="21"/>
        <v>0</v>
      </c>
      <c r="K90" s="44">
        <f t="shared" si="22"/>
        <v>0</v>
      </c>
      <c r="L90" s="44">
        <f t="shared" si="23"/>
        <v>0</v>
      </c>
      <c r="N90" s="88">
        <v>21795000000</v>
      </c>
      <c r="O90" s="88">
        <v>-7.7624525999999996</v>
      </c>
      <c r="Q90" s="6">
        <f t="shared" si="24"/>
        <v>22.574999999999999</v>
      </c>
      <c r="R90" s="6">
        <f t="shared" si="25"/>
        <v>-7.5391234999999996</v>
      </c>
      <c r="S90" s="44">
        <f t="shared" si="26"/>
        <v>-7.7171769000000001</v>
      </c>
      <c r="T90" s="44">
        <f t="shared" si="27"/>
        <v>-7.9616685</v>
      </c>
      <c r="U90" s="44">
        <f t="shared" si="28"/>
        <v>0</v>
      </c>
      <c r="V90" s="44">
        <f t="shared" si="29"/>
        <v>0</v>
      </c>
      <c r="W90" s="44">
        <f t="shared" si="30"/>
        <v>0</v>
      </c>
      <c r="X90" s="44">
        <f t="shared" si="31"/>
        <v>0</v>
      </c>
    </row>
    <row r="91" spans="2:24" x14ac:dyDescent="0.25">
      <c r="B91" s="88">
        <v>21990000000</v>
      </c>
      <c r="C91" s="88">
        <v>-6.9315524000000002</v>
      </c>
      <c r="E91" s="6">
        <f t="shared" si="16"/>
        <v>22.77</v>
      </c>
      <c r="F91" s="6">
        <f t="shared" si="17"/>
        <v>-7.0917567999999997</v>
      </c>
      <c r="G91" s="44">
        <f t="shared" si="18"/>
        <v>-7.3176288999999999</v>
      </c>
      <c r="H91" s="44">
        <f t="shared" si="19"/>
        <v>-7.5292329999999996</v>
      </c>
      <c r="I91" s="44">
        <f t="shared" si="20"/>
        <v>0</v>
      </c>
      <c r="J91" s="44">
        <f t="shared" si="21"/>
        <v>0</v>
      </c>
      <c r="K91" s="44">
        <f t="shared" si="22"/>
        <v>0</v>
      </c>
      <c r="L91" s="44">
        <f t="shared" si="23"/>
        <v>0</v>
      </c>
      <c r="N91" s="88">
        <v>21990000000</v>
      </c>
      <c r="O91" s="88">
        <v>-7.7101316000000004</v>
      </c>
      <c r="Q91" s="6">
        <f t="shared" si="24"/>
        <v>22.77</v>
      </c>
      <c r="R91" s="6">
        <f t="shared" si="25"/>
        <v>-7.5236758999999997</v>
      </c>
      <c r="S91" s="44">
        <f t="shared" si="26"/>
        <v>-7.6819972999999999</v>
      </c>
      <c r="T91" s="44">
        <f t="shared" si="27"/>
        <v>-7.9052009999999999</v>
      </c>
      <c r="U91" s="44">
        <f t="shared" si="28"/>
        <v>0</v>
      </c>
      <c r="V91" s="44">
        <f t="shared" si="29"/>
        <v>0</v>
      </c>
      <c r="W91" s="44">
        <f t="shared" si="30"/>
        <v>0</v>
      </c>
      <c r="X91" s="44">
        <f t="shared" si="31"/>
        <v>0</v>
      </c>
    </row>
    <row r="92" spans="2:24" x14ac:dyDescent="0.25">
      <c r="B92" s="88">
        <v>22185000000</v>
      </c>
      <c r="C92" s="88">
        <v>-7.0235133000000003</v>
      </c>
      <c r="E92" s="6">
        <f t="shared" si="16"/>
        <v>22.965</v>
      </c>
      <c r="F92" s="6">
        <f t="shared" si="17"/>
        <v>-7.0936842000000002</v>
      </c>
      <c r="G92" s="44">
        <f t="shared" si="18"/>
        <v>-7.2120813999999998</v>
      </c>
      <c r="H92" s="44">
        <f t="shared" si="19"/>
        <v>-7.4257306999999999</v>
      </c>
      <c r="I92" s="44">
        <f t="shared" si="20"/>
        <v>0</v>
      </c>
      <c r="J92" s="44">
        <f t="shared" si="21"/>
        <v>0</v>
      </c>
      <c r="K92" s="44">
        <f t="shared" si="22"/>
        <v>0</v>
      </c>
      <c r="L92" s="44">
        <f t="shared" si="23"/>
        <v>0</v>
      </c>
      <c r="N92" s="88">
        <v>22185000000</v>
      </c>
      <c r="O92" s="88">
        <v>-7.6565899999999996</v>
      </c>
      <c r="Q92" s="6">
        <f t="shared" si="24"/>
        <v>22.965</v>
      </c>
      <c r="R92" s="6">
        <f t="shared" si="25"/>
        <v>-7.5329857000000002</v>
      </c>
      <c r="S92" s="44">
        <f t="shared" si="26"/>
        <v>-7.6624222</v>
      </c>
      <c r="T92" s="44">
        <f t="shared" si="27"/>
        <v>-7.8761229999999998</v>
      </c>
      <c r="U92" s="44">
        <f t="shared" si="28"/>
        <v>0</v>
      </c>
      <c r="V92" s="44">
        <f t="shared" si="29"/>
        <v>0</v>
      </c>
      <c r="W92" s="44">
        <f t="shared" si="30"/>
        <v>0</v>
      </c>
      <c r="X92" s="44">
        <f t="shared" si="31"/>
        <v>0</v>
      </c>
    </row>
    <row r="93" spans="2:24" x14ac:dyDescent="0.25">
      <c r="B93" s="88">
        <v>22380000000</v>
      </c>
      <c r="C93" s="88">
        <v>-7.0906795999999996</v>
      </c>
      <c r="E93" s="6">
        <f t="shared" si="16"/>
        <v>23.16</v>
      </c>
      <c r="F93" s="6">
        <f t="shared" si="17"/>
        <v>-7.0680604000000002</v>
      </c>
      <c r="G93" s="44">
        <f t="shared" si="18"/>
        <v>-7.1699748000000003</v>
      </c>
      <c r="H93" s="44">
        <f t="shared" si="19"/>
        <v>-7.3915066999999999</v>
      </c>
      <c r="I93" s="44">
        <f t="shared" si="20"/>
        <v>0</v>
      </c>
      <c r="J93" s="44">
        <f t="shared" si="21"/>
        <v>0</v>
      </c>
      <c r="K93" s="44">
        <f t="shared" si="22"/>
        <v>0</v>
      </c>
      <c r="L93" s="44">
        <f t="shared" si="23"/>
        <v>0</v>
      </c>
      <c r="N93" s="88">
        <v>22380000000</v>
      </c>
      <c r="O93" s="88">
        <v>-7.5858097000000004</v>
      </c>
      <c r="Q93" s="6">
        <f t="shared" si="24"/>
        <v>23.16</v>
      </c>
      <c r="R93" s="6">
        <f t="shared" si="25"/>
        <v>-7.5478721000000002</v>
      </c>
      <c r="S93" s="44">
        <f t="shared" si="26"/>
        <v>-7.6545272000000004</v>
      </c>
      <c r="T93" s="44">
        <f t="shared" si="27"/>
        <v>-7.8559565999999998</v>
      </c>
      <c r="U93" s="44">
        <f t="shared" si="28"/>
        <v>0</v>
      </c>
      <c r="V93" s="44">
        <f t="shared" si="29"/>
        <v>0</v>
      </c>
      <c r="W93" s="44">
        <f t="shared" si="30"/>
        <v>0</v>
      </c>
      <c r="X93" s="44">
        <f t="shared" si="31"/>
        <v>0</v>
      </c>
    </row>
    <row r="94" spans="2:24" x14ac:dyDescent="0.25">
      <c r="B94" s="88">
        <v>22575000000</v>
      </c>
      <c r="C94" s="88">
        <v>-7.1169466999999997</v>
      </c>
      <c r="E94" s="6">
        <f t="shared" si="16"/>
        <v>23.355</v>
      </c>
      <c r="F94" s="6">
        <f t="shared" si="17"/>
        <v>-7.0322657</v>
      </c>
      <c r="G94" s="44">
        <f t="shared" si="18"/>
        <v>-7.1416348999999997</v>
      </c>
      <c r="H94" s="44">
        <f t="shared" si="19"/>
        <v>-7.3626060000000004</v>
      </c>
      <c r="I94" s="44">
        <f t="shared" si="20"/>
        <v>0</v>
      </c>
      <c r="J94" s="44">
        <f t="shared" si="21"/>
        <v>0</v>
      </c>
      <c r="K94" s="44">
        <f t="shared" si="22"/>
        <v>0</v>
      </c>
      <c r="L94" s="44">
        <f t="shared" si="23"/>
        <v>0</v>
      </c>
      <c r="N94" s="88">
        <v>22575000000</v>
      </c>
      <c r="O94" s="88">
        <v>-7.5391234999999996</v>
      </c>
      <c r="Q94" s="6">
        <f t="shared" si="24"/>
        <v>23.355</v>
      </c>
      <c r="R94" s="6">
        <f t="shared" si="25"/>
        <v>-7.5476216999999997</v>
      </c>
      <c r="S94" s="44">
        <f t="shared" si="26"/>
        <v>-7.6767712000000001</v>
      </c>
      <c r="T94" s="44">
        <f t="shared" si="27"/>
        <v>-7.8684067999999998</v>
      </c>
      <c r="U94" s="44">
        <f t="shared" si="28"/>
        <v>0</v>
      </c>
      <c r="V94" s="44">
        <f t="shared" si="29"/>
        <v>0</v>
      </c>
      <c r="W94" s="44">
        <f t="shared" si="30"/>
        <v>0</v>
      </c>
      <c r="X94" s="44">
        <f t="shared" si="31"/>
        <v>0</v>
      </c>
    </row>
    <row r="95" spans="2:24" x14ac:dyDescent="0.25">
      <c r="B95" s="88">
        <v>22770000000</v>
      </c>
      <c r="C95" s="88">
        <v>-7.0917567999999997</v>
      </c>
      <c r="E95" s="6">
        <f t="shared" si="16"/>
        <v>23.55</v>
      </c>
      <c r="F95" s="6">
        <f t="shared" si="17"/>
        <v>-6.9967828000000001</v>
      </c>
      <c r="G95" s="44">
        <f t="shared" si="18"/>
        <v>-7.1424947000000003</v>
      </c>
      <c r="H95" s="44">
        <f t="shared" si="19"/>
        <v>-7.3678721999999999</v>
      </c>
      <c r="I95" s="44">
        <f t="shared" si="20"/>
        <v>0</v>
      </c>
      <c r="J95" s="44">
        <f t="shared" si="21"/>
        <v>0</v>
      </c>
      <c r="K95" s="44">
        <f t="shared" si="22"/>
        <v>0</v>
      </c>
      <c r="L95" s="44">
        <f t="shared" si="23"/>
        <v>0</v>
      </c>
      <c r="N95" s="88">
        <v>22770000000</v>
      </c>
      <c r="O95" s="88">
        <v>-7.5236758999999997</v>
      </c>
      <c r="Q95" s="6">
        <f t="shared" si="24"/>
        <v>23.55</v>
      </c>
      <c r="R95" s="6">
        <f t="shared" si="25"/>
        <v>-7.5575390000000002</v>
      </c>
      <c r="S95" s="44">
        <f t="shared" si="26"/>
        <v>-7.6979685</v>
      </c>
      <c r="T95" s="44">
        <f t="shared" si="27"/>
        <v>-7.8780799000000004</v>
      </c>
      <c r="U95" s="44">
        <f t="shared" si="28"/>
        <v>0</v>
      </c>
      <c r="V95" s="44">
        <f t="shared" si="29"/>
        <v>0</v>
      </c>
      <c r="W95" s="44">
        <f t="shared" si="30"/>
        <v>0</v>
      </c>
      <c r="X95" s="44">
        <f t="shared" si="31"/>
        <v>0</v>
      </c>
    </row>
    <row r="96" spans="2:24" x14ac:dyDescent="0.25">
      <c r="B96" s="88">
        <v>22965000000</v>
      </c>
      <c r="C96" s="88">
        <v>-7.0936842000000002</v>
      </c>
      <c r="E96" s="6">
        <f t="shared" si="16"/>
        <v>23.745000000000001</v>
      </c>
      <c r="F96" s="6">
        <f t="shared" si="17"/>
        <v>-6.9863309999999998</v>
      </c>
      <c r="G96" s="44">
        <f t="shared" si="18"/>
        <v>-7.10006</v>
      </c>
      <c r="H96" s="44">
        <f t="shared" si="19"/>
        <v>-7.3277229999999998</v>
      </c>
      <c r="I96" s="44">
        <f t="shared" si="20"/>
        <v>0</v>
      </c>
      <c r="J96" s="44">
        <f t="shared" si="21"/>
        <v>0</v>
      </c>
      <c r="K96" s="44">
        <f t="shared" si="22"/>
        <v>0</v>
      </c>
      <c r="L96" s="44">
        <f t="shared" si="23"/>
        <v>0</v>
      </c>
      <c r="N96" s="88">
        <v>22965000000</v>
      </c>
      <c r="O96" s="88">
        <v>-7.5329857000000002</v>
      </c>
      <c r="Q96" s="6">
        <f t="shared" si="24"/>
        <v>23.745000000000001</v>
      </c>
      <c r="R96" s="6">
        <f t="shared" si="25"/>
        <v>-7.5757688999999999</v>
      </c>
      <c r="S96" s="44">
        <f t="shared" si="26"/>
        <v>-7.6629930000000002</v>
      </c>
      <c r="T96" s="44">
        <f t="shared" si="27"/>
        <v>-7.8282824</v>
      </c>
      <c r="U96" s="44">
        <f t="shared" si="28"/>
        <v>0</v>
      </c>
      <c r="V96" s="44">
        <f t="shared" si="29"/>
        <v>0</v>
      </c>
      <c r="W96" s="44">
        <f t="shared" si="30"/>
        <v>0</v>
      </c>
      <c r="X96" s="44">
        <f t="shared" si="31"/>
        <v>0</v>
      </c>
    </row>
    <row r="97" spans="2:24" x14ac:dyDescent="0.25">
      <c r="B97" s="88">
        <v>23160000000</v>
      </c>
      <c r="C97" s="88">
        <v>-7.0680604000000002</v>
      </c>
      <c r="E97" s="6">
        <f t="shared" si="16"/>
        <v>23.94</v>
      </c>
      <c r="F97" s="6">
        <f t="shared" si="17"/>
        <v>-6.9648566000000001</v>
      </c>
      <c r="G97" s="44">
        <f t="shared" si="18"/>
        <v>-7.0197573000000002</v>
      </c>
      <c r="H97" s="44">
        <f t="shared" si="19"/>
        <v>-7.2419976999999998</v>
      </c>
      <c r="I97" s="44">
        <f t="shared" si="20"/>
        <v>0</v>
      </c>
      <c r="J97" s="44">
        <f t="shared" si="21"/>
        <v>0</v>
      </c>
      <c r="K97" s="44">
        <f t="shared" si="22"/>
        <v>0</v>
      </c>
      <c r="L97" s="44">
        <f t="shared" si="23"/>
        <v>0</v>
      </c>
      <c r="N97" s="88">
        <v>23160000000</v>
      </c>
      <c r="O97" s="88">
        <v>-7.5478721000000002</v>
      </c>
      <c r="Q97" s="6">
        <f t="shared" si="24"/>
        <v>23.94</v>
      </c>
      <c r="R97" s="6">
        <f t="shared" si="25"/>
        <v>-7.6311216000000002</v>
      </c>
      <c r="S97" s="44">
        <f t="shared" si="26"/>
        <v>-7.6558270000000004</v>
      </c>
      <c r="T97" s="44">
        <f t="shared" si="27"/>
        <v>-7.8053483999999997</v>
      </c>
      <c r="U97" s="44">
        <f t="shared" si="28"/>
        <v>0</v>
      </c>
      <c r="V97" s="44">
        <f t="shared" si="29"/>
        <v>0</v>
      </c>
      <c r="W97" s="44">
        <f t="shared" si="30"/>
        <v>0</v>
      </c>
      <c r="X97" s="44">
        <f t="shared" si="31"/>
        <v>0</v>
      </c>
    </row>
    <row r="98" spans="2:24" x14ac:dyDescent="0.25">
      <c r="B98" s="88">
        <v>23355000000</v>
      </c>
      <c r="C98" s="88">
        <v>-7.0322657</v>
      </c>
      <c r="E98" s="6">
        <f t="shared" si="16"/>
        <v>24.135000000000002</v>
      </c>
      <c r="F98" s="6">
        <f t="shared" si="17"/>
        <v>-6.9233045999999998</v>
      </c>
      <c r="G98" s="44">
        <f t="shared" si="18"/>
        <v>-7.0075773999999997</v>
      </c>
      <c r="H98" s="44">
        <f t="shared" si="19"/>
        <v>-7.2091235999999999</v>
      </c>
      <c r="I98" s="44">
        <f t="shared" si="20"/>
        <v>0</v>
      </c>
      <c r="J98" s="44">
        <f t="shared" si="21"/>
        <v>0</v>
      </c>
      <c r="K98" s="44">
        <f t="shared" si="22"/>
        <v>0</v>
      </c>
      <c r="L98" s="44">
        <f t="shared" si="23"/>
        <v>0</v>
      </c>
      <c r="N98" s="88">
        <v>23355000000</v>
      </c>
      <c r="O98" s="88">
        <v>-7.5476216999999997</v>
      </c>
      <c r="Q98" s="6">
        <f t="shared" si="24"/>
        <v>24.135000000000002</v>
      </c>
      <c r="R98" s="6">
        <f t="shared" si="25"/>
        <v>-7.6552977999999996</v>
      </c>
      <c r="S98" s="44">
        <f t="shared" si="26"/>
        <v>-7.7395009999999997</v>
      </c>
      <c r="T98" s="44">
        <f t="shared" si="27"/>
        <v>-7.8773569999999999</v>
      </c>
      <c r="U98" s="44">
        <f t="shared" si="28"/>
        <v>0</v>
      </c>
      <c r="V98" s="44">
        <f t="shared" si="29"/>
        <v>0</v>
      </c>
      <c r="W98" s="44">
        <f t="shared" si="30"/>
        <v>0</v>
      </c>
      <c r="X98" s="44">
        <f t="shared" si="31"/>
        <v>0</v>
      </c>
    </row>
    <row r="99" spans="2:24" x14ac:dyDescent="0.25">
      <c r="B99" s="88">
        <v>23550000000</v>
      </c>
      <c r="C99" s="88">
        <v>-6.9967828000000001</v>
      </c>
      <c r="E99" s="6">
        <f t="shared" si="16"/>
        <v>24.33</v>
      </c>
      <c r="F99" s="6">
        <f t="shared" si="17"/>
        <v>-6.8743252999999997</v>
      </c>
      <c r="G99" s="44">
        <f t="shared" si="18"/>
        <v>-6.9683633</v>
      </c>
      <c r="H99" s="44">
        <f t="shared" si="19"/>
        <v>-7.1418486000000003</v>
      </c>
      <c r="I99" s="44">
        <f t="shared" si="20"/>
        <v>0</v>
      </c>
      <c r="J99" s="44">
        <f t="shared" si="21"/>
        <v>0</v>
      </c>
      <c r="K99" s="44">
        <f t="shared" si="22"/>
        <v>0</v>
      </c>
      <c r="L99" s="44">
        <f t="shared" si="23"/>
        <v>0</v>
      </c>
      <c r="N99" s="88">
        <v>23550000000</v>
      </c>
      <c r="O99" s="88">
        <v>-7.5575390000000002</v>
      </c>
      <c r="Q99" s="6">
        <f t="shared" si="24"/>
        <v>24.33</v>
      </c>
      <c r="R99" s="6">
        <f t="shared" si="25"/>
        <v>-7.6678842999999999</v>
      </c>
      <c r="S99" s="44">
        <f t="shared" si="26"/>
        <v>-7.7951727000000002</v>
      </c>
      <c r="T99" s="44">
        <f t="shared" si="27"/>
        <v>-7.9329137999999997</v>
      </c>
      <c r="U99" s="44">
        <f t="shared" si="28"/>
        <v>0</v>
      </c>
      <c r="V99" s="44">
        <f t="shared" si="29"/>
        <v>0</v>
      </c>
      <c r="W99" s="44">
        <f t="shared" si="30"/>
        <v>0</v>
      </c>
      <c r="X99" s="44">
        <f t="shared" si="31"/>
        <v>0</v>
      </c>
    </row>
    <row r="100" spans="2:24" x14ac:dyDescent="0.25">
      <c r="B100" s="88">
        <v>23745000000</v>
      </c>
      <c r="C100" s="88">
        <v>-6.9863309999999998</v>
      </c>
      <c r="E100" s="6">
        <f t="shared" si="16"/>
        <v>24.524999999999999</v>
      </c>
      <c r="F100" s="6">
        <f t="shared" si="17"/>
        <v>-6.8998866000000003</v>
      </c>
      <c r="G100" s="44">
        <f t="shared" si="18"/>
        <v>-6.9031371999999998</v>
      </c>
      <c r="H100" s="44">
        <f t="shared" si="19"/>
        <v>-7.0496053999999999</v>
      </c>
      <c r="I100" s="44">
        <f t="shared" si="20"/>
        <v>0</v>
      </c>
      <c r="J100" s="44">
        <f t="shared" si="21"/>
        <v>0</v>
      </c>
      <c r="K100" s="44">
        <f t="shared" si="22"/>
        <v>0</v>
      </c>
      <c r="L100" s="44">
        <f t="shared" si="23"/>
        <v>0</v>
      </c>
      <c r="N100" s="88">
        <v>23745000000</v>
      </c>
      <c r="O100" s="88">
        <v>-7.5757688999999999</v>
      </c>
      <c r="Q100" s="6">
        <f t="shared" si="24"/>
        <v>24.524999999999999</v>
      </c>
      <c r="R100" s="6">
        <f t="shared" si="25"/>
        <v>-7.7510905000000001</v>
      </c>
      <c r="S100" s="44">
        <f t="shared" si="26"/>
        <v>-7.8127526999999999</v>
      </c>
      <c r="T100" s="44">
        <f t="shared" si="27"/>
        <v>-7.9557405000000001</v>
      </c>
      <c r="U100" s="44">
        <f t="shared" si="28"/>
        <v>0</v>
      </c>
      <c r="V100" s="44">
        <f t="shared" si="29"/>
        <v>0</v>
      </c>
      <c r="W100" s="44">
        <f t="shared" si="30"/>
        <v>0</v>
      </c>
      <c r="X100" s="44">
        <f t="shared" si="31"/>
        <v>0</v>
      </c>
    </row>
    <row r="101" spans="2:24" x14ac:dyDescent="0.25">
      <c r="B101" s="88">
        <v>23940000000</v>
      </c>
      <c r="C101" s="88">
        <v>-6.9648566000000001</v>
      </c>
      <c r="E101" s="6">
        <f t="shared" si="16"/>
        <v>24.72</v>
      </c>
      <c r="F101" s="6">
        <f t="shared" si="17"/>
        <v>-6.8963441999999997</v>
      </c>
      <c r="G101" s="44">
        <f t="shared" si="18"/>
        <v>-6.9354056999999996</v>
      </c>
      <c r="H101" s="44">
        <f t="shared" si="19"/>
        <v>-7.0634413</v>
      </c>
      <c r="I101" s="44">
        <f t="shared" si="20"/>
        <v>0</v>
      </c>
      <c r="J101" s="44">
        <f t="shared" si="21"/>
        <v>0</v>
      </c>
      <c r="K101" s="44">
        <f t="shared" si="22"/>
        <v>0</v>
      </c>
      <c r="L101" s="44">
        <f t="shared" si="23"/>
        <v>0</v>
      </c>
      <c r="N101" s="88">
        <v>23940000000</v>
      </c>
      <c r="O101" s="88">
        <v>-7.6311216000000002</v>
      </c>
      <c r="Q101" s="6">
        <f t="shared" si="24"/>
        <v>24.72</v>
      </c>
      <c r="R101" s="6">
        <f t="shared" si="25"/>
        <v>-7.7900356999999998</v>
      </c>
      <c r="S101" s="44">
        <f t="shared" si="26"/>
        <v>-7.8367157000000001</v>
      </c>
      <c r="T101" s="44">
        <f t="shared" si="27"/>
        <v>-7.9805088</v>
      </c>
      <c r="U101" s="44">
        <f t="shared" si="28"/>
        <v>0</v>
      </c>
      <c r="V101" s="44">
        <f t="shared" si="29"/>
        <v>0</v>
      </c>
      <c r="W101" s="44">
        <f t="shared" si="30"/>
        <v>0</v>
      </c>
      <c r="X101" s="44">
        <f t="shared" si="31"/>
        <v>0</v>
      </c>
    </row>
    <row r="102" spans="2:24" x14ac:dyDescent="0.25">
      <c r="B102" s="88">
        <v>24135000000</v>
      </c>
      <c r="C102" s="88">
        <v>-6.9233045999999998</v>
      </c>
      <c r="E102" s="6">
        <f t="shared" si="16"/>
        <v>24.914999999999999</v>
      </c>
      <c r="F102" s="6">
        <f t="shared" si="17"/>
        <v>-6.8773913000000002</v>
      </c>
      <c r="G102" s="44">
        <f t="shared" si="18"/>
        <v>-6.9229092999999997</v>
      </c>
      <c r="H102" s="44">
        <f t="shared" si="19"/>
        <v>-7.0327615999999997</v>
      </c>
      <c r="I102" s="44">
        <f t="shared" si="20"/>
        <v>0</v>
      </c>
      <c r="J102" s="44">
        <f t="shared" si="21"/>
        <v>0</v>
      </c>
      <c r="K102" s="44">
        <f t="shared" si="22"/>
        <v>0</v>
      </c>
      <c r="L102" s="44">
        <f t="shared" si="23"/>
        <v>0</v>
      </c>
      <c r="N102" s="88">
        <v>24135000000</v>
      </c>
      <c r="O102" s="88">
        <v>-7.6552977999999996</v>
      </c>
      <c r="Q102" s="6">
        <f t="shared" si="24"/>
        <v>24.914999999999999</v>
      </c>
      <c r="R102" s="6">
        <f t="shared" si="25"/>
        <v>-7.7798986000000001</v>
      </c>
      <c r="S102" s="44">
        <f t="shared" si="26"/>
        <v>-7.8608216999999998</v>
      </c>
      <c r="T102" s="44">
        <f t="shared" si="27"/>
        <v>-8.0009517999999993</v>
      </c>
      <c r="U102" s="44">
        <f t="shared" si="28"/>
        <v>0</v>
      </c>
      <c r="V102" s="44">
        <f t="shared" si="29"/>
        <v>0</v>
      </c>
      <c r="W102" s="44">
        <f t="shared" si="30"/>
        <v>0</v>
      </c>
      <c r="X102" s="44">
        <f t="shared" si="31"/>
        <v>0</v>
      </c>
    </row>
    <row r="103" spans="2:24" x14ac:dyDescent="0.25">
      <c r="B103" s="88">
        <v>24330000000</v>
      </c>
      <c r="C103" s="88">
        <v>-6.8743252999999997</v>
      </c>
      <c r="E103" s="6">
        <f t="shared" si="16"/>
        <v>25.11</v>
      </c>
      <c r="F103" s="6">
        <f t="shared" si="17"/>
        <v>-6.8647479999999996</v>
      </c>
      <c r="G103" s="44">
        <f t="shared" si="18"/>
        <v>-6.9709826000000001</v>
      </c>
      <c r="H103" s="44">
        <f t="shared" si="19"/>
        <v>-7.0754241999999996</v>
      </c>
      <c r="I103" s="44">
        <f t="shared" si="20"/>
        <v>0</v>
      </c>
      <c r="J103" s="44">
        <f t="shared" si="21"/>
        <v>0</v>
      </c>
      <c r="K103" s="44">
        <f t="shared" si="22"/>
        <v>0</v>
      </c>
      <c r="L103" s="44">
        <f t="shared" si="23"/>
        <v>0</v>
      </c>
      <c r="N103" s="88">
        <v>24330000000</v>
      </c>
      <c r="O103" s="88">
        <v>-7.6678842999999999</v>
      </c>
      <c r="Q103" s="6">
        <f t="shared" si="24"/>
        <v>25.11</v>
      </c>
      <c r="R103" s="6">
        <f t="shared" si="25"/>
        <v>-7.8098292000000002</v>
      </c>
      <c r="S103" s="44">
        <f t="shared" si="26"/>
        <v>-7.908906</v>
      </c>
      <c r="T103" s="44">
        <f t="shared" si="27"/>
        <v>-8.0436192000000002</v>
      </c>
      <c r="U103" s="44">
        <f t="shared" si="28"/>
        <v>0</v>
      </c>
      <c r="V103" s="44">
        <f t="shared" si="29"/>
        <v>0</v>
      </c>
      <c r="W103" s="44">
        <f t="shared" si="30"/>
        <v>0</v>
      </c>
      <c r="X103" s="44">
        <f t="shared" si="31"/>
        <v>0</v>
      </c>
    </row>
    <row r="104" spans="2:24" x14ac:dyDescent="0.25">
      <c r="B104" s="88">
        <v>24525000000</v>
      </c>
      <c r="C104" s="88">
        <v>-6.8998866000000003</v>
      </c>
      <c r="E104" s="6">
        <f t="shared" si="16"/>
        <v>25.305</v>
      </c>
      <c r="F104" s="6">
        <f t="shared" si="17"/>
        <v>-6.8936352999999997</v>
      </c>
      <c r="G104" s="44">
        <f t="shared" si="18"/>
        <v>-6.8837085</v>
      </c>
      <c r="H104" s="44">
        <f t="shared" si="19"/>
        <v>-6.9892941000000004</v>
      </c>
      <c r="I104" s="44">
        <f t="shared" si="20"/>
        <v>0</v>
      </c>
      <c r="J104" s="44">
        <f t="shared" si="21"/>
        <v>0</v>
      </c>
      <c r="K104" s="44">
        <f t="shared" si="22"/>
        <v>0</v>
      </c>
      <c r="L104" s="44">
        <f t="shared" si="23"/>
        <v>0</v>
      </c>
      <c r="N104" s="88">
        <v>24525000000</v>
      </c>
      <c r="O104" s="88">
        <v>-7.7510905000000001</v>
      </c>
      <c r="Q104" s="6">
        <f t="shared" si="24"/>
        <v>25.305</v>
      </c>
      <c r="R104" s="6">
        <f t="shared" si="25"/>
        <v>-7.9071559999999996</v>
      </c>
      <c r="S104" s="44">
        <f t="shared" si="26"/>
        <v>-7.8750724999999999</v>
      </c>
      <c r="T104" s="44">
        <f t="shared" si="27"/>
        <v>-8.0057372999999998</v>
      </c>
      <c r="U104" s="44">
        <f t="shared" si="28"/>
        <v>0</v>
      </c>
      <c r="V104" s="44">
        <f t="shared" si="29"/>
        <v>0</v>
      </c>
      <c r="W104" s="44">
        <f t="shared" si="30"/>
        <v>0</v>
      </c>
      <c r="X104" s="44">
        <f t="shared" si="31"/>
        <v>0</v>
      </c>
    </row>
    <row r="105" spans="2:24" x14ac:dyDescent="0.25">
      <c r="B105" s="88">
        <v>24720000000</v>
      </c>
      <c r="C105" s="88">
        <v>-6.8963441999999997</v>
      </c>
      <c r="E105" s="6">
        <f t="shared" si="16"/>
        <v>25.5</v>
      </c>
      <c r="F105" s="6">
        <f t="shared" si="17"/>
        <v>-6.8122578000000003</v>
      </c>
      <c r="G105" s="44">
        <f t="shared" si="18"/>
        <v>-6.8884806999999997</v>
      </c>
      <c r="H105" s="44">
        <f t="shared" si="19"/>
        <v>-7.0060171999999996</v>
      </c>
      <c r="I105" s="44">
        <f t="shared" si="20"/>
        <v>0</v>
      </c>
      <c r="J105" s="44">
        <f t="shared" si="21"/>
        <v>0</v>
      </c>
      <c r="K105" s="44">
        <f t="shared" si="22"/>
        <v>0</v>
      </c>
      <c r="L105" s="44">
        <f t="shared" si="23"/>
        <v>0</v>
      </c>
      <c r="N105" s="88">
        <v>24720000000</v>
      </c>
      <c r="O105" s="88">
        <v>-7.7900356999999998</v>
      </c>
      <c r="Q105" s="6">
        <f t="shared" si="24"/>
        <v>25.5</v>
      </c>
      <c r="R105" s="6">
        <f t="shared" si="25"/>
        <v>-7.8720020999999996</v>
      </c>
      <c r="S105" s="44">
        <f t="shared" si="26"/>
        <v>-7.9865975000000002</v>
      </c>
      <c r="T105" s="44">
        <f t="shared" si="27"/>
        <v>-8.1182976</v>
      </c>
      <c r="U105" s="44">
        <f t="shared" si="28"/>
        <v>0</v>
      </c>
      <c r="V105" s="44">
        <f t="shared" si="29"/>
        <v>0</v>
      </c>
      <c r="W105" s="44">
        <f t="shared" si="30"/>
        <v>0</v>
      </c>
      <c r="X105" s="44">
        <f t="shared" si="31"/>
        <v>0</v>
      </c>
    </row>
    <row r="106" spans="2:24" x14ac:dyDescent="0.25">
      <c r="B106" s="88">
        <v>24915000000</v>
      </c>
      <c r="C106" s="88">
        <v>-6.8773913000000002</v>
      </c>
      <c r="E106" s="6">
        <f t="shared" si="16"/>
        <v>25.695</v>
      </c>
      <c r="F106" s="6">
        <f t="shared" si="17"/>
        <v>-6.7807851000000001</v>
      </c>
      <c r="G106" s="44">
        <f t="shared" si="18"/>
        <v>-6.8307051999999997</v>
      </c>
      <c r="H106" s="44">
        <f t="shared" si="19"/>
        <v>-6.9658341000000004</v>
      </c>
      <c r="I106" s="44">
        <f t="shared" si="20"/>
        <v>0</v>
      </c>
      <c r="J106" s="44">
        <f t="shared" si="21"/>
        <v>0</v>
      </c>
      <c r="K106" s="44">
        <f t="shared" si="22"/>
        <v>0</v>
      </c>
      <c r="L106" s="44">
        <f t="shared" si="23"/>
        <v>0</v>
      </c>
      <c r="N106" s="88">
        <v>24915000000</v>
      </c>
      <c r="O106" s="88">
        <v>-7.7798986000000001</v>
      </c>
      <c r="Q106" s="6">
        <f t="shared" si="24"/>
        <v>25.695</v>
      </c>
      <c r="R106" s="6">
        <f t="shared" si="25"/>
        <v>-7.9182639000000004</v>
      </c>
      <c r="S106" s="44">
        <f t="shared" si="26"/>
        <v>-7.9741720999999997</v>
      </c>
      <c r="T106" s="44">
        <f t="shared" si="27"/>
        <v>-8.1056851999999999</v>
      </c>
      <c r="U106" s="44">
        <f t="shared" si="28"/>
        <v>0</v>
      </c>
      <c r="V106" s="44">
        <f t="shared" si="29"/>
        <v>0</v>
      </c>
      <c r="W106" s="44">
        <f t="shared" si="30"/>
        <v>0</v>
      </c>
      <c r="X106" s="44">
        <f t="shared" si="31"/>
        <v>0</v>
      </c>
    </row>
    <row r="107" spans="2:24" x14ac:dyDescent="0.25">
      <c r="B107" s="88">
        <v>25110000000</v>
      </c>
      <c r="C107" s="88">
        <v>-6.8647479999999996</v>
      </c>
      <c r="E107" s="6">
        <f t="shared" si="16"/>
        <v>25.89</v>
      </c>
      <c r="F107" s="6">
        <f t="shared" si="17"/>
        <v>-6.7334947999999999</v>
      </c>
      <c r="G107" s="44">
        <f t="shared" si="18"/>
        <v>-6.7985077</v>
      </c>
      <c r="H107" s="44">
        <f t="shared" si="19"/>
        <v>-6.9471102</v>
      </c>
      <c r="I107" s="44">
        <f t="shared" si="20"/>
        <v>0</v>
      </c>
      <c r="J107" s="44">
        <f t="shared" si="21"/>
        <v>0</v>
      </c>
      <c r="K107" s="44">
        <f t="shared" si="22"/>
        <v>0</v>
      </c>
      <c r="L107" s="44">
        <f t="shared" si="23"/>
        <v>0</v>
      </c>
      <c r="N107" s="88">
        <v>25110000000</v>
      </c>
      <c r="O107" s="88">
        <v>-7.8098292000000002</v>
      </c>
      <c r="Q107" s="6">
        <f t="shared" si="24"/>
        <v>25.89</v>
      </c>
      <c r="R107" s="6">
        <f t="shared" si="25"/>
        <v>-7.8833637000000003</v>
      </c>
      <c r="S107" s="44">
        <f t="shared" si="26"/>
        <v>-8.0271291999999992</v>
      </c>
      <c r="T107" s="44">
        <f t="shared" si="27"/>
        <v>-8.1566343000000003</v>
      </c>
      <c r="U107" s="44">
        <f t="shared" si="28"/>
        <v>0</v>
      </c>
      <c r="V107" s="44">
        <f t="shared" si="29"/>
        <v>0</v>
      </c>
      <c r="W107" s="44">
        <f t="shared" si="30"/>
        <v>0</v>
      </c>
      <c r="X107" s="44">
        <f t="shared" si="31"/>
        <v>0</v>
      </c>
    </row>
    <row r="108" spans="2:24" x14ac:dyDescent="0.25">
      <c r="B108" s="88">
        <v>25305000000</v>
      </c>
      <c r="C108" s="88">
        <v>-6.8936352999999997</v>
      </c>
      <c r="E108" s="6">
        <f t="shared" si="16"/>
        <v>26.085000000000001</v>
      </c>
      <c r="F108" s="6">
        <f t="shared" si="17"/>
        <v>-6.7305069</v>
      </c>
      <c r="G108" s="44">
        <f t="shared" si="18"/>
        <v>-6.7288423000000002</v>
      </c>
      <c r="H108" s="44">
        <f t="shared" si="19"/>
        <v>-6.8894986999999999</v>
      </c>
      <c r="I108" s="44">
        <f t="shared" si="20"/>
        <v>0</v>
      </c>
      <c r="J108" s="44">
        <f t="shared" si="21"/>
        <v>0</v>
      </c>
      <c r="K108" s="44">
        <f t="shared" si="22"/>
        <v>0</v>
      </c>
      <c r="L108" s="44">
        <f t="shared" si="23"/>
        <v>0</v>
      </c>
      <c r="N108" s="88">
        <v>25305000000</v>
      </c>
      <c r="O108" s="88">
        <v>-7.9071559999999996</v>
      </c>
      <c r="Q108" s="6">
        <f t="shared" si="24"/>
        <v>26.085000000000001</v>
      </c>
      <c r="R108" s="6">
        <f t="shared" si="25"/>
        <v>-7.8831873000000003</v>
      </c>
      <c r="S108" s="44">
        <f t="shared" si="26"/>
        <v>-7.8564800999999997</v>
      </c>
      <c r="T108" s="44">
        <f t="shared" si="27"/>
        <v>-7.9774785000000001</v>
      </c>
      <c r="U108" s="44">
        <f t="shared" si="28"/>
        <v>0</v>
      </c>
      <c r="V108" s="44">
        <f t="shared" si="29"/>
        <v>0</v>
      </c>
      <c r="W108" s="44">
        <f t="shared" si="30"/>
        <v>0</v>
      </c>
      <c r="X108" s="44">
        <f t="shared" si="31"/>
        <v>0</v>
      </c>
    </row>
    <row r="109" spans="2:24" x14ac:dyDescent="0.25">
      <c r="B109" s="88">
        <v>25500000000</v>
      </c>
      <c r="C109" s="88">
        <v>-6.8122578000000003</v>
      </c>
      <c r="E109" s="6">
        <f t="shared" si="16"/>
        <v>26.28</v>
      </c>
      <c r="F109" s="6">
        <f t="shared" si="17"/>
        <v>-6.7328253</v>
      </c>
      <c r="G109" s="44">
        <f t="shared" si="18"/>
        <v>-6.7775353999999997</v>
      </c>
      <c r="H109" s="44">
        <f t="shared" si="19"/>
        <v>-6.9503303000000001</v>
      </c>
      <c r="I109" s="44">
        <f t="shared" si="20"/>
        <v>0</v>
      </c>
      <c r="J109" s="44">
        <f t="shared" si="21"/>
        <v>0</v>
      </c>
      <c r="K109" s="44">
        <f t="shared" si="22"/>
        <v>0</v>
      </c>
      <c r="L109" s="44">
        <f t="shared" si="23"/>
        <v>0</v>
      </c>
      <c r="N109" s="88">
        <v>25500000000</v>
      </c>
      <c r="O109" s="88">
        <v>-7.8720020999999996</v>
      </c>
      <c r="Q109" s="6">
        <f t="shared" si="24"/>
        <v>26.28</v>
      </c>
      <c r="R109" s="6">
        <f t="shared" si="25"/>
        <v>-7.8150624999999998</v>
      </c>
      <c r="S109" s="44">
        <f t="shared" si="26"/>
        <v>-7.8702822000000001</v>
      </c>
      <c r="T109" s="44">
        <f t="shared" si="27"/>
        <v>-7.9802647000000002</v>
      </c>
      <c r="U109" s="44">
        <f t="shared" si="28"/>
        <v>0</v>
      </c>
      <c r="V109" s="44">
        <f t="shared" si="29"/>
        <v>0</v>
      </c>
      <c r="W109" s="44">
        <f t="shared" si="30"/>
        <v>0</v>
      </c>
      <c r="X109" s="44">
        <f t="shared" si="31"/>
        <v>0</v>
      </c>
    </row>
    <row r="110" spans="2:24" x14ac:dyDescent="0.25">
      <c r="B110" s="88">
        <v>25695000000</v>
      </c>
      <c r="C110" s="88">
        <v>-6.7807851000000001</v>
      </c>
      <c r="E110" s="6">
        <f t="shared" si="16"/>
        <v>26.475000000000001</v>
      </c>
      <c r="F110" s="6">
        <f t="shared" si="17"/>
        <v>-6.7823386000000001</v>
      </c>
      <c r="G110" s="44">
        <f t="shared" si="18"/>
        <v>-6.8412870999999997</v>
      </c>
      <c r="H110" s="44">
        <f t="shared" si="19"/>
        <v>-7.0293574000000003</v>
      </c>
      <c r="I110" s="44">
        <f t="shared" si="20"/>
        <v>0</v>
      </c>
      <c r="J110" s="44">
        <f t="shared" si="21"/>
        <v>0</v>
      </c>
      <c r="K110" s="44">
        <f t="shared" si="22"/>
        <v>0</v>
      </c>
      <c r="L110" s="44">
        <f t="shared" si="23"/>
        <v>0</v>
      </c>
      <c r="N110" s="88">
        <v>25695000000</v>
      </c>
      <c r="O110" s="88">
        <v>-7.9182639000000004</v>
      </c>
      <c r="Q110" s="6">
        <f t="shared" si="24"/>
        <v>26.475000000000001</v>
      </c>
      <c r="R110" s="6">
        <f t="shared" si="25"/>
        <v>-7.8230199999999996</v>
      </c>
      <c r="S110" s="44">
        <f t="shared" si="26"/>
        <v>-7.7795757999999999</v>
      </c>
      <c r="T110" s="44">
        <f t="shared" si="27"/>
        <v>-7.8682942000000002</v>
      </c>
      <c r="U110" s="44">
        <f t="shared" si="28"/>
        <v>0</v>
      </c>
      <c r="V110" s="44">
        <f t="shared" si="29"/>
        <v>0</v>
      </c>
      <c r="W110" s="44">
        <f t="shared" si="30"/>
        <v>0</v>
      </c>
      <c r="X110" s="44">
        <f t="shared" si="31"/>
        <v>0</v>
      </c>
    </row>
    <row r="111" spans="2:24" x14ac:dyDescent="0.25">
      <c r="B111" s="88">
        <v>25890000000</v>
      </c>
      <c r="C111" s="88">
        <v>-6.7334947999999999</v>
      </c>
      <c r="E111" s="6">
        <f t="shared" si="16"/>
        <v>26.67</v>
      </c>
      <c r="F111" s="6">
        <f t="shared" si="17"/>
        <v>-6.8060169000000004</v>
      </c>
      <c r="G111" s="44">
        <f t="shared" si="18"/>
        <v>-6.9371109000000004</v>
      </c>
      <c r="H111" s="44">
        <f t="shared" si="19"/>
        <v>-7.1339826999999998</v>
      </c>
      <c r="I111" s="44">
        <f t="shared" si="20"/>
        <v>0</v>
      </c>
      <c r="J111" s="44">
        <f t="shared" si="21"/>
        <v>0</v>
      </c>
      <c r="K111" s="44">
        <f t="shared" si="22"/>
        <v>0</v>
      </c>
      <c r="L111" s="44">
        <f t="shared" si="23"/>
        <v>0</v>
      </c>
      <c r="N111" s="88">
        <v>25890000000</v>
      </c>
      <c r="O111" s="88">
        <v>-7.8833637000000003</v>
      </c>
      <c r="Q111" s="6">
        <f t="shared" si="24"/>
        <v>26.67</v>
      </c>
      <c r="R111" s="6">
        <f t="shared" si="25"/>
        <v>-7.7640338</v>
      </c>
      <c r="S111" s="44">
        <f t="shared" si="26"/>
        <v>-7.8258438000000003</v>
      </c>
      <c r="T111" s="44">
        <f t="shared" si="27"/>
        <v>-7.8992867000000002</v>
      </c>
      <c r="U111" s="44">
        <f t="shared" si="28"/>
        <v>0</v>
      </c>
      <c r="V111" s="44">
        <f t="shared" si="29"/>
        <v>0</v>
      </c>
      <c r="W111" s="44">
        <f t="shared" si="30"/>
        <v>0</v>
      </c>
      <c r="X111" s="44">
        <f t="shared" si="31"/>
        <v>0</v>
      </c>
    </row>
    <row r="112" spans="2:24" x14ac:dyDescent="0.25">
      <c r="B112" s="88">
        <v>26085000000</v>
      </c>
      <c r="C112" s="88">
        <v>-6.7305069</v>
      </c>
      <c r="E112" s="6">
        <f t="shared" si="16"/>
        <v>26.864999999999998</v>
      </c>
      <c r="F112" s="6">
        <f t="shared" si="17"/>
        <v>-6.8814764000000004</v>
      </c>
      <c r="G112" s="44">
        <f t="shared" si="18"/>
        <v>-6.9411639999999997</v>
      </c>
      <c r="H112" s="44">
        <f t="shared" si="19"/>
        <v>-7.1522369000000001</v>
      </c>
      <c r="I112" s="44">
        <f t="shared" si="20"/>
        <v>0</v>
      </c>
      <c r="J112" s="44">
        <f t="shared" si="21"/>
        <v>0</v>
      </c>
      <c r="K112" s="44">
        <f t="shared" si="22"/>
        <v>0</v>
      </c>
      <c r="L112" s="44">
        <f t="shared" si="23"/>
        <v>0</v>
      </c>
      <c r="N112" s="88">
        <v>26085000000</v>
      </c>
      <c r="O112" s="88">
        <v>-7.8831873000000003</v>
      </c>
      <c r="Q112" s="6">
        <f t="shared" si="24"/>
        <v>26.864999999999998</v>
      </c>
      <c r="R112" s="6">
        <f t="shared" si="25"/>
        <v>-7.8411827000000001</v>
      </c>
      <c r="S112" s="44">
        <f t="shared" si="26"/>
        <v>-7.7832818000000001</v>
      </c>
      <c r="T112" s="44">
        <f t="shared" si="27"/>
        <v>-7.8473363000000003</v>
      </c>
      <c r="U112" s="44">
        <f t="shared" si="28"/>
        <v>0</v>
      </c>
      <c r="V112" s="44">
        <f t="shared" si="29"/>
        <v>0</v>
      </c>
      <c r="W112" s="44">
        <f t="shared" si="30"/>
        <v>0</v>
      </c>
      <c r="X112" s="44">
        <f t="shared" si="31"/>
        <v>0</v>
      </c>
    </row>
    <row r="113" spans="2:24" x14ac:dyDescent="0.25">
      <c r="B113" s="88">
        <v>26280000000</v>
      </c>
      <c r="C113" s="88">
        <v>-6.7328253</v>
      </c>
      <c r="E113" s="6">
        <f t="shared" si="16"/>
        <v>27.06</v>
      </c>
      <c r="F113" s="6">
        <f t="shared" si="17"/>
        <v>-6.8699880000000002</v>
      </c>
      <c r="G113" s="44">
        <f t="shared" si="18"/>
        <v>-6.9828219000000002</v>
      </c>
      <c r="H113" s="44">
        <f t="shared" si="19"/>
        <v>-7.1991915999999998</v>
      </c>
      <c r="I113" s="44">
        <f t="shared" si="20"/>
        <v>0</v>
      </c>
      <c r="J113" s="44">
        <f t="shared" si="21"/>
        <v>0</v>
      </c>
      <c r="K113" s="44">
        <f t="shared" si="22"/>
        <v>0</v>
      </c>
      <c r="L113" s="44">
        <f t="shared" si="23"/>
        <v>0</v>
      </c>
      <c r="N113" s="88">
        <v>26280000000</v>
      </c>
      <c r="O113" s="88">
        <v>-7.8150624999999998</v>
      </c>
      <c r="Q113" s="6">
        <f t="shared" si="24"/>
        <v>27.06</v>
      </c>
      <c r="R113" s="6">
        <f t="shared" si="25"/>
        <v>-7.8328791000000004</v>
      </c>
      <c r="S113" s="44">
        <f t="shared" si="26"/>
        <v>-7.8702283</v>
      </c>
      <c r="T113" s="44">
        <f t="shared" si="27"/>
        <v>-7.9417685999999996</v>
      </c>
      <c r="U113" s="44">
        <f t="shared" si="28"/>
        <v>0</v>
      </c>
      <c r="V113" s="44">
        <f t="shared" si="29"/>
        <v>0</v>
      </c>
      <c r="W113" s="44">
        <f t="shared" si="30"/>
        <v>0</v>
      </c>
      <c r="X113" s="44">
        <f t="shared" si="31"/>
        <v>0</v>
      </c>
    </row>
    <row r="114" spans="2:24" x14ac:dyDescent="0.25">
      <c r="B114" s="88">
        <v>26475000000</v>
      </c>
      <c r="C114" s="88">
        <v>-6.7823386000000001</v>
      </c>
      <c r="E114" s="6">
        <f t="shared" si="16"/>
        <v>27.254999999999999</v>
      </c>
      <c r="F114" s="6">
        <f t="shared" si="17"/>
        <v>-6.8732777</v>
      </c>
      <c r="G114" s="44">
        <f t="shared" si="18"/>
        <v>-6.9264511999999998</v>
      </c>
      <c r="H114" s="44">
        <f t="shared" si="19"/>
        <v>-7.1419911000000003</v>
      </c>
      <c r="I114" s="44">
        <f t="shared" si="20"/>
        <v>0</v>
      </c>
      <c r="J114" s="44">
        <f t="shared" si="21"/>
        <v>0</v>
      </c>
      <c r="K114" s="44">
        <f t="shared" si="22"/>
        <v>0</v>
      </c>
      <c r="L114" s="44">
        <f t="shared" si="23"/>
        <v>0</v>
      </c>
      <c r="N114" s="88">
        <v>26475000000</v>
      </c>
      <c r="O114" s="88">
        <v>-7.8230199999999996</v>
      </c>
      <c r="Q114" s="6">
        <f t="shared" si="24"/>
        <v>27.254999999999999</v>
      </c>
      <c r="R114" s="6">
        <f t="shared" si="25"/>
        <v>-7.8620948999999998</v>
      </c>
      <c r="S114" s="44">
        <f t="shared" si="26"/>
        <v>-7.8815289000000002</v>
      </c>
      <c r="T114" s="44">
        <f t="shared" si="27"/>
        <v>-7.9546824000000003</v>
      </c>
      <c r="U114" s="44">
        <f t="shared" si="28"/>
        <v>0</v>
      </c>
      <c r="V114" s="44">
        <f t="shared" si="29"/>
        <v>0</v>
      </c>
      <c r="W114" s="44">
        <f t="shared" si="30"/>
        <v>0</v>
      </c>
      <c r="X114" s="44">
        <f t="shared" si="31"/>
        <v>0</v>
      </c>
    </row>
    <row r="115" spans="2:24" x14ac:dyDescent="0.25">
      <c r="B115" s="88">
        <v>26670000000</v>
      </c>
      <c r="C115" s="88">
        <v>-6.8060169000000004</v>
      </c>
      <c r="E115" s="6">
        <f t="shared" si="16"/>
        <v>27.45</v>
      </c>
      <c r="F115" s="6">
        <f t="shared" si="17"/>
        <v>-6.8519601999999997</v>
      </c>
      <c r="G115" s="44">
        <f t="shared" si="18"/>
        <v>-6.9419360000000001</v>
      </c>
      <c r="H115" s="44">
        <f t="shared" si="19"/>
        <v>-7.1423926</v>
      </c>
      <c r="I115" s="44">
        <f t="shared" si="20"/>
        <v>0</v>
      </c>
      <c r="J115" s="44">
        <f t="shared" si="21"/>
        <v>0</v>
      </c>
      <c r="K115" s="44">
        <f t="shared" si="22"/>
        <v>0</v>
      </c>
      <c r="L115" s="44">
        <f t="shared" si="23"/>
        <v>0</v>
      </c>
      <c r="N115" s="88">
        <v>26670000000</v>
      </c>
      <c r="O115" s="88">
        <v>-7.7640338</v>
      </c>
      <c r="Q115" s="6">
        <f t="shared" si="24"/>
        <v>27.45</v>
      </c>
      <c r="R115" s="6">
        <f t="shared" si="25"/>
        <v>-7.8942851999999997</v>
      </c>
      <c r="S115" s="44">
        <f t="shared" si="26"/>
        <v>-7.9545116</v>
      </c>
      <c r="T115" s="44">
        <f t="shared" si="27"/>
        <v>-8.0247316000000009</v>
      </c>
      <c r="U115" s="44">
        <f t="shared" si="28"/>
        <v>0</v>
      </c>
      <c r="V115" s="44">
        <f t="shared" si="29"/>
        <v>0</v>
      </c>
      <c r="W115" s="44">
        <f t="shared" si="30"/>
        <v>0</v>
      </c>
      <c r="X115" s="44">
        <f t="shared" si="31"/>
        <v>0</v>
      </c>
    </row>
    <row r="116" spans="2:24" x14ac:dyDescent="0.25">
      <c r="B116" s="88">
        <v>26865000000</v>
      </c>
      <c r="C116" s="88">
        <v>-6.8814764000000004</v>
      </c>
      <c r="E116" s="6">
        <f t="shared" si="16"/>
        <v>27.645</v>
      </c>
      <c r="F116" s="6">
        <f t="shared" si="17"/>
        <v>-6.8545365</v>
      </c>
      <c r="G116" s="44">
        <f t="shared" si="18"/>
        <v>-6.8647003</v>
      </c>
      <c r="H116" s="44">
        <f t="shared" si="19"/>
        <v>-7.0366945000000003</v>
      </c>
      <c r="I116" s="44">
        <f t="shared" si="20"/>
        <v>0</v>
      </c>
      <c r="J116" s="44">
        <f t="shared" si="21"/>
        <v>0</v>
      </c>
      <c r="K116" s="44">
        <f t="shared" si="22"/>
        <v>0</v>
      </c>
      <c r="L116" s="44">
        <f t="shared" si="23"/>
        <v>0</v>
      </c>
      <c r="N116" s="88">
        <v>26865000000</v>
      </c>
      <c r="O116" s="88">
        <v>-7.8411827000000001</v>
      </c>
      <c r="Q116" s="6">
        <f t="shared" si="24"/>
        <v>27.645</v>
      </c>
      <c r="R116" s="6">
        <f t="shared" si="25"/>
        <v>-7.9421267999999996</v>
      </c>
      <c r="S116" s="44">
        <f t="shared" si="26"/>
        <v>-7.9321785</v>
      </c>
      <c r="T116" s="44">
        <f t="shared" si="27"/>
        <v>-7.9979171999999998</v>
      </c>
      <c r="U116" s="44">
        <f t="shared" si="28"/>
        <v>0</v>
      </c>
      <c r="V116" s="44">
        <f t="shared" si="29"/>
        <v>0</v>
      </c>
      <c r="W116" s="44">
        <f t="shared" si="30"/>
        <v>0</v>
      </c>
      <c r="X116" s="44">
        <f t="shared" si="31"/>
        <v>0</v>
      </c>
    </row>
    <row r="117" spans="2:24" x14ac:dyDescent="0.25">
      <c r="B117" s="88">
        <v>27060000000</v>
      </c>
      <c r="C117" s="88">
        <v>-6.8699880000000002</v>
      </c>
      <c r="E117" s="6">
        <f t="shared" si="16"/>
        <v>27.84</v>
      </c>
      <c r="F117" s="6">
        <f t="shared" si="17"/>
        <v>-6.7824983999999997</v>
      </c>
      <c r="G117" s="44">
        <f t="shared" si="18"/>
        <v>-6.8798222999999998</v>
      </c>
      <c r="H117" s="44">
        <f t="shared" si="19"/>
        <v>-7.0292858999999996</v>
      </c>
      <c r="I117" s="44">
        <f t="shared" si="20"/>
        <v>0</v>
      </c>
      <c r="J117" s="44">
        <f t="shared" si="21"/>
        <v>0</v>
      </c>
      <c r="K117" s="44">
        <f t="shared" si="22"/>
        <v>0</v>
      </c>
      <c r="L117" s="44">
        <f t="shared" si="23"/>
        <v>0</v>
      </c>
      <c r="N117" s="88">
        <v>27060000000</v>
      </c>
      <c r="O117" s="88">
        <v>-7.8328791000000004</v>
      </c>
      <c r="Q117" s="6">
        <f t="shared" si="24"/>
        <v>27.84</v>
      </c>
      <c r="R117" s="6">
        <f t="shared" si="25"/>
        <v>-7.8942899999999998</v>
      </c>
      <c r="S117" s="44">
        <f t="shared" si="26"/>
        <v>-7.9778361000000002</v>
      </c>
      <c r="T117" s="44">
        <f t="shared" si="27"/>
        <v>-8.0419091999999992</v>
      </c>
      <c r="U117" s="44">
        <f t="shared" si="28"/>
        <v>0</v>
      </c>
      <c r="V117" s="44">
        <f t="shared" si="29"/>
        <v>0</v>
      </c>
      <c r="W117" s="44">
        <f t="shared" si="30"/>
        <v>0</v>
      </c>
      <c r="X117" s="44">
        <f t="shared" si="31"/>
        <v>0</v>
      </c>
    </row>
    <row r="118" spans="2:24" x14ac:dyDescent="0.25">
      <c r="B118" s="88">
        <v>27255000000</v>
      </c>
      <c r="C118" s="88">
        <v>-6.8732777</v>
      </c>
      <c r="E118" s="6">
        <f t="shared" si="16"/>
        <v>28.035</v>
      </c>
      <c r="F118" s="6">
        <f t="shared" si="17"/>
        <v>-6.7632121999999999</v>
      </c>
      <c r="G118" s="44">
        <f t="shared" si="18"/>
        <v>-6.7907424000000001</v>
      </c>
      <c r="H118" s="44">
        <f t="shared" si="19"/>
        <v>-6.9061189000000001</v>
      </c>
      <c r="I118" s="44">
        <f t="shared" si="20"/>
        <v>0</v>
      </c>
      <c r="J118" s="44">
        <f t="shared" si="21"/>
        <v>0</v>
      </c>
      <c r="K118" s="44">
        <f t="shared" si="22"/>
        <v>0</v>
      </c>
      <c r="L118" s="44">
        <f t="shared" si="23"/>
        <v>0</v>
      </c>
      <c r="N118" s="88">
        <v>27255000000</v>
      </c>
      <c r="O118" s="88">
        <v>-7.8620948999999998</v>
      </c>
      <c r="Q118" s="6">
        <f t="shared" si="24"/>
        <v>28.035</v>
      </c>
      <c r="R118" s="6">
        <f t="shared" si="25"/>
        <v>-7.9054150999999999</v>
      </c>
      <c r="S118" s="44">
        <f t="shared" si="26"/>
        <v>-7.9298023999999998</v>
      </c>
      <c r="T118" s="44">
        <f t="shared" si="27"/>
        <v>-7.9993796000000001</v>
      </c>
      <c r="U118" s="44">
        <f t="shared" si="28"/>
        <v>0</v>
      </c>
      <c r="V118" s="44">
        <f t="shared" si="29"/>
        <v>0</v>
      </c>
      <c r="W118" s="44">
        <f t="shared" si="30"/>
        <v>0</v>
      </c>
      <c r="X118" s="44">
        <f t="shared" si="31"/>
        <v>0</v>
      </c>
    </row>
    <row r="119" spans="2:24" x14ac:dyDescent="0.25">
      <c r="B119" s="88">
        <v>27450000000</v>
      </c>
      <c r="C119" s="88">
        <v>-6.8519601999999997</v>
      </c>
      <c r="E119" s="6">
        <f t="shared" si="16"/>
        <v>28.23</v>
      </c>
      <c r="F119" s="6">
        <f t="shared" si="17"/>
        <v>-6.6937499000000003</v>
      </c>
      <c r="G119" s="44">
        <f t="shared" si="18"/>
        <v>-6.7422376000000002</v>
      </c>
      <c r="H119" s="44">
        <f t="shared" si="19"/>
        <v>-6.8470278000000002</v>
      </c>
      <c r="I119" s="44">
        <f t="shared" si="20"/>
        <v>0</v>
      </c>
      <c r="J119" s="44">
        <f t="shared" si="21"/>
        <v>0</v>
      </c>
      <c r="K119" s="44">
        <f t="shared" si="22"/>
        <v>0</v>
      </c>
      <c r="L119" s="44">
        <f t="shared" si="23"/>
        <v>0</v>
      </c>
      <c r="N119" s="88">
        <v>27450000000</v>
      </c>
      <c r="O119" s="88">
        <v>-7.8942851999999997</v>
      </c>
      <c r="Q119" s="6">
        <f t="shared" si="24"/>
        <v>28.23</v>
      </c>
      <c r="R119" s="6">
        <f t="shared" si="25"/>
        <v>-7.8913621999999997</v>
      </c>
      <c r="S119" s="44">
        <f t="shared" si="26"/>
        <v>-7.8953772000000004</v>
      </c>
      <c r="T119" s="44">
        <f t="shared" si="27"/>
        <v>-7.9635372000000002</v>
      </c>
      <c r="U119" s="44">
        <f t="shared" si="28"/>
        <v>0</v>
      </c>
      <c r="V119" s="44">
        <f t="shared" si="29"/>
        <v>0</v>
      </c>
      <c r="W119" s="44">
        <f t="shared" si="30"/>
        <v>0</v>
      </c>
      <c r="X119" s="44">
        <f t="shared" si="31"/>
        <v>0</v>
      </c>
    </row>
    <row r="120" spans="2:24" x14ac:dyDescent="0.25">
      <c r="B120" s="88">
        <v>27645000000</v>
      </c>
      <c r="C120" s="88">
        <v>-6.8545365</v>
      </c>
      <c r="E120" s="6">
        <f t="shared" si="16"/>
        <v>28.425000000000001</v>
      </c>
      <c r="F120" s="6">
        <f t="shared" si="17"/>
        <v>-6.6583185</v>
      </c>
      <c r="G120" s="44">
        <f t="shared" si="18"/>
        <v>-6.6461239000000001</v>
      </c>
      <c r="H120" s="44">
        <f t="shared" si="19"/>
        <v>-6.7448807000000004</v>
      </c>
      <c r="I120" s="44">
        <f t="shared" si="20"/>
        <v>0</v>
      </c>
      <c r="J120" s="44">
        <f t="shared" si="21"/>
        <v>0</v>
      </c>
      <c r="K120" s="44">
        <f t="shared" si="22"/>
        <v>0</v>
      </c>
      <c r="L120" s="44">
        <f t="shared" si="23"/>
        <v>0</v>
      </c>
      <c r="N120" s="88">
        <v>27645000000</v>
      </c>
      <c r="O120" s="88">
        <v>-7.9421267999999996</v>
      </c>
      <c r="Q120" s="6">
        <f t="shared" si="24"/>
        <v>28.425000000000001</v>
      </c>
      <c r="R120" s="6">
        <f t="shared" si="25"/>
        <v>-7.8600702</v>
      </c>
      <c r="S120" s="44">
        <f t="shared" si="26"/>
        <v>-7.8603972999999998</v>
      </c>
      <c r="T120" s="44">
        <f t="shared" si="27"/>
        <v>-7.9281477999999996</v>
      </c>
      <c r="U120" s="44">
        <f t="shared" si="28"/>
        <v>0</v>
      </c>
      <c r="V120" s="44">
        <f t="shared" si="29"/>
        <v>0</v>
      </c>
      <c r="W120" s="44">
        <f t="shared" si="30"/>
        <v>0</v>
      </c>
      <c r="X120" s="44">
        <f t="shared" si="31"/>
        <v>0</v>
      </c>
    </row>
    <row r="121" spans="2:24" x14ac:dyDescent="0.25">
      <c r="B121" s="88">
        <v>27840000000</v>
      </c>
      <c r="C121" s="88">
        <v>-6.7824983999999997</v>
      </c>
      <c r="E121" s="6">
        <f t="shared" si="16"/>
        <v>28.62</v>
      </c>
      <c r="F121" s="6">
        <f t="shared" si="17"/>
        <v>-6.6336554999999997</v>
      </c>
      <c r="G121" s="44">
        <f t="shared" si="18"/>
        <v>-6.6531940000000001</v>
      </c>
      <c r="H121" s="44">
        <f t="shared" si="19"/>
        <v>-6.7544035999999998</v>
      </c>
      <c r="I121" s="44">
        <f t="shared" si="20"/>
        <v>0</v>
      </c>
      <c r="J121" s="44">
        <f t="shared" si="21"/>
        <v>0</v>
      </c>
      <c r="K121" s="44">
        <f t="shared" si="22"/>
        <v>0</v>
      </c>
      <c r="L121" s="44">
        <f t="shared" si="23"/>
        <v>0</v>
      </c>
      <c r="N121" s="88">
        <v>27840000000</v>
      </c>
      <c r="O121" s="88">
        <v>-7.8942899999999998</v>
      </c>
      <c r="Q121" s="6">
        <f t="shared" si="24"/>
        <v>28.62</v>
      </c>
      <c r="R121" s="6">
        <f t="shared" si="25"/>
        <v>-7.8624042999999997</v>
      </c>
      <c r="S121" s="44">
        <f t="shared" si="26"/>
        <v>-7.8603940000000003</v>
      </c>
      <c r="T121" s="44">
        <f t="shared" si="27"/>
        <v>-7.9303784000000004</v>
      </c>
      <c r="U121" s="44">
        <f t="shared" si="28"/>
        <v>0</v>
      </c>
      <c r="V121" s="44">
        <f t="shared" si="29"/>
        <v>0</v>
      </c>
      <c r="W121" s="44">
        <f t="shared" si="30"/>
        <v>0</v>
      </c>
      <c r="X121" s="44">
        <f t="shared" si="31"/>
        <v>0</v>
      </c>
    </row>
    <row r="122" spans="2:24" x14ac:dyDescent="0.25">
      <c r="B122" s="88">
        <v>28035000000</v>
      </c>
      <c r="C122" s="88">
        <v>-6.7632121999999999</v>
      </c>
      <c r="E122" s="6">
        <f t="shared" si="16"/>
        <v>28.815000000000001</v>
      </c>
      <c r="F122" s="6">
        <f t="shared" si="17"/>
        <v>-6.6618351999999996</v>
      </c>
      <c r="G122" s="44">
        <f t="shared" si="18"/>
        <v>-6.6850623999999996</v>
      </c>
      <c r="H122" s="44">
        <f t="shared" si="19"/>
        <v>-6.7952298999999998</v>
      </c>
      <c r="I122" s="44">
        <f t="shared" si="20"/>
        <v>0</v>
      </c>
      <c r="J122" s="44">
        <f t="shared" si="21"/>
        <v>0</v>
      </c>
      <c r="K122" s="44">
        <f t="shared" si="22"/>
        <v>0</v>
      </c>
      <c r="L122" s="44">
        <f t="shared" si="23"/>
        <v>0</v>
      </c>
      <c r="N122" s="88">
        <v>28035000000</v>
      </c>
      <c r="O122" s="88">
        <v>-7.9054150999999999</v>
      </c>
      <c r="Q122" s="6">
        <f t="shared" si="24"/>
        <v>28.815000000000001</v>
      </c>
      <c r="R122" s="6">
        <f t="shared" si="25"/>
        <v>-7.9001460000000003</v>
      </c>
      <c r="S122" s="44">
        <f t="shared" si="26"/>
        <v>-7.8915442999999996</v>
      </c>
      <c r="T122" s="44">
        <f t="shared" si="27"/>
        <v>-7.9642644000000002</v>
      </c>
      <c r="U122" s="44">
        <f t="shared" si="28"/>
        <v>0</v>
      </c>
      <c r="V122" s="44">
        <f t="shared" si="29"/>
        <v>0</v>
      </c>
      <c r="W122" s="44">
        <f t="shared" si="30"/>
        <v>0</v>
      </c>
      <c r="X122" s="44">
        <f t="shared" si="31"/>
        <v>0</v>
      </c>
    </row>
    <row r="123" spans="2:24" x14ac:dyDescent="0.25">
      <c r="B123" s="88">
        <v>28230000000</v>
      </c>
      <c r="C123" s="88">
        <v>-6.6937499000000003</v>
      </c>
      <c r="E123" s="6">
        <f t="shared" si="16"/>
        <v>29.01</v>
      </c>
      <c r="F123" s="6">
        <f t="shared" si="17"/>
        <v>-6.6959672000000001</v>
      </c>
      <c r="G123" s="44">
        <f t="shared" si="18"/>
        <v>-6.7803072999999996</v>
      </c>
      <c r="H123" s="44">
        <f t="shared" si="19"/>
        <v>-6.8977380000000004</v>
      </c>
      <c r="I123" s="44">
        <f t="shared" si="20"/>
        <v>0</v>
      </c>
      <c r="J123" s="44">
        <f t="shared" si="21"/>
        <v>0</v>
      </c>
      <c r="K123" s="44">
        <f t="shared" si="22"/>
        <v>0</v>
      </c>
      <c r="L123" s="44">
        <f t="shared" si="23"/>
        <v>0</v>
      </c>
      <c r="N123" s="88">
        <v>28230000000</v>
      </c>
      <c r="O123" s="88">
        <v>-7.8913621999999997</v>
      </c>
      <c r="Q123" s="6">
        <f t="shared" si="24"/>
        <v>29.01</v>
      </c>
      <c r="R123" s="6">
        <f t="shared" si="25"/>
        <v>-7.9201287999999996</v>
      </c>
      <c r="S123" s="44">
        <f t="shared" si="26"/>
        <v>-7.9236855999999998</v>
      </c>
      <c r="T123" s="44">
        <f t="shared" si="27"/>
        <v>-7.9954143000000002</v>
      </c>
      <c r="U123" s="44">
        <f t="shared" si="28"/>
        <v>0</v>
      </c>
      <c r="V123" s="44">
        <f t="shared" si="29"/>
        <v>0</v>
      </c>
      <c r="W123" s="44">
        <f t="shared" si="30"/>
        <v>0</v>
      </c>
      <c r="X123" s="44">
        <f t="shared" si="31"/>
        <v>0</v>
      </c>
    </row>
    <row r="124" spans="2:24" x14ac:dyDescent="0.25">
      <c r="B124" s="88">
        <v>28425000000</v>
      </c>
      <c r="C124" s="88">
        <v>-6.6583185</v>
      </c>
      <c r="E124" s="6">
        <f t="shared" si="16"/>
        <v>29.204999999999998</v>
      </c>
      <c r="F124" s="6">
        <f t="shared" si="17"/>
        <v>-6.7877587999999998</v>
      </c>
      <c r="G124" s="44">
        <f t="shared" si="18"/>
        <v>-6.8459678000000004</v>
      </c>
      <c r="H124" s="44">
        <f t="shared" si="19"/>
        <v>-6.9798450000000001</v>
      </c>
      <c r="I124" s="44">
        <f t="shared" si="20"/>
        <v>0</v>
      </c>
      <c r="J124" s="44">
        <f t="shared" si="21"/>
        <v>0</v>
      </c>
      <c r="K124" s="44">
        <f t="shared" si="22"/>
        <v>0</v>
      </c>
      <c r="L124" s="44">
        <f t="shared" si="23"/>
        <v>0</v>
      </c>
      <c r="N124" s="88">
        <v>28425000000</v>
      </c>
      <c r="O124" s="88">
        <v>-7.8600702</v>
      </c>
      <c r="Q124" s="6">
        <f t="shared" si="24"/>
        <v>29.204999999999998</v>
      </c>
      <c r="R124" s="6">
        <f t="shared" si="25"/>
        <v>-7.9692645000000004</v>
      </c>
      <c r="S124" s="44">
        <f t="shared" si="26"/>
        <v>-7.9708490000000003</v>
      </c>
      <c r="T124" s="44">
        <f t="shared" si="27"/>
        <v>-8.0354910000000004</v>
      </c>
      <c r="U124" s="44">
        <f t="shared" si="28"/>
        <v>0</v>
      </c>
      <c r="V124" s="44">
        <f t="shared" si="29"/>
        <v>0</v>
      </c>
      <c r="W124" s="44">
        <f t="shared" si="30"/>
        <v>0</v>
      </c>
      <c r="X124" s="44">
        <f t="shared" si="31"/>
        <v>0</v>
      </c>
    </row>
    <row r="125" spans="2:24" x14ac:dyDescent="0.25">
      <c r="B125" s="88">
        <v>28620000000</v>
      </c>
      <c r="C125" s="88">
        <v>-6.6336554999999997</v>
      </c>
      <c r="E125" s="6">
        <f t="shared" si="16"/>
        <v>29.4</v>
      </c>
      <c r="F125" s="6">
        <f t="shared" si="17"/>
        <v>-6.8383960999999998</v>
      </c>
      <c r="G125" s="44">
        <f t="shared" si="18"/>
        <v>-6.9453769000000003</v>
      </c>
      <c r="H125" s="44">
        <f t="shared" si="19"/>
        <v>-7.0907701999999997</v>
      </c>
      <c r="I125" s="44">
        <f t="shared" si="20"/>
        <v>0</v>
      </c>
      <c r="J125" s="44">
        <f t="shared" si="21"/>
        <v>0</v>
      </c>
      <c r="K125" s="44">
        <f t="shared" si="22"/>
        <v>0</v>
      </c>
      <c r="L125" s="44">
        <f t="shared" si="23"/>
        <v>0</v>
      </c>
      <c r="N125" s="88">
        <v>28620000000</v>
      </c>
      <c r="O125" s="88">
        <v>-7.8624042999999997</v>
      </c>
      <c r="Q125" s="6">
        <f t="shared" si="24"/>
        <v>29.4</v>
      </c>
      <c r="R125" s="6">
        <f t="shared" si="25"/>
        <v>-8.0400332999999993</v>
      </c>
      <c r="S125" s="44">
        <f t="shared" si="26"/>
        <v>-8.0013552000000008</v>
      </c>
      <c r="T125" s="44">
        <f t="shared" si="27"/>
        <v>-8.0483875000000005</v>
      </c>
      <c r="U125" s="44">
        <f t="shared" si="28"/>
        <v>0</v>
      </c>
      <c r="V125" s="44">
        <f t="shared" si="29"/>
        <v>0</v>
      </c>
      <c r="W125" s="44">
        <f t="shared" si="30"/>
        <v>0</v>
      </c>
      <c r="X125" s="44">
        <f t="shared" si="31"/>
        <v>0</v>
      </c>
    </row>
    <row r="126" spans="2:24" x14ac:dyDescent="0.25">
      <c r="B126" s="88">
        <v>28815000000</v>
      </c>
      <c r="C126" s="88">
        <v>-6.6618351999999996</v>
      </c>
      <c r="E126" s="6">
        <f t="shared" si="16"/>
        <v>29.594999999999999</v>
      </c>
      <c r="F126" s="6">
        <f t="shared" si="17"/>
        <v>-6.8968406</v>
      </c>
      <c r="G126" s="44">
        <f t="shared" si="18"/>
        <v>-6.9808607</v>
      </c>
      <c r="H126" s="44">
        <f t="shared" si="19"/>
        <v>-7.1348628999999999</v>
      </c>
      <c r="I126" s="44">
        <f t="shared" si="20"/>
        <v>0</v>
      </c>
      <c r="J126" s="44">
        <f t="shared" si="21"/>
        <v>0</v>
      </c>
      <c r="K126" s="44">
        <f t="shared" si="22"/>
        <v>0</v>
      </c>
      <c r="L126" s="44">
        <f t="shared" si="23"/>
        <v>0</v>
      </c>
      <c r="N126" s="88">
        <v>28815000000</v>
      </c>
      <c r="O126" s="88">
        <v>-7.9001460000000003</v>
      </c>
      <c r="Q126" s="6">
        <f t="shared" si="24"/>
        <v>29.594999999999999</v>
      </c>
      <c r="R126" s="6">
        <f t="shared" si="25"/>
        <v>-8.0738830999999998</v>
      </c>
      <c r="S126" s="44">
        <f t="shared" si="26"/>
        <v>-8.0521030000000007</v>
      </c>
      <c r="T126" s="44">
        <f t="shared" si="27"/>
        <v>-8.0942019999999992</v>
      </c>
      <c r="U126" s="44">
        <f t="shared" si="28"/>
        <v>0</v>
      </c>
      <c r="V126" s="44">
        <f t="shared" si="29"/>
        <v>0</v>
      </c>
      <c r="W126" s="44">
        <f t="shared" si="30"/>
        <v>0</v>
      </c>
      <c r="X126" s="44">
        <f t="shared" si="31"/>
        <v>0</v>
      </c>
    </row>
    <row r="127" spans="2:24" x14ac:dyDescent="0.25">
      <c r="B127" s="88">
        <v>29010000000</v>
      </c>
      <c r="C127" s="88">
        <v>-6.6959672000000001</v>
      </c>
      <c r="E127" s="6">
        <f t="shared" si="16"/>
        <v>29.79</v>
      </c>
      <c r="F127" s="6">
        <f t="shared" si="17"/>
        <v>-6.9306035000000001</v>
      </c>
      <c r="G127" s="44">
        <f t="shared" si="18"/>
        <v>-7.0406766000000003</v>
      </c>
      <c r="H127" s="44">
        <f t="shared" si="19"/>
        <v>-7.2040224000000004</v>
      </c>
      <c r="I127" s="44">
        <f t="shared" si="20"/>
        <v>0</v>
      </c>
      <c r="J127" s="44">
        <f t="shared" si="21"/>
        <v>0</v>
      </c>
      <c r="K127" s="44">
        <f t="shared" si="22"/>
        <v>0</v>
      </c>
      <c r="L127" s="44">
        <f t="shared" si="23"/>
        <v>0</v>
      </c>
      <c r="N127" s="88">
        <v>29010000000</v>
      </c>
      <c r="O127" s="88">
        <v>-7.9201287999999996</v>
      </c>
      <c r="Q127" s="6">
        <f t="shared" si="24"/>
        <v>29.79</v>
      </c>
      <c r="R127" s="6">
        <f t="shared" si="25"/>
        <v>-8.1007365999999994</v>
      </c>
      <c r="S127" s="44">
        <f t="shared" si="26"/>
        <v>-8.1009674</v>
      </c>
      <c r="T127" s="44">
        <f t="shared" si="27"/>
        <v>-8.1300526000000009</v>
      </c>
      <c r="U127" s="44">
        <f t="shared" si="28"/>
        <v>0</v>
      </c>
      <c r="V127" s="44">
        <f t="shared" si="29"/>
        <v>0</v>
      </c>
      <c r="W127" s="44">
        <f t="shared" si="30"/>
        <v>0</v>
      </c>
      <c r="X127" s="44">
        <f t="shared" si="31"/>
        <v>0</v>
      </c>
    </row>
    <row r="128" spans="2:24" x14ac:dyDescent="0.25">
      <c r="B128" s="88">
        <v>29205000000</v>
      </c>
      <c r="C128" s="88">
        <v>-6.7877587999999998</v>
      </c>
      <c r="E128" s="6">
        <f t="shared" si="16"/>
        <v>29.984999999999999</v>
      </c>
      <c r="F128" s="6">
        <f t="shared" si="17"/>
        <v>-6.9588766</v>
      </c>
      <c r="G128" s="44">
        <f t="shared" si="18"/>
        <v>-7.0179906000000001</v>
      </c>
      <c r="H128" s="44">
        <f t="shared" si="19"/>
        <v>-7.1768713000000002</v>
      </c>
      <c r="I128" s="44">
        <f t="shared" si="20"/>
        <v>0</v>
      </c>
      <c r="J128" s="44">
        <f t="shared" si="21"/>
        <v>0</v>
      </c>
      <c r="K128" s="44">
        <f t="shared" si="22"/>
        <v>0</v>
      </c>
      <c r="L128" s="44">
        <f t="shared" si="23"/>
        <v>0</v>
      </c>
      <c r="N128" s="88">
        <v>29205000000</v>
      </c>
      <c r="O128" s="88">
        <v>-7.9692645000000004</v>
      </c>
      <c r="Q128" s="6">
        <f t="shared" si="24"/>
        <v>29.984999999999999</v>
      </c>
      <c r="R128" s="6">
        <f t="shared" si="25"/>
        <v>-8.1273593999999996</v>
      </c>
      <c r="S128" s="44">
        <f t="shared" si="26"/>
        <v>-8.1009226000000005</v>
      </c>
      <c r="T128" s="44">
        <f t="shared" si="27"/>
        <v>-8.1393784999999994</v>
      </c>
      <c r="U128" s="44">
        <f t="shared" si="28"/>
        <v>0</v>
      </c>
      <c r="V128" s="44">
        <f t="shared" si="29"/>
        <v>0</v>
      </c>
      <c r="W128" s="44">
        <f t="shared" si="30"/>
        <v>0</v>
      </c>
      <c r="X128" s="44">
        <f t="shared" si="31"/>
        <v>0</v>
      </c>
    </row>
    <row r="129" spans="2:24" x14ac:dyDescent="0.25">
      <c r="B129" s="88">
        <v>29400000000</v>
      </c>
      <c r="C129" s="88">
        <v>-6.8383960999999998</v>
      </c>
      <c r="E129" s="6">
        <f t="shared" si="16"/>
        <v>30.18</v>
      </c>
      <c r="F129" s="6">
        <f t="shared" si="17"/>
        <v>-6.9871477999999998</v>
      </c>
      <c r="G129" s="44">
        <f t="shared" si="18"/>
        <v>-7.0375471000000003</v>
      </c>
      <c r="H129" s="44">
        <f t="shared" si="19"/>
        <v>-7.1891651000000003</v>
      </c>
      <c r="I129" s="44">
        <f t="shared" si="20"/>
        <v>0</v>
      </c>
      <c r="J129" s="44">
        <f t="shared" si="21"/>
        <v>0</v>
      </c>
      <c r="K129" s="44">
        <f t="shared" si="22"/>
        <v>0</v>
      </c>
      <c r="L129" s="44">
        <f t="shared" si="23"/>
        <v>0</v>
      </c>
      <c r="N129" s="88">
        <v>29400000000</v>
      </c>
      <c r="O129" s="88">
        <v>-8.0400332999999993</v>
      </c>
      <c r="Q129" s="6">
        <f t="shared" si="24"/>
        <v>30.18</v>
      </c>
      <c r="R129" s="6">
        <f t="shared" si="25"/>
        <v>-8.1186503999999999</v>
      </c>
      <c r="S129" s="44">
        <f t="shared" si="26"/>
        <v>-8.0947370999999997</v>
      </c>
      <c r="T129" s="44">
        <f t="shared" si="27"/>
        <v>-8.1395844999999998</v>
      </c>
      <c r="U129" s="44">
        <f t="shared" si="28"/>
        <v>0</v>
      </c>
      <c r="V129" s="44">
        <f t="shared" si="29"/>
        <v>0</v>
      </c>
      <c r="W129" s="44">
        <f t="shared" si="30"/>
        <v>0</v>
      </c>
      <c r="X129" s="44">
        <f t="shared" si="31"/>
        <v>0</v>
      </c>
    </row>
    <row r="130" spans="2:24" x14ac:dyDescent="0.25">
      <c r="B130" s="88">
        <v>29595000000</v>
      </c>
      <c r="C130" s="88">
        <v>-6.8968406</v>
      </c>
      <c r="E130" s="6">
        <f t="shared" si="16"/>
        <v>30.375</v>
      </c>
      <c r="F130" s="6">
        <f t="shared" si="17"/>
        <v>-7.0319867</v>
      </c>
      <c r="G130" s="44">
        <f t="shared" si="18"/>
        <v>-7.0796533000000004</v>
      </c>
      <c r="H130" s="44">
        <f t="shared" si="19"/>
        <v>-7.2161955999999998</v>
      </c>
      <c r="I130" s="44">
        <f t="shared" si="20"/>
        <v>0</v>
      </c>
      <c r="J130" s="44">
        <f t="shared" si="21"/>
        <v>0</v>
      </c>
      <c r="K130" s="44">
        <f t="shared" si="22"/>
        <v>0</v>
      </c>
      <c r="L130" s="44">
        <f t="shared" si="23"/>
        <v>0</v>
      </c>
      <c r="N130" s="88">
        <v>29595000000</v>
      </c>
      <c r="O130" s="88">
        <v>-8.0738830999999998</v>
      </c>
      <c r="Q130" s="6">
        <f t="shared" si="24"/>
        <v>30.375</v>
      </c>
      <c r="R130" s="6">
        <f t="shared" si="25"/>
        <v>-8.0965337999999996</v>
      </c>
      <c r="S130" s="44">
        <f t="shared" si="26"/>
        <v>-8.0870265999999997</v>
      </c>
      <c r="T130" s="44">
        <f t="shared" si="27"/>
        <v>-8.1439942999999992</v>
      </c>
      <c r="U130" s="44">
        <f t="shared" si="28"/>
        <v>0</v>
      </c>
      <c r="V130" s="44">
        <f t="shared" si="29"/>
        <v>0</v>
      </c>
      <c r="W130" s="44">
        <f t="shared" si="30"/>
        <v>0</v>
      </c>
      <c r="X130" s="44">
        <f t="shared" si="31"/>
        <v>0</v>
      </c>
    </row>
    <row r="131" spans="2:24" x14ac:dyDescent="0.25">
      <c r="B131" s="88">
        <v>29790000000</v>
      </c>
      <c r="C131" s="88">
        <v>-6.9306035000000001</v>
      </c>
      <c r="E131" s="6">
        <f t="shared" si="16"/>
        <v>30.57</v>
      </c>
      <c r="F131" s="6">
        <f t="shared" si="17"/>
        <v>-7.0364585000000002</v>
      </c>
      <c r="G131" s="44">
        <f t="shared" si="18"/>
        <v>-7.1268419999999999</v>
      </c>
      <c r="H131" s="44">
        <f t="shared" si="19"/>
        <v>-7.2512980000000002</v>
      </c>
      <c r="I131" s="44">
        <f t="shared" si="20"/>
        <v>0</v>
      </c>
      <c r="J131" s="44">
        <f t="shared" si="21"/>
        <v>0</v>
      </c>
      <c r="K131" s="44">
        <f t="shared" si="22"/>
        <v>0</v>
      </c>
      <c r="L131" s="44">
        <f t="shared" si="23"/>
        <v>0</v>
      </c>
      <c r="N131" s="88">
        <v>29790000000</v>
      </c>
      <c r="O131" s="88">
        <v>-8.1007365999999994</v>
      </c>
      <c r="Q131" s="6">
        <f t="shared" si="24"/>
        <v>30.57</v>
      </c>
      <c r="R131" s="6">
        <f t="shared" si="25"/>
        <v>-8.0467806</v>
      </c>
      <c r="S131" s="44">
        <f t="shared" si="26"/>
        <v>-8.0930900999999995</v>
      </c>
      <c r="T131" s="44">
        <f t="shared" si="27"/>
        <v>-8.1560086999999992</v>
      </c>
      <c r="U131" s="44">
        <f t="shared" si="28"/>
        <v>0</v>
      </c>
      <c r="V131" s="44">
        <f t="shared" si="29"/>
        <v>0</v>
      </c>
      <c r="W131" s="44">
        <f t="shared" si="30"/>
        <v>0</v>
      </c>
      <c r="X131" s="44">
        <f t="shared" si="31"/>
        <v>0</v>
      </c>
    </row>
    <row r="132" spans="2:24" x14ac:dyDescent="0.25">
      <c r="B132" s="88">
        <v>29985000000</v>
      </c>
      <c r="C132" s="88">
        <v>-6.9588766</v>
      </c>
      <c r="E132" s="6">
        <f t="shared" si="16"/>
        <v>30.765000000000001</v>
      </c>
      <c r="F132" s="6">
        <f t="shared" si="17"/>
        <v>-7.1192751000000003</v>
      </c>
      <c r="G132" s="44">
        <f t="shared" si="18"/>
        <v>-7.1378712999999996</v>
      </c>
      <c r="H132" s="44">
        <f t="shared" si="19"/>
        <v>-7.2535553000000004</v>
      </c>
      <c r="I132" s="44">
        <f t="shared" si="20"/>
        <v>0</v>
      </c>
      <c r="J132" s="44">
        <f t="shared" si="21"/>
        <v>0</v>
      </c>
      <c r="K132" s="44">
        <f t="shared" si="22"/>
        <v>0</v>
      </c>
      <c r="L132" s="44">
        <f t="shared" si="23"/>
        <v>0</v>
      </c>
      <c r="N132" s="88">
        <v>29985000000</v>
      </c>
      <c r="O132" s="88">
        <v>-8.1273593999999996</v>
      </c>
      <c r="Q132" s="6">
        <f t="shared" si="24"/>
        <v>30.765000000000001</v>
      </c>
      <c r="R132" s="6">
        <f t="shared" si="25"/>
        <v>-8.0621785999999993</v>
      </c>
      <c r="S132" s="44">
        <f t="shared" si="26"/>
        <v>-8.0368071000000008</v>
      </c>
      <c r="T132" s="44">
        <f t="shared" si="27"/>
        <v>-8.1024723000000005</v>
      </c>
      <c r="U132" s="44">
        <f t="shared" si="28"/>
        <v>0</v>
      </c>
      <c r="V132" s="44">
        <f t="shared" si="29"/>
        <v>0</v>
      </c>
      <c r="W132" s="44">
        <f t="shared" si="30"/>
        <v>0</v>
      </c>
      <c r="X132" s="44">
        <f t="shared" si="31"/>
        <v>0</v>
      </c>
    </row>
    <row r="133" spans="2:24" x14ac:dyDescent="0.25">
      <c r="B133" s="88">
        <v>30180000000</v>
      </c>
      <c r="C133" s="88">
        <v>-6.9871477999999998</v>
      </c>
      <c r="E133" s="6">
        <f t="shared" ref="E133:E196" si="32">B137/1000000000</f>
        <v>30.96</v>
      </c>
      <c r="F133" s="6">
        <f t="shared" ref="F133:F196" si="33">C137</f>
        <v>-7.1942247999999998</v>
      </c>
      <c r="G133" s="44">
        <f t="shared" ref="G133:G196" si="34">C343</f>
        <v>-7.2045311999999999</v>
      </c>
      <c r="H133" s="44">
        <f t="shared" ref="H133:H196" si="35">C549</f>
        <v>-7.3088154999999997</v>
      </c>
      <c r="I133" s="44">
        <f t="shared" ref="I133:I196" si="36">C755</f>
        <v>0</v>
      </c>
      <c r="J133" s="44">
        <f t="shared" ref="J133:J196" si="37">C961</f>
        <v>0</v>
      </c>
      <c r="K133" s="44">
        <f t="shared" ref="K133:K196" si="38">C1167</f>
        <v>0</v>
      </c>
      <c r="L133" s="44">
        <f t="shared" si="23"/>
        <v>0</v>
      </c>
      <c r="N133" s="88">
        <v>30180000000</v>
      </c>
      <c r="O133" s="88">
        <v>-8.1186503999999999</v>
      </c>
      <c r="Q133" s="6">
        <f t="shared" si="24"/>
        <v>30.96</v>
      </c>
      <c r="R133" s="6">
        <f t="shared" si="25"/>
        <v>-8.0450811000000009</v>
      </c>
      <c r="S133" s="44">
        <f t="shared" si="26"/>
        <v>-8.0840739999999993</v>
      </c>
      <c r="T133" s="44">
        <f t="shared" si="27"/>
        <v>-8.1549739999999993</v>
      </c>
      <c r="U133" s="44">
        <f t="shared" si="28"/>
        <v>0</v>
      </c>
      <c r="V133" s="44">
        <f t="shared" si="29"/>
        <v>0</v>
      </c>
      <c r="W133" s="44">
        <f t="shared" si="30"/>
        <v>0</v>
      </c>
      <c r="X133" s="44">
        <f t="shared" si="31"/>
        <v>0</v>
      </c>
    </row>
    <row r="134" spans="2:24" x14ac:dyDescent="0.25">
      <c r="B134" s="88">
        <v>30375000000</v>
      </c>
      <c r="C134" s="88">
        <v>-7.0319867</v>
      </c>
      <c r="E134" s="6">
        <f t="shared" si="32"/>
        <v>31.155000000000001</v>
      </c>
      <c r="F134" s="6">
        <f t="shared" si="33"/>
        <v>-7.2369037000000001</v>
      </c>
      <c r="G134" s="44">
        <f t="shared" si="34"/>
        <v>-7.2669778000000003</v>
      </c>
      <c r="H134" s="44">
        <f t="shared" si="35"/>
        <v>-7.3668551000000004</v>
      </c>
      <c r="I134" s="44">
        <f t="shared" si="36"/>
        <v>0</v>
      </c>
      <c r="J134" s="44">
        <f t="shared" si="37"/>
        <v>0</v>
      </c>
      <c r="K134" s="44">
        <f t="shared" si="38"/>
        <v>0</v>
      </c>
      <c r="L134" s="44">
        <f t="shared" ref="L134:L197" si="39">C1374</f>
        <v>0</v>
      </c>
      <c r="N134" s="88">
        <v>30375000000</v>
      </c>
      <c r="O134" s="88">
        <v>-8.0965337999999996</v>
      </c>
      <c r="Q134" s="6">
        <f t="shared" ref="Q134:Q197" si="40">N138/1000000000</f>
        <v>31.155000000000001</v>
      </c>
      <c r="R134" s="6">
        <f t="shared" ref="R134:R197" si="41">O138</f>
        <v>-8.0231981000000001</v>
      </c>
      <c r="S134" s="44">
        <f t="shared" ref="S134:S197" si="42">O344</f>
        <v>-8.0710114999999991</v>
      </c>
      <c r="T134" s="44">
        <f t="shared" ref="T134:T197" si="43">O550</f>
        <v>-8.1408901</v>
      </c>
      <c r="U134" s="44">
        <f t="shared" ref="U134:U197" si="44">O756</f>
        <v>0</v>
      </c>
      <c r="V134" s="44">
        <f t="shared" ref="V134:V197" si="45">O962</f>
        <v>0</v>
      </c>
      <c r="W134" s="44">
        <f t="shared" ref="W134:W197" si="46">O1168</f>
        <v>0</v>
      </c>
      <c r="X134" s="44">
        <f t="shared" ref="X134:X197" si="47">O1374</f>
        <v>0</v>
      </c>
    </row>
    <row r="135" spans="2:24" x14ac:dyDescent="0.25">
      <c r="B135" s="88">
        <v>30570000000</v>
      </c>
      <c r="C135" s="88">
        <v>-7.0364585000000002</v>
      </c>
      <c r="E135" s="6">
        <f t="shared" si="32"/>
        <v>31.35</v>
      </c>
      <c r="F135" s="6">
        <f t="shared" si="33"/>
        <v>-7.3071785</v>
      </c>
      <c r="G135" s="44">
        <f t="shared" si="34"/>
        <v>-7.3709578999999996</v>
      </c>
      <c r="H135" s="44">
        <f t="shared" si="35"/>
        <v>-7.4656425000000004</v>
      </c>
      <c r="I135" s="44">
        <f t="shared" si="36"/>
        <v>0</v>
      </c>
      <c r="J135" s="44">
        <f t="shared" si="37"/>
        <v>0</v>
      </c>
      <c r="K135" s="44">
        <f t="shared" si="38"/>
        <v>0</v>
      </c>
      <c r="L135" s="44">
        <f t="shared" si="39"/>
        <v>0</v>
      </c>
      <c r="N135" s="88">
        <v>30570000000</v>
      </c>
      <c r="O135" s="88">
        <v>-8.0467806</v>
      </c>
      <c r="Q135" s="6">
        <f t="shared" si="40"/>
        <v>31.35</v>
      </c>
      <c r="R135" s="6">
        <f t="shared" si="41"/>
        <v>-8.0152540000000005</v>
      </c>
      <c r="S135" s="44">
        <f t="shared" si="42"/>
        <v>-8.0857495999999998</v>
      </c>
      <c r="T135" s="44">
        <f t="shared" si="43"/>
        <v>-8.1497773999999996</v>
      </c>
      <c r="U135" s="44">
        <f t="shared" si="44"/>
        <v>0</v>
      </c>
      <c r="V135" s="44">
        <f t="shared" si="45"/>
        <v>0</v>
      </c>
      <c r="W135" s="44">
        <f t="shared" si="46"/>
        <v>0</v>
      </c>
      <c r="X135" s="44">
        <f t="shared" si="47"/>
        <v>0</v>
      </c>
    </row>
    <row r="136" spans="2:24" x14ac:dyDescent="0.25">
      <c r="B136" s="88">
        <v>30765000000</v>
      </c>
      <c r="C136" s="88">
        <v>-7.1192751000000003</v>
      </c>
      <c r="E136" s="6">
        <f t="shared" si="32"/>
        <v>31.545000000000002</v>
      </c>
      <c r="F136" s="6">
        <f t="shared" si="33"/>
        <v>-7.4004741000000003</v>
      </c>
      <c r="G136" s="44">
        <f t="shared" si="34"/>
        <v>-7.4027567000000003</v>
      </c>
      <c r="H136" s="44">
        <f t="shared" si="35"/>
        <v>-7.4947895999999998</v>
      </c>
      <c r="I136" s="44">
        <f t="shared" si="36"/>
        <v>0</v>
      </c>
      <c r="J136" s="44">
        <f t="shared" si="37"/>
        <v>0</v>
      </c>
      <c r="K136" s="44">
        <f t="shared" si="38"/>
        <v>0</v>
      </c>
      <c r="L136" s="44">
        <f t="shared" si="39"/>
        <v>0</v>
      </c>
      <c r="N136" s="88">
        <v>30765000000</v>
      </c>
      <c r="O136" s="88">
        <v>-8.0621785999999993</v>
      </c>
      <c r="Q136" s="6">
        <f t="shared" si="40"/>
        <v>31.545000000000002</v>
      </c>
      <c r="R136" s="6">
        <f t="shared" si="41"/>
        <v>-8.0582113</v>
      </c>
      <c r="S136" s="44">
        <f t="shared" si="42"/>
        <v>-8.0280418000000004</v>
      </c>
      <c r="T136" s="44">
        <f t="shared" si="43"/>
        <v>-8.0872402000000001</v>
      </c>
      <c r="U136" s="44">
        <f t="shared" si="44"/>
        <v>0</v>
      </c>
      <c r="V136" s="44">
        <f t="shared" si="45"/>
        <v>0</v>
      </c>
      <c r="W136" s="44">
        <f t="shared" si="46"/>
        <v>0</v>
      </c>
      <c r="X136" s="44">
        <f t="shared" si="47"/>
        <v>0</v>
      </c>
    </row>
    <row r="137" spans="2:24" x14ac:dyDescent="0.25">
      <c r="B137" s="88">
        <v>30960000000</v>
      </c>
      <c r="C137" s="88">
        <v>-7.1942247999999998</v>
      </c>
      <c r="E137" s="6">
        <f t="shared" si="32"/>
        <v>31.74</v>
      </c>
      <c r="F137" s="6">
        <f t="shared" si="33"/>
        <v>-7.4307780000000001</v>
      </c>
      <c r="G137" s="44">
        <f t="shared" si="34"/>
        <v>-7.4512887000000001</v>
      </c>
      <c r="H137" s="44">
        <f t="shared" si="35"/>
        <v>-7.5352401999999996</v>
      </c>
      <c r="I137" s="44">
        <f t="shared" si="36"/>
        <v>0</v>
      </c>
      <c r="J137" s="44">
        <f t="shared" si="37"/>
        <v>0</v>
      </c>
      <c r="K137" s="44">
        <f t="shared" si="38"/>
        <v>0</v>
      </c>
      <c r="L137" s="44">
        <f t="shared" si="39"/>
        <v>0</v>
      </c>
      <c r="N137" s="88">
        <v>30960000000</v>
      </c>
      <c r="O137" s="88">
        <v>-8.0450811000000009</v>
      </c>
      <c r="Q137" s="6">
        <f t="shared" si="40"/>
        <v>31.74</v>
      </c>
      <c r="R137" s="6">
        <f t="shared" si="41"/>
        <v>-8.0248728000000007</v>
      </c>
      <c r="S137" s="44">
        <f t="shared" si="42"/>
        <v>-8.0524035000000005</v>
      </c>
      <c r="T137" s="44">
        <f t="shared" si="43"/>
        <v>-8.1218672000000005</v>
      </c>
      <c r="U137" s="44">
        <f t="shared" si="44"/>
        <v>0</v>
      </c>
      <c r="V137" s="44">
        <f t="shared" si="45"/>
        <v>0</v>
      </c>
      <c r="W137" s="44">
        <f t="shared" si="46"/>
        <v>0</v>
      </c>
      <c r="X137" s="44">
        <f t="shared" si="47"/>
        <v>0</v>
      </c>
    </row>
    <row r="138" spans="2:24" x14ac:dyDescent="0.25">
      <c r="B138" s="88">
        <v>31155000000</v>
      </c>
      <c r="C138" s="88">
        <v>-7.2369037000000001</v>
      </c>
      <c r="E138" s="6">
        <f t="shared" si="32"/>
        <v>31.934999999999999</v>
      </c>
      <c r="F138" s="6">
        <f t="shared" si="33"/>
        <v>-7.4666857999999996</v>
      </c>
      <c r="G138" s="44">
        <f t="shared" si="34"/>
        <v>-7.4994759999999996</v>
      </c>
      <c r="H138" s="44">
        <f t="shared" si="35"/>
        <v>-7.5804391000000004</v>
      </c>
      <c r="I138" s="44">
        <f t="shared" si="36"/>
        <v>0</v>
      </c>
      <c r="J138" s="44">
        <f t="shared" si="37"/>
        <v>0</v>
      </c>
      <c r="K138" s="44">
        <f t="shared" si="38"/>
        <v>0</v>
      </c>
      <c r="L138" s="44">
        <f t="shared" si="39"/>
        <v>0</v>
      </c>
      <c r="N138" s="88">
        <v>31155000000</v>
      </c>
      <c r="O138" s="88">
        <v>-8.0231981000000001</v>
      </c>
      <c r="Q138" s="6">
        <f t="shared" si="40"/>
        <v>31.934999999999999</v>
      </c>
      <c r="R138" s="6">
        <f t="shared" si="41"/>
        <v>-8.0545787999999998</v>
      </c>
      <c r="S138" s="44">
        <f t="shared" si="42"/>
        <v>-8.0772896000000003</v>
      </c>
      <c r="T138" s="44">
        <f t="shared" si="43"/>
        <v>-8.1648350000000001</v>
      </c>
      <c r="U138" s="44">
        <f t="shared" si="44"/>
        <v>0</v>
      </c>
      <c r="V138" s="44">
        <f t="shared" si="45"/>
        <v>0</v>
      </c>
      <c r="W138" s="44">
        <f t="shared" si="46"/>
        <v>0</v>
      </c>
      <c r="X138" s="44">
        <f t="shared" si="47"/>
        <v>0</v>
      </c>
    </row>
    <row r="139" spans="2:24" x14ac:dyDescent="0.25">
      <c r="B139" s="88">
        <v>31350000000</v>
      </c>
      <c r="C139" s="88">
        <v>-7.3071785</v>
      </c>
      <c r="E139" s="6">
        <f t="shared" si="32"/>
        <v>32.130000000000003</v>
      </c>
      <c r="F139" s="6">
        <f t="shared" si="33"/>
        <v>-7.5219231000000004</v>
      </c>
      <c r="G139" s="44">
        <f t="shared" si="34"/>
        <v>-7.5210451999999997</v>
      </c>
      <c r="H139" s="44">
        <f t="shared" si="35"/>
        <v>-7.5896872999999996</v>
      </c>
      <c r="I139" s="44">
        <f t="shared" si="36"/>
        <v>0</v>
      </c>
      <c r="J139" s="44">
        <f t="shared" si="37"/>
        <v>0</v>
      </c>
      <c r="K139" s="44">
        <f t="shared" si="38"/>
        <v>0</v>
      </c>
      <c r="L139" s="44">
        <f t="shared" si="39"/>
        <v>0</v>
      </c>
      <c r="N139" s="88">
        <v>31350000000</v>
      </c>
      <c r="O139" s="88">
        <v>-8.0152540000000005</v>
      </c>
      <c r="Q139" s="6">
        <f t="shared" si="40"/>
        <v>32.130000000000003</v>
      </c>
      <c r="R139" s="6">
        <f t="shared" si="41"/>
        <v>-8.0998411000000008</v>
      </c>
      <c r="S139" s="44">
        <f t="shared" si="42"/>
        <v>-8.1353530999999997</v>
      </c>
      <c r="T139" s="44">
        <f t="shared" si="43"/>
        <v>-8.2477903000000001</v>
      </c>
      <c r="U139" s="44">
        <f t="shared" si="44"/>
        <v>0</v>
      </c>
      <c r="V139" s="44">
        <f t="shared" si="45"/>
        <v>0</v>
      </c>
      <c r="W139" s="44">
        <f t="shared" si="46"/>
        <v>0</v>
      </c>
      <c r="X139" s="44">
        <f t="shared" si="47"/>
        <v>0</v>
      </c>
    </row>
    <row r="140" spans="2:24" x14ac:dyDescent="0.25">
      <c r="B140" s="88">
        <v>31545000000</v>
      </c>
      <c r="C140" s="88">
        <v>-7.4004741000000003</v>
      </c>
      <c r="E140" s="6">
        <f t="shared" si="32"/>
        <v>32.325000000000003</v>
      </c>
      <c r="F140" s="6">
        <f t="shared" si="33"/>
        <v>-7.5764750999999997</v>
      </c>
      <c r="G140" s="44">
        <f t="shared" si="34"/>
        <v>-7.5716267000000004</v>
      </c>
      <c r="H140" s="44">
        <f t="shared" si="35"/>
        <v>-7.6450871999999999</v>
      </c>
      <c r="I140" s="44">
        <f t="shared" si="36"/>
        <v>0</v>
      </c>
      <c r="J140" s="44">
        <f t="shared" si="37"/>
        <v>0</v>
      </c>
      <c r="K140" s="44">
        <f t="shared" si="38"/>
        <v>0</v>
      </c>
      <c r="L140" s="44">
        <f t="shared" si="39"/>
        <v>0</v>
      </c>
      <c r="N140" s="88">
        <v>31545000000</v>
      </c>
      <c r="O140" s="88">
        <v>-8.0582113</v>
      </c>
      <c r="Q140" s="6">
        <f t="shared" si="40"/>
        <v>32.325000000000003</v>
      </c>
      <c r="R140" s="6">
        <f t="shared" si="41"/>
        <v>-8.1303482000000002</v>
      </c>
      <c r="S140" s="44">
        <f t="shared" si="42"/>
        <v>-8.1779547000000008</v>
      </c>
      <c r="T140" s="44">
        <f t="shared" si="43"/>
        <v>-8.3091401999999999</v>
      </c>
      <c r="U140" s="44">
        <f t="shared" si="44"/>
        <v>0</v>
      </c>
      <c r="V140" s="44">
        <f t="shared" si="45"/>
        <v>0</v>
      </c>
      <c r="W140" s="44">
        <f t="shared" si="46"/>
        <v>0</v>
      </c>
      <c r="X140" s="44">
        <f t="shared" si="47"/>
        <v>0</v>
      </c>
    </row>
    <row r="141" spans="2:24" x14ac:dyDescent="0.25">
      <c r="B141" s="88">
        <v>31740000000</v>
      </c>
      <c r="C141" s="88">
        <v>-7.4307780000000001</v>
      </c>
      <c r="E141" s="6">
        <f t="shared" si="32"/>
        <v>32.520000000000003</v>
      </c>
      <c r="F141" s="6">
        <f t="shared" si="33"/>
        <v>-7.6435833000000004</v>
      </c>
      <c r="G141" s="44">
        <f t="shared" si="34"/>
        <v>-7.6597733000000003</v>
      </c>
      <c r="H141" s="44">
        <f t="shared" si="35"/>
        <v>-7.7298565000000004</v>
      </c>
      <c r="I141" s="44">
        <f t="shared" si="36"/>
        <v>0</v>
      </c>
      <c r="J141" s="44">
        <f t="shared" si="37"/>
        <v>0</v>
      </c>
      <c r="K141" s="44">
        <f t="shared" si="38"/>
        <v>0</v>
      </c>
      <c r="L141" s="44">
        <f t="shared" si="39"/>
        <v>0</v>
      </c>
      <c r="N141" s="88">
        <v>31740000000</v>
      </c>
      <c r="O141" s="88">
        <v>-8.0248728000000007</v>
      </c>
      <c r="Q141" s="6">
        <f t="shared" si="40"/>
        <v>32.520000000000003</v>
      </c>
      <c r="R141" s="6">
        <f t="shared" si="41"/>
        <v>-8.1000013000000006</v>
      </c>
      <c r="S141" s="44">
        <f t="shared" si="42"/>
        <v>-8.2313899999999993</v>
      </c>
      <c r="T141" s="44">
        <f t="shared" si="43"/>
        <v>-8.3849610999999999</v>
      </c>
      <c r="U141" s="44">
        <f t="shared" si="44"/>
        <v>0</v>
      </c>
      <c r="V141" s="44">
        <f t="shared" si="45"/>
        <v>0</v>
      </c>
      <c r="W141" s="44">
        <f t="shared" si="46"/>
        <v>0</v>
      </c>
      <c r="X141" s="44">
        <f t="shared" si="47"/>
        <v>0</v>
      </c>
    </row>
    <row r="142" spans="2:24" x14ac:dyDescent="0.25">
      <c r="B142" s="88">
        <v>31935000000</v>
      </c>
      <c r="C142" s="88">
        <v>-7.4666857999999996</v>
      </c>
      <c r="E142" s="6">
        <f t="shared" si="32"/>
        <v>32.715000000000003</v>
      </c>
      <c r="F142" s="6">
        <f t="shared" si="33"/>
        <v>-7.7580384999999996</v>
      </c>
      <c r="G142" s="44">
        <f t="shared" si="34"/>
        <v>-7.7581110000000004</v>
      </c>
      <c r="H142" s="44">
        <f t="shared" si="35"/>
        <v>-7.8445844999999998</v>
      </c>
      <c r="I142" s="44">
        <f t="shared" si="36"/>
        <v>0</v>
      </c>
      <c r="J142" s="44">
        <f t="shared" si="37"/>
        <v>0</v>
      </c>
      <c r="K142" s="44">
        <f t="shared" si="38"/>
        <v>0</v>
      </c>
      <c r="L142" s="44">
        <f t="shared" si="39"/>
        <v>0</v>
      </c>
      <c r="N142" s="88">
        <v>31935000000</v>
      </c>
      <c r="O142" s="88">
        <v>-8.0545787999999998</v>
      </c>
      <c r="Q142" s="6">
        <f t="shared" si="40"/>
        <v>32.715000000000003</v>
      </c>
      <c r="R142" s="6">
        <f t="shared" si="41"/>
        <v>-8.0923738000000007</v>
      </c>
      <c r="S142" s="44">
        <f t="shared" si="42"/>
        <v>-8.1558571000000004</v>
      </c>
      <c r="T142" s="44">
        <f t="shared" si="43"/>
        <v>-8.3165607000000001</v>
      </c>
      <c r="U142" s="44">
        <f t="shared" si="44"/>
        <v>0</v>
      </c>
      <c r="V142" s="44">
        <f t="shared" si="45"/>
        <v>0</v>
      </c>
      <c r="W142" s="44">
        <f t="shared" si="46"/>
        <v>0</v>
      </c>
      <c r="X142" s="44">
        <f t="shared" si="47"/>
        <v>0</v>
      </c>
    </row>
    <row r="143" spans="2:24" x14ac:dyDescent="0.25">
      <c r="B143" s="88">
        <v>32130000000</v>
      </c>
      <c r="C143" s="88">
        <v>-7.5219231000000004</v>
      </c>
      <c r="E143" s="6">
        <f t="shared" si="32"/>
        <v>32.909999999999997</v>
      </c>
      <c r="F143" s="6">
        <f t="shared" si="33"/>
        <v>-7.8847541999999997</v>
      </c>
      <c r="G143" s="44">
        <f t="shared" si="34"/>
        <v>-7.9200954000000001</v>
      </c>
      <c r="H143" s="44">
        <f t="shared" si="35"/>
        <v>-8.0050086999999994</v>
      </c>
      <c r="I143" s="44">
        <f t="shared" si="36"/>
        <v>0</v>
      </c>
      <c r="J143" s="44">
        <f t="shared" si="37"/>
        <v>0</v>
      </c>
      <c r="K143" s="44">
        <f t="shared" si="38"/>
        <v>0</v>
      </c>
      <c r="L143" s="44">
        <f t="shared" si="39"/>
        <v>0</v>
      </c>
      <c r="N143" s="88">
        <v>32130000000</v>
      </c>
      <c r="O143" s="88">
        <v>-8.0998411000000008</v>
      </c>
      <c r="Q143" s="6">
        <f t="shared" si="40"/>
        <v>32.909999999999997</v>
      </c>
      <c r="R143" s="6">
        <f t="shared" si="41"/>
        <v>-8.0485343999999994</v>
      </c>
      <c r="S143" s="44">
        <f t="shared" si="42"/>
        <v>-8.0794906999999991</v>
      </c>
      <c r="T143" s="44">
        <f t="shared" si="43"/>
        <v>-8.2337293999999996</v>
      </c>
      <c r="U143" s="44">
        <f t="shared" si="44"/>
        <v>0</v>
      </c>
      <c r="V143" s="44">
        <f t="shared" si="45"/>
        <v>0</v>
      </c>
      <c r="W143" s="44">
        <f t="shared" si="46"/>
        <v>0</v>
      </c>
      <c r="X143" s="44">
        <f t="shared" si="47"/>
        <v>0</v>
      </c>
    </row>
    <row r="144" spans="2:24" x14ac:dyDescent="0.25">
      <c r="B144" s="88">
        <v>32325000000</v>
      </c>
      <c r="C144" s="88">
        <v>-7.5764750999999997</v>
      </c>
      <c r="E144" s="6">
        <f t="shared" si="32"/>
        <v>33.104999999999997</v>
      </c>
      <c r="F144" s="6">
        <f t="shared" si="33"/>
        <v>-8.0076084000000005</v>
      </c>
      <c r="G144" s="44">
        <f t="shared" si="34"/>
        <v>-8.0552883000000008</v>
      </c>
      <c r="H144" s="44">
        <f t="shared" si="35"/>
        <v>-8.1596212000000001</v>
      </c>
      <c r="I144" s="44">
        <f t="shared" si="36"/>
        <v>0</v>
      </c>
      <c r="J144" s="44">
        <f t="shared" si="37"/>
        <v>0</v>
      </c>
      <c r="K144" s="44">
        <f t="shared" si="38"/>
        <v>0</v>
      </c>
      <c r="L144" s="44">
        <f t="shared" si="39"/>
        <v>0</v>
      </c>
      <c r="N144" s="88">
        <v>32325000000</v>
      </c>
      <c r="O144" s="88">
        <v>-8.1303482000000002</v>
      </c>
      <c r="Q144" s="6">
        <f t="shared" si="40"/>
        <v>33.104999999999997</v>
      </c>
      <c r="R144" s="6">
        <f t="shared" si="41"/>
        <v>-8.0005989</v>
      </c>
      <c r="S144" s="44">
        <f t="shared" si="42"/>
        <v>-8.0046902000000006</v>
      </c>
      <c r="T144" s="44">
        <f t="shared" si="43"/>
        <v>-8.1460589999999993</v>
      </c>
      <c r="U144" s="44">
        <f t="shared" si="44"/>
        <v>0</v>
      </c>
      <c r="V144" s="44">
        <f t="shared" si="45"/>
        <v>0</v>
      </c>
      <c r="W144" s="44">
        <f t="shared" si="46"/>
        <v>0</v>
      </c>
      <c r="X144" s="44">
        <f t="shared" si="47"/>
        <v>0</v>
      </c>
    </row>
    <row r="145" spans="2:24" x14ac:dyDescent="0.25">
      <c r="B145" s="88">
        <v>32520000000</v>
      </c>
      <c r="C145" s="88">
        <v>-7.6435833000000004</v>
      </c>
      <c r="E145" s="6">
        <f t="shared" si="32"/>
        <v>33.299999999999997</v>
      </c>
      <c r="F145" s="6">
        <f t="shared" si="33"/>
        <v>-8.1589241000000001</v>
      </c>
      <c r="G145" s="44">
        <f t="shared" si="34"/>
        <v>-8.2023802000000003</v>
      </c>
      <c r="H145" s="44">
        <f t="shared" si="35"/>
        <v>-8.3086281</v>
      </c>
      <c r="I145" s="44">
        <f t="shared" si="36"/>
        <v>0</v>
      </c>
      <c r="J145" s="44">
        <f t="shared" si="37"/>
        <v>0</v>
      </c>
      <c r="K145" s="44">
        <f t="shared" si="38"/>
        <v>0</v>
      </c>
      <c r="L145" s="44">
        <f t="shared" si="39"/>
        <v>0</v>
      </c>
      <c r="N145" s="88">
        <v>32520000000</v>
      </c>
      <c r="O145" s="88">
        <v>-8.1000013000000006</v>
      </c>
      <c r="Q145" s="6">
        <f t="shared" si="40"/>
        <v>33.299999999999997</v>
      </c>
      <c r="R145" s="6">
        <f t="shared" si="41"/>
        <v>-7.9740143000000003</v>
      </c>
      <c r="S145" s="44">
        <f t="shared" si="42"/>
        <v>-8.0074635000000001</v>
      </c>
      <c r="T145" s="44">
        <f t="shared" si="43"/>
        <v>-8.1338986999999996</v>
      </c>
      <c r="U145" s="44">
        <f t="shared" si="44"/>
        <v>0</v>
      </c>
      <c r="V145" s="44">
        <f t="shared" si="45"/>
        <v>0</v>
      </c>
      <c r="W145" s="44">
        <f t="shared" si="46"/>
        <v>0</v>
      </c>
      <c r="X145" s="44">
        <f t="shared" si="47"/>
        <v>0</v>
      </c>
    </row>
    <row r="146" spans="2:24" x14ac:dyDescent="0.25">
      <c r="B146" s="88">
        <v>32715000000</v>
      </c>
      <c r="C146" s="88">
        <v>-7.7580384999999996</v>
      </c>
      <c r="E146" s="6">
        <f t="shared" si="32"/>
        <v>33.494999999999997</v>
      </c>
      <c r="F146" s="6">
        <f t="shared" si="33"/>
        <v>-8.3480234000000006</v>
      </c>
      <c r="G146" s="44">
        <f t="shared" si="34"/>
        <v>-8.3387975999999995</v>
      </c>
      <c r="H146" s="44">
        <f t="shared" si="35"/>
        <v>-8.4633503000000001</v>
      </c>
      <c r="I146" s="44">
        <f t="shared" si="36"/>
        <v>0</v>
      </c>
      <c r="J146" s="44">
        <f t="shared" si="37"/>
        <v>0</v>
      </c>
      <c r="K146" s="44">
        <f t="shared" si="38"/>
        <v>0</v>
      </c>
      <c r="L146" s="44">
        <f t="shared" si="39"/>
        <v>0</v>
      </c>
      <c r="N146" s="88">
        <v>32715000000</v>
      </c>
      <c r="O146" s="88">
        <v>-8.0923738000000007</v>
      </c>
      <c r="Q146" s="6">
        <f t="shared" si="40"/>
        <v>33.494999999999997</v>
      </c>
      <c r="R146" s="6">
        <f t="shared" si="41"/>
        <v>-7.9980320999999996</v>
      </c>
      <c r="S146" s="44">
        <f t="shared" si="42"/>
        <v>-8.0244330999999995</v>
      </c>
      <c r="T146" s="44">
        <f t="shared" si="43"/>
        <v>-8.1488017999999993</v>
      </c>
      <c r="U146" s="44">
        <f t="shared" si="44"/>
        <v>0</v>
      </c>
      <c r="V146" s="44">
        <f t="shared" si="45"/>
        <v>0</v>
      </c>
      <c r="W146" s="44">
        <f t="shared" si="46"/>
        <v>0</v>
      </c>
      <c r="X146" s="44">
        <f t="shared" si="47"/>
        <v>0</v>
      </c>
    </row>
    <row r="147" spans="2:24" x14ac:dyDescent="0.25">
      <c r="B147" s="88">
        <v>32910000000</v>
      </c>
      <c r="C147" s="88">
        <v>-7.8847541999999997</v>
      </c>
      <c r="E147" s="6">
        <f t="shared" si="32"/>
        <v>33.69</v>
      </c>
      <c r="F147" s="6">
        <f t="shared" si="33"/>
        <v>-8.4813509000000007</v>
      </c>
      <c r="G147" s="44">
        <f t="shared" si="34"/>
        <v>-8.5506411</v>
      </c>
      <c r="H147" s="44">
        <f t="shared" si="35"/>
        <v>-8.6788281999999999</v>
      </c>
      <c r="I147" s="44">
        <f t="shared" si="36"/>
        <v>0</v>
      </c>
      <c r="J147" s="44">
        <f t="shared" si="37"/>
        <v>0</v>
      </c>
      <c r="K147" s="44">
        <f t="shared" si="38"/>
        <v>0</v>
      </c>
      <c r="L147" s="44">
        <f t="shared" si="39"/>
        <v>0</v>
      </c>
      <c r="N147" s="88">
        <v>32910000000</v>
      </c>
      <c r="O147" s="88">
        <v>-8.0485343999999994</v>
      </c>
      <c r="Q147" s="6">
        <f t="shared" si="40"/>
        <v>33.69</v>
      </c>
      <c r="R147" s="6">
        <f t="shared" si="41"/>
        <v>-8.0135650999999992</v>
      </c>
      <c r="S147" s="44">
        <f t="shared" si="42"/>
        <v>-8.0747184999999995</v>
      </c>
      <c r="T147" s="44">
        <f t="shared" si="43"/>
        <v>-8.1844473000000004</v>
      </c>
      <c r="U147" s="44">
        <f t="shared" si="44"/>
        <v>0</v>
      </c>
      <c r="V147" s="44">
        <f t="shared" si="45"/>
        <v>0</v>
      </c>
      <c r="W147" s="44">
        <f t="shared" si="46"/>
        <v>0</v>
      </c>
      <c r="X147" s="44">
        <f t="shared" si="47"/>
        <v>0</v>
      </c>
    </row>
    <row r="148" spans="2:24" x14ac:dyDescent="0.25">
      <c r="B148" s="88">
        <v>33105000000</v>
      </c>
      <c r="C148" s="88">
        <v>-8.0076084000000005</v>
      </c>
      <c r="E148" s="6">
        <f t="shared" si="32"/>
        <v>33.884999999999998</v>
      </c>
      <c r="F148" s="6">
        <f t="shared" si="33"/>
        <v>-8.6436281000000008</v>
      </c>
      <c r="G148" s="44">
        <f t="shared" si="34"/>
        <v>-8.7189112000000009</v>
      </c>
      <c r="H148" s="44">
        <f t="shared" si="35"/>
        <v>-8.8558540000000008</v>
      </c>
      <c r="I148" s="44">
        <f t="shared" si="36"/>
        <v>0</v>
      </c>
      <c r="J148" s="44">
        <f t="shared" si="37"/>
        <v>0</v>
      </c>
      <c r="K148" s="44">
        <f t="shared" si="38"/>
        <v>0</v>
      </c>
      <c r="L148" s="44">
        <f t="shared" si="39"/>
        <v>0</v>
      </c>
      <c r="N148" s="88">
        <v>33105000000</v>
      </c>
      <c r="O148" s="88">
        <v>-8.0005989</v>
      </c>
      <c r="Q148" s="6">
        <f t="shared" si="40"/>
        <v>33.884999999999998</v>
      </c>
      <c r="R148" s="6">
        <f t="shared" si="41"/>
        <v>-8.0557269999999992</v>
      </c>
      <c r="S148" s="44">
        <f t="shared" si="42"/>
        <v>-8.1033468000000006</v>
      </c>
      <c r="T148" s="44">
        <f t="shared" si="43"/>
        <v>-8.2020959999999992</v>
      </c>
      <c r="U148" s="44">
        <f t="shared" si="44"/>
        <v>0</v>
      </c>
      <c r="V148" s="44">
        <f t="shared" si="45"/>
        <v>0</v>
      </c>
      <c r="W148" s="44">
        <f t="shared" si="46"/>
        <v>0</v>
      </c>
      <c r="X148" s="44">
        <f t="shared" si="47"/>
        <v>0</v>
      </c>
    </row>
    <row r="149" spans="2:24" x14ac:dyDescent="0.25">
      <c r="B149" s="88">
        <v>33300000000</v>
      </c>
      <c r="C149" s="88">
        <v>-8.1589241000000001</v>
      </c>
      <c r="E149" s="6">
        <f t="shared" si="32"/>
        <v>34.08</v>
      </c>
      <c r="F149" s="6">
        <f t="shared" si="33"/>
        <v>-8.7967768</v>
      </c>
      <c r="G149" s="44">
        <f t="shared" si="34"/>
        <v>-8.8689499000000005</v>
      </c>
      <c r="H149" s="44">
        <f t="shared" si="35"/>
        <v>-9.0074778000000002</v>
      </c>
      <c r="I149" s="44">
        <f t="shared" si="36"/>
        <v>0</v>
      </c>
      <c r="J149" s="44">
        <f t="shared" si="37"/>
        <v>0</v>
      </c>
      <c r="K149" s="44">
        <f t="shared" si="38"/>
        <v>0</v>
      </c>
      <c r="L149" s="44">
        <f t="shared" si="39"/>
        <v>0</v>
      </c>
      <c r="N149" s="88">
        <v>33300000000</v>
      </c>
      <c r="O149" s="88">
        <v>-7.9740143000000003</v>
      </c>
      <c r="Q149" s="6">
        <f t="shared" si="40"/>
        <v>34.08</v>
      </c>
      <c r="R149" s="6">
        <f t="shared" si="41"/>
        <v>-8.1267595000000004</v>
      </c>
      <c r="S149" s="44">
        <f t="shared" si="42"/>
        <v>-8.1401968</v>
      </c>
      <c r="T149" s="44">
        <f t="shared" si="43"/>
        <v>-8.2295379999999998</v>
      </c>
      <c r="U149" s="44">
        <f t="shared" si="44"/>
        <v>0</v>
      </c>
      <c r="V149" s="44">
        <f t="shared" si="45"/>
        <v>0</v>
      </c>
      <c r="W149" s="44">
        <f t="shared" si="46"/>
        <v>0</v>
      </c>
      <c r="X149" s="44">
        <f t="shared" si="47"/>
        <v>0</v>
      </c>
    </row>
    <row r="150" spans="2:24" x14ac:dyDescent="0.25">
      <c r="B150" s="88">
        <v>33495000000</v>
      </c>
      <c r="C150" s="88">
        <v>-8.3480234000000006</v>
      </c>
      <c r="E150" s="6">
        <f t="shared" si="32"/>
        <v>34.274999999999999</v>
      </c>
      <c r="F150" s="6">
        <f t="shared" si="33"/>
        <v>-8.9100113000000007</v>
      </c>
      <c r="G150" s="44">
        <f t="shared" si="34"/>
        <v>-8.9445514999999993</v>
      </c>
      <c r="H150" s="44">
        <f t="shared" si="35"/>
        <v>-9.0854092000000009</v>
      </c>
      <c r="I150" s="44">
        <f t="shared" si="36"/>
        <v>0</v>
      </c>
      <c r="J150" s="44">
        <f t="shared" si="37"/>
        <v>0</v>
      </c>
      <c r="K150" s="44">
        <f t="shared" si="38"/>
        <v>0</v>
      </c>
      <c r="L150" s="44">
        <f t="shared" si="39"/>
        <v>0</v>
      </c>
      <c r="N150" s="88">
        <v>33495000000</v>
      </c>
      <c r="O150" s="88">
        <v>-7.9980320999999996</v>
      </c>
      <c r="Q150" s="6">
        <f t="shared" si="40"/>
        <v>34.274999999999999</v>
      </c>
      <c r="R150" s="6">
        <f t="shared" si="41"/>
        <v>-8.1596545999999996</v>
      </c>
      <c r="S150" s="44">
        <f t="shared" si="42"/>
        <v>-8.2098875000000007</v>
      </c>
      <c r="T150" s="44">
        <f t="shared" si="43"/>
        <v>-8.3160886999999999</v>
      </c>
      <c r="U150" s="44">
        <f t="shared" si="44"/>
        <v>0</v>
      </c>
      <c r="V150" s="44">
        <f t="shared" si="45"/>
        <v>0</v>
      </c>
      <c r="W150" s="44">
        <f t="shared" si="46"/>
        <v>0</v>
      </c>
      <c r="X150" s="44">
        <f t="shared" si="47"/>
        <v>0</v>
      </c>
    </row>
    <row r="151" spans="2:24" x14ac:dyDescent="0.25">
      <c r="B151" s="88">
        <v>33690000000</v>
      </c>
      <c r="C151" s="88">
        <v>-8.4813509000000007</v>
      </c>
      <c r="E151" s="6">
        <f t="shared" si="32"/>
        <v>34.47</v>
      </c>
      <c r="F151" s="6">
        <f t="shared" si="33"/>
        <v>-8.9949045000000005</v>
      </c>
      <c r="G151" s="44">
        <f t="shared" si="34"/>
        <v>-9.0489283</v>
      </c>
      <c r="H151" s="44">
        <f t="shared" si="35"/>
        <v>-9.1874570999999996</v>
      </c>
      <c r="I151" s="44">
        <f t="shared" si="36"/>
        <v>0</v>
      </c>
      <c r="J151" s="44">
        <f t="shared" si="37"/>
        <v>0</v>
      </c>
      <c r="K151" s="44">
        <f t="shared" si="38"/>
        <v>0</v>
      </c>
      <c r="L151" s="44">
        <f t="shared" si="39"/>
        <v>0</v>
      </c>
      <c r="N151" s="88">
        <v>33690000000</v>
      </c>
      <c r="O151" s="88">
        <v>-8.0135650999999992</v>
      </c>
      <c r="Q151" s="6">
        <f t="shared" si="40"/>
        <v>34.47</v>
      </c>
      <c r="R151" s="6">
        <f t="shared" si="41"/>
        <v>-8.2260741999999993</v>
      </c>
      <c r="S151" s="44">
        <f t="shared" si="42"/>
        <v>-8.2719878999999992</v>
      </c>
      <c r="T151" s="44">
        <f t="shared" si="43"/>
        <v>-8.3953810000000004</v>
      </c>
      <c r="U151" s="44">
        <f t="shared" si="44"/>
        <v>0</v>
      </c>
      <c r="V151" s="44">
        <f t="shared" si="45"/>
        <v>0</v>
      </c>
      <c r="W151" s="44">
        <f t="shared" si="46"/>
        <v>0</v>
      </c>
      <c r="X151" s="44">
        <f t="shared" si="47"/>
        <v>0</v>
      </c>
    </row>
    <row r="152" spans="2:24" x14ac:dyDescent="0.25">
      <c r="B152" s="88">
        <v>33885000000</v>
      </c>
      <c r="C152" s="88">
        <v>-8.6436281000000008</v>
      </c>
      <c r="E152" s="6">
        <f t="shared" si="32"/>
        <v>34.664999999999999</v>
      </c>
      <c r="F152" s="6">
        <f t="shared" si="33"/>
        <v>-9.1286591999999995</v>
      </c>
      <c r="G152" s="44">
        <f t="shared" si="34"/>
        <v>-9.1354103000000002</v>
      </c>
      <c r="H152" s="44">
        <f t="shared" si="35"/>
        <v>-9.2549047000000009</v>
      </c>
      <c r="I152" s="44">
        <f t="shared" si="36"/>
        <v>0</v>
      </c>
      <c r="J152" s="44">
        <f t="shared" si="37"/>
        <v>0</v>
      </c>
      <c r="K152" s="44">
        <f t="shared" si="38"/>
        <v>0</v>
      </c>
      <c r="L152" s="44">
        <f t="shared" si="39"/>
        <v>0</v>
      </c>
      <c r="N152" s="88">
        <v>33885000000</v>
      </c>
      <c r="O152" s="88">
        <v>-8.0557269999999992</v>
      </c>
      <c r="Q152" s="6">
        <f t="shared" si="40"/>
        <v>34.664999999999999</v>
      </c>
      <c r="R152" s="6">
        <f t="shared" si="41"/>
        <v>-8.2873564000000002</v>
      </c>
      <c r="S152" s="44">
        <f t="shared" si="42"/>
        <v>-8.3750496000000005</v>
      </c>
      <c r="T152" s="44">
        <f t="shared" si="43"/>
        <v>-8.5366219999999995</v>
      </c>
      <c r="U152" s="44">
        <f t="shared" si="44"/>
        <v>0</v>
      </c>
      <c r="V152" s="44">
        <f t="shared" si="45"/>
        <v>0</v>
      </c>
      <c r="W152" s="44">
        <f t="shared" si="46"/>
        <v>0</v>
      </c>
      <c r="X152" s="44">
        <f t="shared" si="47"/>
        <v>0</v>
      </c>
    </row>
    <row r="153" spans="2:24" x14ac:dyDescent="0.25">
      <c r="B153" s="88">
        <v>34080000000</v>
      </c>
      <c r="C153" s="88">
        <v>-8.7967768</v>
      </c>
      <c r="E153" s="6">
        <f t="shared" si="32"/>
        <v>34.86</v>
      </c>
      <c r="F153" s="6">
        <f t="shared" si="33"/>
        <v>-9.2844992000000008</v>
      </c>
      <c r="G153" s="44">
        <f t="shared" si="34"/>
        <v>-9.2758999000000006</v>
      </c>
      <c r="H153" s="44">
        <f t="shared" si="35"/>
        <v>-9.3928536999999999</v>
      </c>
      <c r="I153" s="44">
        <f t="shared" si="36"/>
        <v>0</v>
      </c>
      <c r="J153" s="44">
        <f t="shared" si="37"/>
        <v>0</v>
      </c>
      <c r="K153" s="44">
        <f t="shared" si="38"/>
        <v>0</v>
      </c>
      <c r="L153" s="44">
        <f t="shared" si="39"/>
        <v>0</v>
      </c>
      <c r="N153" s="88">
        <v>34080000000</v>
      </c>
      <c r="O153" s="88">
        <v>-8.1267595000000004</v>
      </c>
      <c r="Q153" s="6">
        <f t="shared" si="40"/>
        <v>34.86</v>
      </c>
      <c r="R153" s="6">
        <f t="shared" si="41"/>
        <v>-8.3753098999999995</v>
      </c>
      <c r="S153" s="44">
        <f t="shared" si="42"/>
        <v>-8.4148273000000007</v>
      </c>
      <c r="T153" s="44">
        <f t="shared" si="43"/>
        <v>-8.6050692000000009</v>
      </c>
      <c r="U153" s="44">
        <f t="shared" si="44"/>
        <v>0</v>
      </c>
      <c r="V153" s="44">
        <f t="shared" si="45"/>
        <v>0</v>
      </c>
      <c r="W153" s="44">
        <f t="shared" si="46"/>
        <v>0</v>
      </c>
      <c r="X153" s="44">
        <f t="shared" si="47"/>
        <v>0</v>
      </c>
    </row>
    <row r="154" spans="2:24" x14ac:dyDescent="0.25">
      <c r="B154" s="88">
        <v>34275000000</v>
      </c>
      <c r="C154" s="88">
        <v>-8.9100113000000007</v>
      </c>
      <c r="E154" s="6">
        <f t="shared" si="32"/>
        <v>35.055</v>
      </c>
      <c r="F154" s="6">
        <f t="shared" si="33"/>
        <v>-9.4650716999999993</v>
      </c>
      <c r="G154" s="44">
        <f t="shared" si="34"/>
        <v>-9.5163507000000003</v>
      </c>
      <c r="H154" s="44">
        <f t="shared" si="35"/>
        <v>-9.6217918000000004</v>
      </c>
      <c r="I154" s="44">
        <f t="shared" si="36"/>
        <v>0</v>
      </c>
      <c r="J154" s="44">
        <f t="shared" si="37"/>
        <v>0</v>
      </c>
      <c r="K154" s="44">
        <f t="shared" si="38"/>
        <v>0</v>
      </c>
      <c r="L154" s="44">
        <f t="shared" si="39"/>
        <v>0</v>
      </c>
      <c r="N154" s="88">
        <v>34275000000</v>
      </c>
      <c r="O154" s="88">
        <v>-8.1596545999999996</v>
      </c>
      <c r="Q154" s="6">
        <f t="shared" si="40"/>
        <v>35.055</v>
      </c>
      <c r="R154" s="6">
        <f t="shared" si="41"/>
        <v>-8.4425887999999993</v>
      </c>
      <c r="S154" s="44">
        <f t="shared" si="42"/>
        <v>-8.5411891999999998</v>
      </c>
      <c r="T154" s="44">
        <f t="shared" si="43"/>
        <v>-8.7756071000000002</v>
      </c>
      <c r="U154" s="44">
        <f t="shared" si="44"/>
        <v>0</v>
      </c>
      <c r="V154" s="44">
        <f t="shared" si="45"/>
        <v>0</v>
      </c>
      <c r="W154" s="44">
        <f t="shared" si="46"/>
        <v>0</v>
      </c>
      <c r="X154" s="44">
        <f t="shared" si="47"/>
        <v>0</v>
      </c>
    </row>
    <row r="155" spans="2:24" x14ac:dyDescent="0.25">
      <c r="B155" s="88">
        <v>34470000000</v>
      </c>
      <c r="C155" s="88">
        <v>-8.9949045000000005</v>
      </c>
      <c r="E155" s="6">
        <f t="shared" si="32"/>
        <v>35.25</v>
      </c>
      <c r="F155" s="6">
        <f t="shared" si="33"/>
        <v>-9.6121043999999998</v>
      </c>
      <c r="G155" s="44">
        <f t="shared" si="34"/>
        <v>-9.7538309000000005</v>
      </c>
      <c r="H155" s="44">
        <f t="shared" si="35"/>
        <v>-9.8804092000000008</v>
      </c>
      <c r="I155" s="44">
        <f t="shared" si="36"/>
        <v>0</v>
      </c>
      <c r="J155" s="44">
        <f t="shared" si="37"/>
        <v>0</v>
      </c>
      <c r="K155" s="44">
        <f t="shared" si="38"/>
        <v>0</v>
      </c>
      <c r="L155" s="44">
        <f t="shared" si="39"/>
        <v>0</v>
      </c>
      <c r="N155" s="88">
        <v>34470000000</v>
      </c>
      <c r="O155" s="88">
        <v>-8.2260741999999993</v>
      </c>
      <c r="Q155" s="6">
        <f t="shared" si="40"/>
        <v>35.25</v>
      </c>
      <c r="R155" s="6">
        <f t="shared" si="41"/>
        <v>-8.5164223000000003</v>
      </c>
      <c r="S155" s="44">
        <f t="shared" si="42"/>
        <v>-8.6276320999999996</v>
      </c>
      <c r="T155" s="44">
        <f t="shared" si="43"/>
        <v>-8.8469648000000003</v>
      </c>
      <c r="U155" s="44">
        <f t="shared" si="44"/>
        <v>0</v>
      </c>
      <c r="V155" s="44">
        <f t="shared" si="45"/>
        <v>0</v>
      </c>
      <c r="W155" s="44">
        <f t="shared" si="46"/>
        <v>0</v>
      </c>
      <c r="X155" s="44">
        <f t="shared" si="47"/>
        <v>0</v>
      </c>
    </row>
    <row r="156" spans="2:24" x14ac:dyDescent="0.25">
      <c r="B156" s="88">
        <v>34665000000</v>
      </c>
      <c r="C156" s="88">
        <v>-9.1286591999999995</v>
      </c>
      <c r="E156" s="6">
        <f t="shared" si="32"/>
        <v>35.445</v>
      </c>
      <c r="F156" s="6">
        <f t="shared" si="33"/>
        <v>-9.7324333000000003</v>
      </c>
      <c r="G156" s="44">
        <f t="shared" si="34"/>
        <v>-9.8848208999999994</v>
      </c>
      <c r="H156" s="44">
        <f t="shared" si="35"/>
        <v>-10.008921000000001</v>
      </c>
      <c r="I156" s="44">
        <f t="shared" si="36"/>
        <v>0</v>
      </c>
      <c r="J156" s="44">
        <f t="shared" si="37"/>
        <v>0</v>
      </c>
      <c r="K156" s="44">
        <f t="shared" si="38"/>
        <v>0</v>
      </c>
      <c r="L156" s="44">
        <f t="shared" si="39"/>
        <v>0</v>
      </c>
      <c r="N156" s="88">
        <v>34665000000</v>
      </c>
      <c r="O156" s="88">
        <v>-8.2873564000000002</v>
      </c>
      <c r="Q156" s="6">
        <f t="shared" si="40"/>
        <v>35.445</v>
      </c>
      <c r="R156" s="6">
        <f t="shared" si="41"/>
        <v>-8.5666074999999999</v>
      </c>
      <c r="S156" s="44">
        <f t="shared" si="42"/>
        <v>-8.6913567</v>
      </c>
      <c r="T156" s="44">
        <f t="shared" si="43"/>
        <v>-8.8932713999999997</v>
      </c>
      <c r="U156" s="44">
        <f t="shared" si="44"/>
        <v>0</v>
      </c>
      <c r="V156" s="44">
        <f t="shared" si="45"/>
        <v>0</v>
      </c>
      <c r="W156" s="44">
        <f t="shared" si="46"/>
        <v>0</v>
      </c>
      <c r="X156" s="44">
        <f t="shared" si="47"/>
        <v>0</v>
      </c>
    </row>
    <row r="157" spans="2:24" x14ac:dyDescent="0.25">
      <c r="B157" s="88">
        <v>34860000000</v>
      </c>
      <c r="C157" s="88">
        <v>-9.2844992000000008</v>
      </c>
      <c r="E157" s="6">
        <f t="shared" si="32"/>
        <v>35.64</v>
      </c>
      <c r="F157" s="6">
        <f t="shared" si="33"/>
        <v>-9.7969065000000004</v>
      </c>
      <c r="G157" s="44">
        <f t="shared" si="34"/>
        <v>-9.8974094000000008</v>
      </c>
      <c r="H157" s="44">
        <f t="shared" si="35"/>
        <v>-10.027659999999999</v>
      </c>
      <c r="I157" s="44">
        <f t="shared" si="36"/>
        <v>0</v>
      </c>
      <c r="J157" s="44">
        <f t="shared" si="37"/>
        <v>0</v>
      </c>
      <c r="K157" s="44">
        <f t="shared" si="38"/>
        <v>0</v>
      </c>
      <c r="L157" s="44">
        <f t="shared" si="39"/>
        <v>0</v>
      </c>
      <c r="N157" s="88">
        <v>34860000000</v>
      </c>
      <c r="O157" s="88">
        <v>-8.3753098999999995</v>
      </c>
      <c r="Q157" s="6">
        <f t="shared" si="40"/>
        <v>35.64</v>
      </c>
      <c r="R157" s="6">
        <f t="shared" si="41"/>
        <v>-8.6554994999999995</v>
      </c>
      <c r="S157" s="44">
        <f t="shared" si="42"/>
        <v>-8.7135124000000008</v>
      </c>
      <c r="T157" s="44">
        <f t="shared" si="43"/>
        <v>-8.8831548999999992</v>
      </c>
      <c r="U157" s="44">
        <f t="shared" si="44"/>
        <v>0</v>
      </c>
      <c r="V157" s="44">
        <f t="shared" si="45"/>
        <v>0</v>
      </c>
      <c r="W157" s="44">
        <f t="shared" si="46"/>
        <v>0</v>
      </c>
      <c r="X157" s="44">
        <f t="shared" si="47"/>
        <v>0</v>
      </c>
    </row>
    <row r="158" spans="2:24" x14ac:dyDescent="0.25">
      <c r="B158" s="88">
        <v>35055000000</v>
      </c>
      <c r="C158" s="88">
        <v>-9.4650716999999993</v>
      </c>
      <c r="E158" s="6">
        <f t="shared" si="32"/>
        <v>35.835000000000001</v>
      </c>
      <c r="F158" s="6">
        <f t="shared" si="33"/>
        <v>-9.8243971000000005</v>
      </c>
      <c r="G158" s="44">
        <f t="shared" si="34"/>
        <v>-9.8408669999999994</v>
      </c>
      <c r="H158" s="44">
        <f t="shared" si="35"/>
        <v>-9.9618263000000002</v>
      </c>
      <c r="I158" s="44">
        <f t="shared" si="36"/>
        <v>0</v>
      </c>
      <c r="J158" s="44">
        <f t="shared" si="37"/>
        <v>0</v>
      </c>
      <c r="K158" s="44">
        <f t="shared" si="38"/>
        <v>0</v>
      </c>
      <c r="L158" s="44">
        <f t="shared" si="39"/>
        <v>0</v>
      </c>
      <c r="N158" s="88">
        <v>35055000000</v>
      </c>
      <c r="O158" s="88">
        <v>-8.4425887999999993</v>
      </c>
      <c r="Q158" s="6">
        <f t="shared" si="40"/>
        <v>35.835000000000001</v>
      </c>
      <c r="R158" s="6">
        <f t="shared" si="41"/>
        <v>-8.7252797999999991</v>
      </c>
      <c r="S158" s="44">
        <f t="shared" si="42"/>
        <v>-8.7554712000000006</v>
      </c>
      <c r="T158" s="44">
        <f t="shared" si="43"/>
        <v>-8.9146327999999997</v>
      </c>
      <c r="U158" s="44">
        <f t="shared" si="44"/>
        <v>0</v>
      </c>
      <c r="V158" s="44">
        <f t="shared" si="45"/>
        <v>0</v>
      </c>
      <c r="W158" s="44">
        <f t="shared" si="46"/>
        <v>0</v>
      </c>
      <c r="X158" s="44">
        <f t="shared" si="47"/>
        <v>0</v>
      </c>
    </row>
    <row r="159" spans="2:24" x14ac:dyDescent="0.25">
      <c r="B159" s="88">
        <v>35250000000</v>
      </c>
      <c r="C159" s="88">
        <v>-9.6121043999999998</v>
      </c>
      <c r="E159" s="6">
        <f t="shared" si="32"/>
        <v>36.03</v>
      </c>
      <c r="F159" s="6">
        <f t="shared" si="33"/>
        <v>-9.8034630000000007</v>
      </c>
      <c r="G159" s="44">
        <f t="shared" si="34"/>
        <v>-9.8587036000000001</v>
      </c>
      <c r="H159" s="44">
        <f t="shared" si="35"/>
        <v>-9.9660101000000001</v>
      </c>
      <c r="I159" s="44">
        <f t="shared" si="36"/>
        <v>0</v>
      </c>
      <c r="J159" s="44">
        <f t="shared" si="37"/>
        <v>0</v>
      </c>
      <c r="K159" s="44">
        <f t="shared" si="38"/>
        <v>0</v>
      </c>
      <c r="L159" s="44">
        <f t="shared" si="39"/>
        <v>0</v>
      </c>
      <c r="N159" s="88">
        <v>35250000000</v>
      </c>
      <c r="O159" s="88">
        <v>-8.5164223000000003</v>
      </c>
      <c r="Q159" s="6">
        <f t="shared" si="40"/>
        <v>36.03</v>
      </c>
      <c r="R159" s="6">
        <f t="shared" si="41"/>
        <v>-8.817399</v>
      </c>
      <c r="S159" s="44">
        <f t="shared" si="42"/>
        <v>-8.8658476000000004</v>
      </c>
      <c r="T159" s="44">
        <f t="shared" si="43"/>
        <v>-9.0164366000000005</v>
      </c>
      <c r="U159" s="44">
        <f t="shared" si="44"/>
        <v>0</v>
      </c>
      <c r="V159" s="44">
        <f t="shared" si="45"/>
        <v>0</v>
      </c>
      <c r="W159" s="44">
        <f t="shared" si="46"/>
        <v>0</v>
      </c>
      <c r="X159" s="44">
        <f t="shared" si="47"/>
        <v>0</v>
      </c>
    </row>
    <row r="160" spans="2:24" x14ac:dyDescent="0.25">
      <c r="B160" s="88">
        <v>35445000000</v>
      </c>
      <c r="C160" s="88">
        <v>-9.7324333000000003</v>
      </c>
      <c r="E160" s="6">
        <f t="shared" si="32"/>
        <v>36.225000000000001</v>
      </c>
      <c r="F160" s="6">
        <f t="shared" si="33"/>
        <v>-9.8383903999999998</v>
      </c>
      <c r="G160" s="44">
        <f t="shared" si="34"/>
        <v>-9.8593472999999996</v>
      </c>
      <c r="H160" s="44">
        <f t="shared" si="35"/>
        <v>-9.9649266999999995</v>
      </c>
      <c r="I160" s="44">
        <f t="shared" si="36"/>
        <v>0</v>
      </c>
      <c r="J160" s="44">
        <f t="shared" si="37"/>
        <v>0</v>
      </c>
      <c r="K160" s="44">
        <f t="shared" si="38"/>
        <v>0</v>
      </c>
      <c r="L160" s="44">
        <f t="shared" si="39"/>
        <v>0</v>
      </c>
      <c r="N160" s="88">
        <v>35445000000</v>
      </c>
      <c r="O160" s="88">
        <v>-8.5666074999999999</v>
      </c>
      <c r="Q160" s="6">
        <f t="shared" si="40"/>
        <v>36.225000000000001</v>
      </c>
      <c r="R160" s="6">
        <f t="shared" si="41"/>
        <v>-8.9678725999999997</v>
      </c>
      <c r="S160" s="44">
        <f t="shared" si="42"/>
        <v>-9.0103579000000007</v>
      </c>
      <c r="T160" s="44">
        <f t="shared" si="43"/>
        <v>-9.1562338000000008</v>
      </c>
      <c r="U160" s="44">
        <f t="shared" si="44"/>
        <v>0</v>
      </c>
      <c r="V160" s="44">
        <f t="shared" si="45"/>
        <v>0</v>
      </c>
      <c r="W160" s="44">
        <f t="shared" si="46"/>
        <v>0</v>
      </c>
      <c r="X160" s="44">
        <f t="shared" si="47"/>
        <v>0</v>
      </c>
    </row>
    <row r="161" spans="2:24" x14ac:dyDescent="0.25">
      <c r="B161" s="88">
        <v>35640000000</v>
      </c>
      <c r="C161" s="88">
        <v>-9.7969065000000004</v>
      </c>
      <c r="E161" s="6">
        <f t="shared" si="32"/>
        <v>36.42</v>
      </c>
      <c r="F161" s="6">
        <f t="shared" si="33"/>
        <v>-9.8025579</v>
      </c>
      <c r="G161" s="44">
        <f t="shared" si="34"/>
        <v>-9.9398575000000005</v>
      </c>
      <c r="H161" s="44">
        <f t="shared" si="35"/>
        <v>-10.032328</v>
      </c>
      <c r="I161" s="44">
        <f t="shared" si="36"/>
        <v>0</v>
      </c>
      <c r="J161" s="44">
        <f t="shared" si="37"/>
        <v>0</v>
      </c>
      <c r="K161" s="44">
        <f t="shared" si="38"/>
        <v>0</v>
      </c>
      <c r="L161" s="44">
        <f t="shared" si="39"/>
        <v>0</v>
      </c>
      <c r="N161" s="88">
        <v>35640000000</v>
      </c>
      <c r="O161" s="88">
        <v>-8.6554994999999995</v>
      </c>
      <c r="Q161" s="6">
        <f t="shared" si="40"/>
        <v>36.42</v>
      </c>
      <c r="R161" s="6">
        <f t="shared" si="41"/>
        <v>-9.0702286000000001</v>
      </c>
      <c r="S161" s="44">
        <f t="shared" si="42"/>
        <v>-9.1793461000000001</v>
      </c>
      <c r="T161" s="44">
        <f t="shared" si="43"/>
        <v>-9.3281851000000007</v>
      </c>
      <c r="U161" s="44">
        <f t="shared" si="44"/>
        <v>0</v>
      </c>
      <c r="V161" s="44">
        <f t="shared" si="45"/>
        <v>0</v>
      </c>
      <c r="W161" s="44">
        <f t="shared" si="46"/>
        <v>0</v>
      </c>
      <c r="X161" s="44">
        <f t="shared" si="47"/>
        <v>0</v>
      </c>
    </row>
    <row r="162" spans="2:24" x14ac:dyDescent="0.25">
      <c r="B162" s="88">
        <v>35835000000</v>
      </c>
      <c r="C162" s="88">
        <v>-9.8243971000000005</v>
      </c>
      <c r="E162" s="6">
        <f t="shared" si="32"/>
        <v>36.615000000000002</v>
      </c>
      <c r="F162" s="6">
        <f t="shared" si="33"/>
        <v>-9.7548180000000002</v>
      </c>
      <c r="G162" s="44">
        <f t="shared" si="34"/>
        <v>-9.8573550999999995</v>
      </c>
      <c r="H162" s="44">
        <f t="shared" si="35"/>
        <v>-9.9470816000000006</v>
      </c>
      <c r="I162" s="44">
        <f t="shared" si="36"/>
        <v>0</v>
      </c>
      <c r="J162" s="44">
        <f t="shared" si="37"/>
        <v>0</v>
      </c>
      <c r="K162" s="44">
        <f t="shared" si="38"/>
        <v>0</v>
      </c>
      <c r="L162" s="44">
        <f t="shared" si="39"/>
        <v>0</v>
      </c>
      <c r="N162" s="88">
        <v>35835000000</v>
      </c>
      <c r="O162" s="88">
        <v>-8.7252797999999991</v>
      </c>
      <c r="Q162" s="6">
        <f t="shared" si="40"/>
        <v>36.615000000000002</v>
      </c>
      <c r="R162" s="6">
        <f t="shared" si="41"/>
        <v>-9.1378727000000008</v>
      </c>
      <c r="S162" s="44">
        <f t="shared" si="42"/>
        <v>-9.2516812999999996</v>
      </c>
      <c r="T162" s="44">
        <f t="shared" si="43"/>
        <v>-9.4099120999999997</v>
      </c>
      <c r="U162" s="44">
        <f t="shared" si="44"/>
        <v>0</v>
      </c>
      <c r="V162" s="44">
        <f t="shared" si="45"/>
        <v>0</v>
      </c>
      <c r="W162" s="44">
        <f t="shared" si="46"/>
        <v>0</v>
      </c>
      <c r="X162" s="44">
        <f t="shared" si="47"/>
        <v>0</v>
      </c>
    </row>
    <row r="163" spans="2:24" x14ac:dyDescent="0.25">
      <c r="B163" s="88">
        <v>36030000000</v>
      </c>
      <c r="C163" s="88">
        <v>-9.8034630000000007</v>
      </c>
      <c r="E163" s="6">
        <f t="shared" si="32"/>
        <v>36.81</v>
      </c>
      <c r="F163" s="6">
        <f t="shared" si="33"/>
        <v>-9.7003240999999996</v>
      </c>
      <c r="G163" s="44">
        <f t="shared" si="34"/>
        <v>-9.7569399000000008</v>
      </c>
      <c r="H163" s="44">
        <f t="shared" si="35"/>
        <v>-9.8523902999999997</v>
      </c>
      <c r="I163" s="44">
        <f t="shared" si="36"/>
        <v>0</v>
      </c>
      <c r="J163" s="44">
        <f t="shared" si="37"/>
        <v>0</v>
      </c>
      <c r="K163" s="44">
        <f t="shared" si="38"/>
        <v>0</v>
      </c>
      <c r="L163" s="44">
        <f t="shared" si="39"/>
        <v>0</v>
      </c>
      <c r="N163" s="88">
        <v>36030000000</v>
      </c>
      <c r="O163" s="88">
        <v>-8.817399</v>
      </c>
      <c r="Q163" s="6">
        <f t="shared" si="40"/>
        <v>36.81</v>
      </c>
      <c r="R163" s="6">
        <f t="shared" si="41"/>
        <v>-9.2122706999999995</v>
      </c>
      <c r="S163" s="44">
        <f t="shared" si="42"/>
        <v>-9.2605839000000003</v>
      </c>
      <c r="T163" s="44">
        <f t="shared" si="43"/>
        <v>-9.4382067000000003</v>
      </c>
      <c r="U163" s="44">
        <f t="shared" si="44"/>
        <v>0</v>
      </c>
      <c r="V163" s="44">
        <f t="shared" si="45"/>
        <v>0</v>
      </c>
      <c r="W163" s="44">
        <f t="shared" si="46"/>
        <v>0</v>
      </c>
      <c r="X163" s="44">
        <f t="shared" si="47"/>
        <v>0</v>
      </c>
    </row>
    <row r="164" spans="2:24" x14ac:dyDescent="0.25">
      <c r="B164" s="88">
        <v>36225000000</v>
      </c>
      <c r="C164" s="88">
        <v>-9.8383903999999998</v>
      </c>
      <c r="E164" s="6">
        <f t="shared" si="32"/>
        <v>37.005000000000003</v>
      </c>
      <c r="F164" s="6">
        <f t="shared" si="33"/>
        <v>-9.6236943999999998</v>
      </c>
      <c r="G164" s="44">
        <f t="shared" si="34"/>
        <v>-9.6274118000000009</v>
      </c>
      <c r="H164" s="44">
        <f t="shared" si="35"/>
        <v>-9.7344837000000002</v>
      </c>
      <c r="I164" s="44">
        <f t="shared" si="36"/>
        <v>0</v>
      </c>
      <c r="J164" s="44">
        <f t="shared" si="37"/>
        <v>0</v>
      </c>
      <c r="K164" s="44">
        <f t="shared" si="38"/>
        <v>0</v>
      </c>
      <c r="L164" s="44">
        <f t="shared" si="39"/>
        <v>0</v>
      </c>
      <c r="N164" s="88">
        <v>36225000000</v>
      </c>
      <c r="O164" s="88">
        <v>-8.9678725999999997</v>
      </c>
      <c r="Q164" s="6">
        <f t="shared" si="40"/>
        <v>37.005000000000003</v>
      </c>
      <c r="R164" s="6">
        <f t="shared" si="41"/>
        <v>-9.2450705000000006</v>
      </c>
      <c r="S164" s="44">
        <f t="shared" si="42"/>
        <v>-9.2618951999999997</v>
      </c>
      <c r="T164" s="44">
        <f t="shared" si="43"/>
        <v>-9.4670029000000007</v>
      </c>
      <c r="U164" s="44">
        <f t="shared" si="44"/>
        <v>0</v>
      </c>
      <c r="V164" s="44">
        <f t="shared" si="45"/>
        <v>0</v>
      </c>
      <c r="W164" s="44">
        <f t="shared" si="46"/>
        <v>0</v>
      </c>
      <c r="X164" s="44">
        <f t="shared" si="47"/>
        <v>0</v>
      </c>
    </row>
    <row r="165" spans="2:24" x14ac:dyDescent="0.25">
      <c r="B165" s="88">
        <v>36420000000</v>
      </c>
      <c r="C165" s="88">
        <v>-9.8025579</v>
      </c>
      <c r="E165" s="6">
        <f t="shared" si="32"/>
        <v>37.200000000000003</v>
      </c>
      <c r="F165" s="6">
        <f t="shared" si="33"/>
        <v>-9.5263939000000004</v>
      </c>
      <c r="G165" s="44">
        <f t="shared" si="34"/>
        <v>-9.5619239999999994</v>
      </c>
      <c r="H165" s="44">
        <f t="shared" si="35"/>
        <v>-9.6816893000000004</v>
      </c>
      <c r="I165" s="44">
        <f t="shared" si="36"/>
        <v>0</v>
      </c>
      <c r="J165" s="44">
        <f t="shared" si="37"/>
        <v>0</v>
      </c>
      <c r="K165" s="44">
        <f t="shared" si="38"/>
        <v>0</v>
      </c>
      <c r="L165" s="44">
        <f t="shared" si="39"/>
        <v>0</v>
      </c>
      <c r="N165" s="88">
        <v>36420000000</v>
      </c>
      <c r="O165" s="88">
        <v>-9.0702286000000001</v>
      </c>
      <c r="Q165" s="6">
        <f t="shared" si="40"/>
        <v>37.200000000000003</v>
      </c>
      <c r="R165" s="6">
        <f t="shared" si="41"/>
        <v>-9.2341776000000007</v>
      </c>
      <c r="S165" s="44">
        <f t="shared" si="42"/>
        <v>-9.3062953999999998</v>
      </c>
      <c r="T165" s="44">
        <f t="shared" si="43"/>
        <v>-9.5480555999999996</v>
      </c>
      <c r="U165" s="44">
        <f t="shared" si="44"/>
        <v>0</v>
      </c>
      <c r="V165" s="44">
        <f t="shared" si="45"/>
        <v>0</v>
      </c>
      <c r="W165" s="44">
        <f t="shared" si="46"/>
        <v>0</v>
      </c>
      <c r="X165" s="44">
        <f t="shared" si="47"/>
        <v>0</v>
      </c>
    </row>
    <row r="166" spans="2:24" x14ac:dyDescent="0.25">
      <c r="B166" s="88">
        <v>36615000000</v>
      </c>
      <c r="C166" s="88">
        <v>-9.7548180000000002</v>
      </c>
      <c r="E166" s="6">
        <f t="shared" si="32"/>
        <v>37.395000000000003</v>
      </c>
      <c r="F166" s="6">
        <f t="shared" si="33"/>
        <v>-9.5203371000000008</v>
      </c>
      <c r="G166" s="44">
        <f t="shared" si="34"/>
        <v>-9.5440568999999993</v>
      </c>
      <c r="H166" s="44">
        <f t="shared" si="35"/>
        <v>-9.6655054000000007</v>
      </c>
      <c r="I166" s="44">
        <f t="shared" si="36"/>
        <v>0</v>
      </c>
      <c r="J166" s="44">
        <f t="shared" si="37"/>
        <v>0</v>
      </c>
      <c r="K166" s="44">
        <f t="shared" si="38"/>
        <v>0</v>
      </c>
      <c r="L166" s="44">
        <f t="shared" si="39"/>
        <v>0</v>
      </c>
      <c r="N166" s="88">
        <v>36615000000</v>
      </c>
      <c r="O166" s="88">
        <v>-9.1378727000000008</v>
      </c>
      <c r="Q166" s="6">
        <f t="shared" si="40"/>
        <v>37.395000000000003</v>
      </c>
      <c r="R166" s="6">
        <f t="shared" si="41"/>
        <v>-9.2928095000000006</v>
      </c>
      <c r="S166" s="44">
        <f t="shared" si="42"/>
        <v>-9.3673667999999992</v>
      </c>
      <c r="T166" s="44">
        <f t="shared" si="43"/>
        <v>-9.6401176</v>
      </c>
      <c r="U166" s="44">
        <f t="shared" si="44"/>
        <v>0</v>
      </c>
      <c r="V166" s="44">
        <f t="shared" si="45"/>
        <v>0</v>
      </c>
      <c r="W166" s="44">
        <f t="shared" si="46"/>
        <v>0</v>
      </c>
      <c r="X166" s="44">
        <f t="shared" si="47"/>
        <v>0</v>
      </c>
    </row>
    <row r="167" spans="2:24" x14ac:dyDescent="0.25">
      <c r="B167" s="88">
        <v>36810000000</v>
      </c>
      <c r="C167" s="88">
        <v>-9.7003240999999996</v>
      </c>
      <c r="E167" s="6">
        <f t="shared" si="32"/>
        <v>37.590000000000003</v>
      </c>
      <c r="F167" s="6">
        <f t="shared" si="33"/>
        <v>-9.5170697999999998</v>
      </c>
      <c r="G167" s="44">
        <f t="shared" si="34"/>
        <v>-9.5324135000000005</v>
      </c>
      <c r="H167" s="44">
        <f t="shared" si="35"/>
        <v>-9.6792402000000006</v>
      </c>
      <c r="I167" s="44">
        <f t="shared" si="36"/>
        <v>0</v>
      </c>
      <c r="J167" s="44">
        <f t="shared" si="37"/>
        <v>0</v>
      </c>
      <c r="K167" s="44">
        <f t="shared" si="38"/>
        <v>0</v>
      </c>
      <c r="L167" s="44">
        <f t="shared" si="39"/>
        <v>0</v>
      </c>
      <c r="N167" s="88">
        <v>36810000000</v>
      </c>
      <c r="O167" s="88">
        <v>-9.2122706999999995</v>
      </c>
      <c r="Q167" s="6">
        <f t="shared" si="40"/>
        <v>37.590000000000003</v>
      </c>
      <c r="R167" s="6">
        <f t="shared" si="41"/>
        <v>-9.3504543000000009</v>
      </c>
      <c r="S167" s="44">
        <f t="shared" si="42"/>
        <v>-9.4193610999999997</v>
      </c>
      <c r="T167" s="44">
        <f t="shared" si="43"/>
        <v>-9.7259588000000008</v>
      </c>
      <c r="U167" s="44">
        <f t="shared" si="44"/>
        <v>0</v>
      </c>
      <c r="V167" s="44">
        <f t="shared" si="45"/>
        <v>0</v>
      </c>
      <c r="W167" s="44">
        <f t="shared" si="46"/>
        <v>0</v>
      </c>
      <c r="X167" s="44">
        <f t="shared" si="47"/>
        <v>0</v>
      </c>
    </row>
    <row r="168" spans="2:24" x14ac:dyDescent="0.25">
      <c r="B168" s="88">
        <v>37005000000</v>
      </c>
      <c r="C168" s="88">
        <v>-9.6236943999999998</v>
      </c>
      <c r="E168" s="6">
        <f t="shared" si="32"/>
        <v>37.784999999999997</v>
      </c>
      <c r="F168" s="6">
        <f t="shared" si="33"/>
        <v>-9.5200128999999993</v>
      </c>
      <c r="G168" s="44">
        <f t="shared" si="34"/>
        <v>-9.5593824000000005</v>
      </c>
      <c r="H168" s="44">
        <f t="shared" si="35"/>
        <v>-9.7311039000000008</v>
      </c>
      <c r="I168" s="44">
        <f t="shared" si="36"/>
        <v>0</v>
      </c>
      <c r="J168" s="44">
        <f t="shared" si="37"/>
        <v>0</v>
      </c>
      <c r="K168" s="44">
        <f t="shared" si="38"/>
        <v>0</v>
      </c>
      <c r="L168" s="44">
        <f t="shared" si="39"/>
        <v>0</v>
      </c>
      <c r="N168" s="88">
        <v>37005000000</v>
      </c>
      <c r="O168" s="88">
        <v>-9.2450705000000006</v>
      </c>
      <c r="Q168" s="6">
        <f t="shared" si="40"/>
        <v>37.784999999999997</v>
      </c>
      <c r="R168" s="6">
        <f t="shared" si="41"/>
        <v>-9.4106845999999997</v>
      </c>
      <c r="S168" s="44">
        <f t="shared" si="42"/>
        <v>-9.4836264000000003</v>
      </c>
      <c r="T168" s="44">
        <f t="shared" si="43"/>
        <v>-9.7983607999999993</v>
      </c>
      <c r="U168" s="44">
        <f t="shared" si="44"/>
        <v>0</v>
      </c>
      <c r="V168" s="44">
        <f t="shared" si="45"/>
        <v>0</v>
      </c>
      <c r="W168" s="44">
        <f t="shared" si="46"/>
        <v>0</v>
      </c>
      <c r="X168" s="44">
        <f t="shared" si="47"/>
        <v>0</v>
      </c>
    </row>
    <row r="169" spans="2:24" x14ac:dyDescent="0.25">
      <c r="B169" s="88">
        <v>37200000000</v>
      </c>
      <c r="C169" s="88">
        <v>-9.5263939000000004</v>
      </c>
      <c r="E169" s="6">
        <f t="shared" si="32"/>
        <v>37.979999999999997</v>
      </c>
      <c r="F169" s="6">
        <f t="shared" si="33"/>
        <v>-9.5042238000000001</v>
      </c>
      <c r="G169" s="44">
        <f t="shared" si="34"/>
        <v>-9.6182899000000006</v>
      </c>
      <c r="H169" s="44">
        <f t="shared" si="35"/>
        <v>-9.8296946999999992</v>
      </c>
      <c r="I169" s="44">
        <f t="shared" si="36"/>
        <v>0</v>
      </c>
      <c r="J169" s="44">
        <f t="shared" si="37"/>
        <v>0</v>
      </c>
      <c r="K169" s="44">
        <f t="shared" si="38"/>
        <v>0</v>
      </c>
      <c r="L169" s="44">
        <f t="shared" si="39"/>
        <v>0</v>
      </c>
      <c r="N169" s="88">
        <v>37200000000</v>
      </c>
      <c r="O169" s="88">
        <v>-9.2341776000000007</v>
      </c>
      <c r="Q169" s="6">
        <f t="shared" si="40"/>
        <v>37.979999999999997</v>
      </c>
      <c r="R169" s="6">
        <f t="shared" si="41"/>
        <v>-9.4665622999999997</v>
      </c>
      <c r="S169" s="44">
        <f t="shared" si="42"/>
        <v>-9.5831499000000004</v>
      </c>
      <c r="T169" s="44">
        <f t="shared" si="43"/>
        <v>-9.8896589000000006</v>
      </c>
      <c r="U169" s="44">
        <f t="shared" si="44"/>
        <v>0</v>
      </c>
      <c r="V169" s="44">
        <f t="shared" si="45"/>
        <v>0</v>
      </c>
      <c r="W169" s="44">
        <f t="shared" si="46"/>
        <v>0</v>
      </c>
      <c r="X169" s="44">
        <f t="shared" si="47"/>
        <v>0</v>
      </c>
    </row>
    <row r="170" spans="2:24" x14ac:dyDescent="0.25">
      <c r="B170" s="88">
        <v>37395000000</v>
      </c>
      <c r="C170" s="88">
        <v>-9.5203371000000008</v>
      </c>
      <c r="E170" s="6">
        <f t="shared" si="32"/>
        <v>38.174999999999997</v>
      </c>
      <c r="F170" s="6">
        <f t="shared" si="33"/>
        <v>-9.4512958999999999</v>
      </c>
      <c r="G170" s="44">
        <f t="shared" si="34"/>
        <v>-9.5531796999999994</v>
      </c>
      <c r="H170" s="44">
        <f t="shared" si="35"/>
        <v>-9.7926502000000006</v>
      </c>
      <c r="I170" s="44">
        <f t="shared" si="36"/>
        <v>0</v>
      </c>
      <c r="J170" s="44">
        <f t="shared" si="37"/>
        <v>0</v>
      </c>
      <c r="K170" s="44">
        <f t="shared" si="38"/>
        <v>0</v>
      </c>
      <c r="L170" s="44">
        <f t="shared" si="39"/>
        <v>0</v>
      </c>
      <c r="N170" s="88">
        <v>37395000000</v>
      </c>
      <c r="O170" s="88">
        <v>-9.2928095000000006</v>
      </c>
      <c r="Q170" s="6">
        <f t="shared" si="40"/>
        <v>38.174999999999997</v>
      </c>
      <c r="R170" s="6">
        <f t="shared" si="41"/>
        <v>-9.5208148999999995</v>
      </c>
      <c r="S170" s="44">
        <f t="shared" si="42"/>
        <v>-9.6010331999999998</v>
      </c>
      <c r="T170" s="44">
        <f t="shared" si="43"/>
        <v>-9.8725710000000007</v>
      </c>
      <c r="U170" s="44">
        <f t="shared" si="44"/>
        <v>0</v>
      </c>
      <c r="V170" s="44">
        <f t="shared" si="45"/>
        <v>0</v>
      </c>
      <c r="W170" s="44">
        <f t="shared" si="46"/>
        <v>0</v>
      </c>
      <c r="X170" s="44">
        <f t="shared" si="47"/>
        <v>0</v>
      </c>
    </row>
    <row r="171" spans="2:24" x14ac:dyDescent="0.25">
      <c r="B171" s="88">
        <v>37590000000</v>
      </c>
      <c r="C171" s="88">
        <v>-9.5170697999999998</v>
      </c>
      <c r="E171" s="6">
        <f t="shared" si="32"/>
        <v>38.369999999999997</v>
      </c>
      <c r="F171" s="6">
        <f t="shared" si="33"/>
        <v>-9.3628893000000009</v>
      </c>
      <c r="G171" s="44">
        <f t="shared" si="34"/>
        <v>-9.4603739000000004</v>
      </c>
      <c r="H171" s="44">
        <f t="shared" si="35"/>
        <v>-9.7236223000000006</v>
      </c>
      <c r="I171" s="44">
        <f t="shared" si="36"/>
        <v>0</v>
      </c>
      <c r="J171" s="44">
        <f t="shared" si="37"/>
        <v>0</v>
      </c>
      <c r="K171" s="44">
        <f t="shared" si="38"/>
        <v>0</v>
      </c>
      <c r="L171" s="44">
        <f t="shared" si="39"/>
        <v>0</v>
      </c>
      <c r="N171" s="88">
        <v>37590000000</v>
      </c>
      <c r="O171" s="88">
        <v>-9.3504543000000009</v>
      </c>
      <c r="Q171" s="6">
        <f t="shared" si="40"/>
        <v>38.369999999999997</v>
      </c>
      <c r="R171" s="6">
        <f t="shared" si="41"/>
        <v>-9.5673618000000005</v>
      </c>
      <c r="S171" s="44">
        <f t="shared" si="42"/>
        <v>-9.6142529999999997</v>
      </c>
      <c r="T171" s="44">
        <f t="shared" si="43"/>
        <v>-9.8310385</v>
      </c>
      <c r="U171" s="44">
        <f t="shared" si="44"/>
        <v>0</v>
      </c>
      <c r="V171" s="44">
        <f t="shared" si="45"/>
        <v>0</v>
      </c>
      <c r="W171" s="44">
        <f t="shared" si="46"/>
        <v>0</v>
      </c>
      <c r="X171" s="44">
        <f t="shared" si="47"/>
        <v>0</v>
      </c>
    </row>
    <row r="172" spans="2:24" x14ac:dyDescent="0.25">
      <c r="B172" s="88">
        <v>37785000000</v>
      </c>
      <c r="C172" s="88">
        <v>-9.5200128999999993</v>
      </c>
      <c r="E172" s="6">
        <f t="shared" si="32"/>
        <v>38.564999999999998</v>
      </c>
      <c r="F172" s="6">
        <f t="shared" si="33"/>
        <v>-9.2887553999999994</v>
      </c>
      <c r="G172" s="44">
        <f t="shared" si="34"/>
        <v>-9.3028498000000006</v>
      </c>
      <c r="H172" s="44">
        <f t="shared" si="35"/>
        <v>-9.5591802999999995</v>
      </c>
      <c r="I172" s="44">
        <f t="shared" si="36"/>
        <v>0</v>
      </c>
      <c r="J172" s="44">
        <f t="shared" si="37"/>
        <v>0</v>
      </c>
      <c r="K172" s="44">
        <f t="shared" si="38"/>
        <v>0</v>
      </c>
      <c r="L172" s="44">
        <f t="shared" si="39"/>
        <v>0</v>
      </c>
      <c r="N172" s="88">
        <v>37785000000</v>
      </c>
      <c r="O172" s="88">
        <v>-9.4106845999999997</v>
      </c>
      <c r="Q172" s="6">
        <f t="shared" si="40"/>
        <v>38.564999999999998</v>
      </c>
      <c r="R172" s="6">
        <f t="shared" si="41"/>
        <v>-9.6315641000000003</v>
      </c>
      <c r="S172" s="44">
        <f t="shared" si="42"/>
        <v>-9.6212063000000008</v>
      </c>
      <c r="T172" s="44">
        <f t="shared" si="43"/>
        <v>-9.7909287999999997</v>
      </c>
      <c r="U172" s="44">
        <f t="shared" si="44"/>
        <v>0</v>
      </c>
      <c r="V172" s="44">
        <f t="shared" si="45"/>
        <v>0</v>
      </c>
      <c r="W172" s="44">
        <f t="shared" si="46"/>
        <v>0</v>
      </c>
      <c r="X172" s="44">
        <f t="shared" si="47"/>
        <v>0</v>
      </c>
    </row>
    <row r="173" spans="2:24" x14ac:dyDescent="0.25">
      <c r="B173" s="88">
        <v>37980000000</v>
      </c>
      <c r="C173" s="88">
        <v>-9.5042238000000001</v>
      </c>
      <c r="E173" s="6">
        <f t="shared" si="32"/>
        <v>38.76</v>
      </c>
      <c r="F173" s="6">
        <f t="shared" si="33"/>
        <v>-9.1172152000000004</v>
      </c>
      <c r="G173" s="44">
        <f t="shared" si="34"/>
        <v>-9.2225827999999996</v>
      </c>
      <c r="H173" s="44">
        <f t="shared" si="35"/>
        <v>-9.4458941999999997</v>
      </c>
      <c r="I173" s="44">
        <f t="shared" si="36"/>
        <v>0</v>
      </c>
      <c r="J173" s="44">
        <f t="shared" si="37"/>
        <v>0</v>
      </c>
      <c r="K173" s="44">
        <f t="shared" si="38"/>
        <v>0</v>
      </c>
      <c r="L173" s="44">
        <f t="shared" si="39"/>
        <v>0</v>
      </c>
      <c r="N173" s="88">
        <v>37980000000</v>
      </c>
      <c r="O173" s="88">
        <v>-9.4665622999999997</v>
      </c>
      <c r="Q173" s="6">
        <f t="shared" si="40"/>
        <v>38.76</v>
      </c>
      <c r="R173" s="6">
        <f t="shared" si="41"/>
        <v>-9.6042909999999999</v>
      </c>
      <c r="S173" s="44">
        <f t="shared" si="42"/>
        <v>-9.6745014000000005</v>
      </c>
      <c r="T173" s="44">
        <f t="shared" si="43"/>
        <v>-9.7984161000000007</v>
      </c>
      <c r="U173" s="44">
        <f t="shared" si="44"/>
        <v>0</v>
      </c>
      <c r="V173" s="44">
        <f t="shared" si="45"/>
        <v>0</v>
      </c>
      <c r="W173" s="44">
        <f t="shared" si="46"/>
        <v>0</v>
      </c>
      <c r="X173" s="44">
        <f t="shared" si="47"/>
        <v>0</v>
      </c>
    </row>
    <row r="174" spans="2:24" x14ac:dyDescent="0.25">
      <c r="B174" s="88">
        <v>38175000000</v>
      </c>
      <c r="C174" s="88">
        <v>-9.4512958999999999</v>
      </c>
      <c r="E174" s="6">
        <f t="shared" si="32"/>
        <v>38.954999999999998</v>
      </c>
      <c r="F174" s="6">
        <f t="shared" si="33"/>
        <v>-9.0046634999999995</v>
      </c>
      <c r="G174" s="44">
        <f t="shared" si="34"/>
        <v>-9.0637893999999992</v>
      </c>
      <c r="H174" s="44">
        <f t="shared" si="35"/>
        <v>-9.2374430000000007</v>
      </c>
      <c r="I174" s="44">
        <f t="shared" si="36"/>
        <v>0</v>
      </c>
      <c r="J174" s="44">
        <f t="shared" si="37"/>
        <v>0</v>
      </c>
      <c r="K174" s="44">
        <f t="shared" si="38"/>
        <v>0</v>
      </c>
      <c r="L174" s="44">
        <f t="shared" si="39"/>
        <v>0</v>
      </c>
      <c r="N174" s="88">
        <v>38175000000</v>
      </c>
      <c r="O174" s="88">
        <v>-9.5208148999999995</v>
      </c>
      <c r="Q174" s="6">
        <f t="shared" si="40"/>
        <v>38.954999999999998</v>
      </c>
      <c r="R174" s="6">
        <f t="shared" si="41"/>
        <v>-9.6154585000000008</v>
      </c>
      <c r="S174" s="44">
        <f t="shared" si="42"/>
        <v>-9.6447658999999994</v>
      </c>
      <c r="T174" s="44">
        <f t="shared" si="43"/>
        <v>-9.7457542000000004</v>
      </c>
      <c r="U174" s="44">
        <f t="shared" si="44"/>
        <v>0</v>
      </c>
      <c r="V174" s="44">
        <f t="shared" si="45"/>
        <v>0</v>
      </c>
      <c r="W174" s="44">
        <f t="shared" si="46"/>
        <v>0</v>
      </c>
      <c r="X174" s="44">
        <f t="shared" si="47"/>
        <v>0</v>
      </c>
    </row>
    <row r="175" spans="2:24" x14ac:dyDescent="0.25">
      <c r="B175" s="88">
        <v>38370000000</v>
      </c>
      <c r="C175" s="88">
        <v>-9.3628893000000009</v>
      </c>
      <c r="E175" s="6">
        <f t="shared" si="32"/>
        <v>39.15</v>
      </c>
      <c r="F175" s="6">
        <f t="shared" si="33"/>
        <v>-8.9158191999999996</v>
      </c>
      <c r="G175" s="44">
        <f t="shared" si="34"/>
        <v>-8.9314871</v>
      </c>
      <c r="H175" s="44">
        <f t="shared" si="35"/>
        <v>-9.0596046000000001</v>
      </c>
      <c r="I175" s="44">
        <f t="shared" si="36"/>
        <v>0</v>
      </c>
      <c r="J175" s="44">
        <f t="shared" si="37"/>
        <v>0</v>
      </c>
      <c r="K175" s="44">
        <f t="shared" si="38"/>
        <v>0</v>
      </c>
      <c r="L175" s="44">
        <f t="shared" si="39"/>
        <v>0</v>
      </c>
      <c r="N175" s="88">
        <v>38370000000</v>
      </c>
      <c r="O175" s="88">
        <v>-9.5673618000000005</v>
      </c>
      <c r="Q175" s="6">
        <f t="shared" si="40"/>
        <v>39.15</v>
      </c>
      <c r="R175" s="6">
        <f t="shared" si="41"/>
        <v>-9.6125173999999998</v>
      </c>
      <c r="S175" s="44">
        <f t="shared" si="42"/>
        <v>-9.6113224000000006</v>
      </c>
      <c r="T175" s="44">
        <f t="shared" si="43"/>
        <v>-9.6791228999999994</v>
      </c>
      <c r="U175" s="44">
        <f t="shared" si="44"/>
        <v>0</v>
      </c>
      <c r="V175" s="44">
        <f t="shared" si="45"/>
        <v>0</v>
      </c>
      <c r="W175" s="44">
        <f t="shared" si="46"/>
        <v>0</v>
      </c>
      <c r="X175" s="44">
        <f t="shared" si="47"/>
        <v>0</v>
      </c>
    </row>
    <row r="176" spans="2:24" x14ac:dyDescent="0.25">
      <c r="B176" s="88">
        <v>38565000000</v>
      </c>
      <c r="C176" s="88">
        <v>-9.2887553999999994</v>
      </c>
      <c r="E176" s="6">
        <f t="shared" si="32"/>
        <v>39.344999999999999</v>
      </c>
      <c r="F176" s="6">
        <f t="shared" si="33"/>
        <v>-8.8130673999999996</v>
      </c>
      <c r="G176" s="44">
        <f t="shared" si="34"/>
        <v>-8.8006534999999992</v>
      </c>
      <c r="H176" s="44">
        <f t="shared" si="35"/>
        <v>-8.8980131</v>
      </c>
      <c r="I176" s="44">
        <f t="shared" si="36"/>
        <v>0</v>
      </c>
      <c r="J176" s="44">
        <f t="shared" si="37"/>
        <v>0</v>
      </c>
      <c r="K176" s="44">
        <f t="shared" si="38"/>
        <v>0</v>
      </c>
      <c r="L176" s="44">
        <f t="shared" si="39"/>
        <v>0</v>
      </c>
      <c r="N176" s="88">
        <v>38565000000</v>
      </c>
      <c r="O176" s="88">
        <v>-9.6315641000000003</v>
      </c>
      <c r="Q176" s="6">
        <f t="shared" si="40"/>
        <v>39.344999999999999</v>
      </c>
      <c r="R176" s="6">
        <f t="shared" si="41"/>
        <v>-9.5732354999999991</v>
      </c>
      <c r="S176" s="44">
        <f t="shared" si="42"/>
        <v>-9.5294714000000003</v>
      </c>
      <c r="T176" s="44">
        <f t="shared" si="43"/>
        <v>-9.5881127999999993</v>
      </c>
      <c r="U176" s="44">
        <f t="shared" si="44"/>
        <v>0</v>
      </c>
      <c r="V176" s="44">
        <f t="shared" si="45"/>
        <v>0</v>
      </c>
      <c r="W176" s="44">
        <f t="shared" si="46"/>
        <v>0</v>
      </c>
      <c r="X176" s="44">
        <f t="shared" si="47"/>
        <v>0</v>
      </c>
    </row>
    <row r="177" spans="2:24" x14ac:dyDescent="0.25">
      <c r="B177" s="88">
        <v>38760000000</v>
      </c>
      <c r="C177" s="88">
        <v>-9.1172152000000004</v>
      </c>
      <c r="E177" s="6">
        <f t="shared" si="32"/>
        <v>39.54</v>
      </c>
      <c r="F177" s="6">
        <f t="shared" si="33"/>
        <v>-8.7203073999999994</v>
      </c>
      <c r="G177" s="44">
        <f t="shared" si="34"/>
        <v>-8.7508192000000005</v>
      </c>
      <c r="H177" s="44">
        <f t="shared" si="35"/>
        <v>-8.8310975999999997</v>
      </c>
      <c r="I177" s="44">
        <f t="shared" si="36"/>
        <v>0</v>
      </c>
      <c r="J177" s="44">
        <f t="shared" si="37"/>
        <v>0</v>
      </c>
      <c r="K177" s="44">
        <f t="shared" si="38"/>
        <v>0</v>
      </c>
      <c r="L177" s="44">
        <f t="shared" si="39"/>
        <v>0</v>
      </c>
      <c r="N177" s="88">
        <v>38760000000</v>
      </c>
      <c r="O177" s="88">
        <v>-9.6042909999999999</v>
      </c>
      <c r="Q177" s="6">
        <f t="shared" si="40"/>
        <v>39.54</v>
      </c>
      <c r="R177" s="6">
        <f t="shared" si="41"/>
        <v>-9.5104799</v>
      </c>
      <c r="S177" s="44">
        <f t="shared" si="42"/>
        <v>-9.5314274000000001</v>
      </c>
      <c r="T177" s="44">
        <f t="shared" si="43"/>
        <v>-9.5765008999999992</v>
      </c>
      <c r="U177" s="44">
        <f t="shared" si="44"/>
        <v>0</v>
      </c>
      <c r="V177" s="44">
        <f t="shared" si="45"/>
        <v>0</v>
      </c>
      <c r="W177" s="44">
        <f t="shared" si="46"/>
        <v>0</v>
      </c>
      <c r="X177" s="44">
        <f t="shared" si="47"/>
        <v>0</v>
      </c>
    </row>
    <row r="178" spans="2:24" x14ac:dyDescent="0.25">
      <c r="B178" s="88">
        <v>38955000000</v>
      </c>
      <c r="C178" s="88">
        <v>-9.0046634999999995</v>
      </c>
      <c r="E178" s="6">
        <f t="shared" si="32"/>
        <v>39.734999999999999</v>
      </c>
      <c r="F178" s="6">
        <f t="shared" si="33"/>
        <v>-8.6917943999999991</v>
      </c>
      <c r="G178" s="44">
        <f t="shared" si="34"/>
        <v>-8.7031088000000008</v>
      </c>
      <c r="H178" s="44">
        <f t="shared" si="35"/>
        <v>-8.7765474000000001</v>
      </c>
      <c r="I178" s="44">
        <f t="shared" si="36"/>
        <v>0</v>
      </c>
      <c r="J178" s="44">
        <f t="shared" si="37"/>
        <v>0</v>
      </c>
      <c r="K178" s="44">
        <f t="shared" si="38"/>
        <v>0</v>
      </c>
      <c r="L178" s="44">
        <f t="shared" si="39"/>
        <v>0</v>
      </c>
      <c r="N178" s="88">
        <v>38955000000</v>
      </c>
      <c r="O178" s="88">
        <v>-9.6154585000000008</v>
      </c>
      <c r="Q178" s="6">
        <f t="shared" si="40"/>
        <v>39.734999999999999</v>
      </c>
      <c r="R178" s="6">
        <f t="shared" si="41"/>
        <v>-9.5359812000000002</v>
      </c>
      <c r="S178" s="44">
        <f t="shared" si="42"/>
        <v>-9.4803122999999996</v>
      </c>
      <c r="T178" s="44">
        <f t="shared" si="43"/>
        <v>-9.5408010000000001</v>
      </c>
      <c r="U178" s="44">
        <f t="shared" si="44"/>
        <v>0</v>
      </c>
      <c r="V178" s="44">
        <f t="shared" si="45"/>
        <v>0</v>
      </c>
      <c r="W178" s="44">
        <f t="shared" si="46"/>
        <v>0</v>
      </c>
      <c r="X178" s="44">
        <f t="shared" si="47"/>
        <v>0</v>
      </c>
    </row>
    <row r="179" spans="2:24" x14ac:dyDescent="0.25">
      <c r="B179" s="88">
        <v>39150000000</v>
      </c>
      <c r="C179" s="88">
        <v>-8.9158191999999996</v>
      </c>
      <c r="E179" s="6">
        <f t="shared" si="32"/>
        <v>39.93</v>
      </c>
      <c r="F179" s="6">
        <f t="shared" si="33"/>
        <v>-8.6753959999999992</v>
      </c>
      <c r="G179" s="44">
        <f t="shared" si="34"/>
        <v>-8.6533499000000003</v>
      </c>
      <c r="H179" s="44">
        <f t="shared" si="35"/>
        <v>-8.7245425999999995</v>
      </c>
      <c r="I179" s="44">
        <f t="shared" si="36"/>
        <v>0</v>
      </c>
      <c r="J179" s="44">
        <f t="shared" si="37"/>
        <v>0</v>
      </c>
      <c r="K179" s="44">
        <f t="shared" si="38"/>
        <v>0</v>
      </c>
      <c r="L179" s="44">
        <f t="shared" si="39"/>
        <v>0</v>
      </c>
      <c r="N179" s="88">
        <v>39150000000</v>
      </c>
      <c r="O179" s="88">
        <v>-9.6125173999999998</v>
      </c>
      <c r="Q179" s="6">
        <f t="shared" si="40"/>
        <v>39.93</v>
      </c>
      <c r="R179" s="6">
        <f t="shared" si="41"/>
        <v>-9.5537147999999998</v>
      </c>
      <c r="S179" s="44">
        <f t="shared" si="42"/>
        <v>-9.5111407999999997</v>
      </c>
      <c r="T179" s="44">
        <f t="shared" si="43"/>
        <v>-9.5921573999999996</v>
      </c>
      <c r="U179" s="44">
        <f t="shared" si="44"/>
        <v>0</v>
      </c>
      <c r="V179" s="44">
        <f t="shared" si="45"/>
        <v>0</v>
      </c>
      <c r="W179" s="44">
        <f t="shared" si="46"/>
        <v>0</v>
      </c>
      <c r="X179" s="44">
        <f t="shared" si="47"/>
        <v>0</v>
      </c>
    </row>
    <row r="180" spans="2:24" x14ac:dyDescent="0.25">
      <c r="B180" s="88">
        <v>39345000000</v>
      </c>
      <c r="C180" s="88">
        <v>-8.8130673999999996</v>
      </c>
      <c r="E180" s="6">
        <f t="shared" si="32"/>
        <v>40.125</v>
      </c>
      <c r="F180" s="6">
        <f t="shared" si="33"/>
        <v>-8.6532859999999996</v>
      </c>
      <c r="G180" s="44">
        <f t="shared" si="34"/>
        <v>-8.6783055999999998</v>
      </c>
      <c r="H180" s="44">
        <f t="shared" si="35"/>
        <v>-8.7575053999999994</v>
      </c>
      <c r="I180" s="44">
        <f t="shared" si="36"/>
        <v>0</v>
      </c>
      <c r="J180" s="44">
        <f t="shared" si="37"/>
        <v>0</v>
      </c>
      <c r="K180" s="44">
        <f t="shared" si="38"/>
        <v>0</v>
      </c>
      <c r="L180" s="44">
        <f t="shared" si="39"/>
        <v>0</v>
      </c>
      <c r="N180" s="88">
        <v>39345000000</v>
      </c>
      <c r="O180" s="88">
        <v>-9.5732354999999991</v>
      </c>
      <c r="Q180" s="6">
        <f t="shared" si="40"/>
        <v>40.125</v>
      </c>
      <c r="R180" s="6">
        <f t="shared" si="41"/>
        <v>-9.6022777999999995</v>
      </c>
      <c r="S180" s="44">
        <f t="shared" si="42"/>
        <v>-9.5901899000000004</v>
      </c>
      <c r="T180" s="44">
        <f t="shared" si="43"/>
        <v>-9.6893816000000008</v>
      </c>
      <c r="U180" s="44">
        <f t="shared" si="44"/>
        <v>0</v>
      </c>
      <c r="V180" s="44">
        <f t="shared" si="45"/>
        <v>0</v>
      </c>
      <c r="W180" s="44">
        <f t="shared" si="46"/>
        <v>0</v>
      </c>
      <c r="X180" s="44">
        <f t="shared" si="47"/>
        <v>0</v>
      </c>
    </row>
    <row r="181" spans="2:24" x14ac:dyDescent="0.25">
      <c r="B181" s="88">
        <v>39540000000</v>
      </c>
      <c r="C181" s="88">
        <v>-8.7203073999999994</v>
      </c>
      <c r="E181" s="6">
        <f t="shared" si="32"/>
        <v>40.32</v>
      </c>
      <c r="F181" s="6">
        <f t="shared" si="33"/>
        <v>-8.6996926999999999</v>
      </c>
      <c r="G181" s="44">
        <f t="shared" si="34"/>
        <v>-8.6845350000000003</v>
      </c>
      <c r="H181" s="44">
        <f t="shared" si="35"/>
        <v>-8.7781085999999995</v>
      </c>
      <c r="I181" s="44">
        <f t="shared" si="36"/>
        <v>0</v>
      </c>
      <c r="J181" s="44">
        <f t="shared" si="37"/>
        <v>0</v>
      </c>
      <c r="K181" s="44">
        <f t="shared" si="38"/>
        <v>0</v>
      </c>
      <c r="L181" s="44">
        <f t="shared" si="39"/>
        <v>0</v>
      </c>
      <c r="N181" s="88">
        <v>39540000000</v>
      </c>
      <c r="O181" s="88">
        <v>-9.5104799</v>
      </c>
      <c r="Q181" s="6">
        <f t="shared" si="40"/>
        <v>40.32</v>
      </c>
      <c r="R181" s="6">
        <f t="shared" si="41"/>
        <v>-9.6837215000000008</v>
      </c>
      <c r="S181" s="44">
        <f t="shared" si="42"/>
        <v>-9.7128534000000002</v>
      </c>
      <c r="T181" s="44">
        <f t="shared" si="43"/>
        <v>-9.8267392999999998</v>
      </c>
      <c r="U181" s="44">
        <f t="shared" si="44"/>
        <v>0</v>
      </c>
      <c r="V181" s="44">
        <f t="shared" si="45"/>
        <v>0</v>
      </c>
      <c r="W181" s="44">
        <f t="shared" si="46"/>
        <v>0</v>
      </c>
      <c r="X181" s="44">
        <f t="shared" si="47"/>
        <v>0</v>
      </c>
    </row>
    <row r="182" spans="2:24" x14ac:dyDescent="0.25">
      <c r="B182" s="88">
        <v>39735000000</v>
      </c>
      <c r="C182" s="88">
        <v>-8.6917943999999991</v>
      </c>
      <c r="E182" s="6">
        <f t="shared" si="32"/>
        <v>40.515000000000001</v>
      </c>
      <c r="F182" s="6">
        <f t="shared" si="33"/>
        <v>-8.7485943000000006</v>
      </c>
      <c r="G182" s="44">
        <f t="shared" si="34"/>
        <v>-8.7790803999999998</v>
      </c>
      <c r="H182" s="44">
        <f t="shared" si="35"/>
        <v>-8.8914136999999993</v>
      </c>
      <c r="I182" s="44">
        <f t="shared" si="36"/>
        <v>0</v>
      </c>
      <c r="J182" s="44">
        <f t="shared" si="37"/>
        <v>0</v>
      </c>
      <c r="K182" s="44">
        <f t="shared" si="38"/>
        <v>0</v>
      </c>
      <c r="L182" s="44">
        <f t="shared" si="39"/>
        <v>0</v>
      </c>
      <c r="N182" s="88">
        <v>39735000000</v>
      </c>
      <c r="O182" s="88">
        <v>-9.5359812000000002</v>
      </c>
      <c r="Q182" s="6">
        <f t="shared" si="40"/>
        <v>40.515000000000001</v>
      </c>
      <c r="R182" s="6">
        <f t="shared" si="41"/>
        <v>-9.7940921999999997</v>
      </c>
      <c r="S182" s="44">
        <f t="shared" si="42"/>
        <v>-9.8332548000000006</v>
      </c>
      <c r="T182" s="44">
        <f t="shared" si="43"/>
        <v>-9.9499110999999996</v>
      </c>
      <c r="U182" s="44">
        <f t="shared" si="44"/>
        <v>0</v>
      </c>
      <c r="V182" s="44">
        <f t="shared" si="45"/>
        <v>0</v>
      </c>
      <c r="W182" s="44">
        <f t="shared" si="46"/>
        <v>0</v>
      </c>
      <c r="X182" s="44">
        <f t="shared" si="47"/>
        <v>0</v>
      </c>
    </row>
    <row r="183" spans="2:24" x14ac:dyDescent="0.25">
      <c r="B183" s="88">
        <v>39930000000</v>
      </c>
      <c r="C183" s="88">
        <v>-8.6753959999999992</v>
      </c>
      <c r="E183" s="6">
        <f t="shared" si="32"/>
        <v>40.71</v>
      </c>
      <c r="F183" s="6">
        <f t="shared" si="33"/>
        <v>-8.8042727000000003</v>
      </c>
      <c r="G183" s="44">
        <f t="shared" si="34"/>
        <v>-8.8589372999999991</v>
      </c>
      <c r="H183" s="44">
        <f t="shared" si="35"/>
        <v>-8.9890574999999995</v>
      </c>
      <c r="I183" s="44">
        <f t="shared" si="36"/>
        <v>0</v>
      </c>
      <c r="J183" s="44">
        <f t="shared" si="37"/>
        <v>0</v>
      </c>
      <c r="K183" s="44">
        <f t="shared" si="38"/>
        <v>0</v>
      </c>
      <c r="L183" s="44">
        <f t="shared" si="39"/>
        <v>0</v>
      </c>
      <c r="N183" s="88">
        <v>39930000000</v>
      </c>
      <c r="O183" s="88">
        <v>-9.5537147999999998</v>
      </c>
      <c r="Q183" s="6">
        <f t="shared" si="40"/>
        <v>40.71</v>
      </c>
      <c r="R183" s="6">
        <f t="shared" si="41"/>
        <v>-9.8701924999999999</v>
      </c>
      <c r="S183" s="44">
        <f t="shared" si="42"/>
        <v>-9.9400454000000007</v>
      </c>
      <c r="T183" s="44">
        <f t="shared" si="43"/>
        <v>-10.080824</v>
      </c>
      <c r="U183" s="44">
        <f t="shared" si="44"/>
        <v>0</v>
      </c>
      <c r="V183" s="44">
        <f t="shared" si="45"/>
        <v>0</v>
      </c>
      <c r="W183" s="44">
        <f t="shared" si="46"/>
        <v>0</v>
      </c>
      <c r="X183" s="44">
        <f t="shared" si="47"/>
        <v>0</v>
      </c>
    </row>
    <row r="184" spans="2:24" x14ac:dyDescent="0.25">
      <c r="B184" s="88">
        <v>40125000000</v>
      </c>
      <c r="C184" s="88">
        <v>-8.6532859999999996</v>
      </c>
      <c r="E184" s="6">
        <f t="shared" si="32"/>
        <v>40.905000000000001</v>
      </c>
      <c r="F184" s="6">
        <f t="shared" si="33"/>
        <v>-8.8649406000000006</v>
      </c>
      <c r="G184" s="44">
        <f t="shared" si="34"/>
        <v>-8.9453125</v>
      </c>
      <c r="H184" s="44">
        <f t="shared" si="35"/>
        <v>-9.0912065999999996</v>
      </c>
      <c r="I184" s="44">
        <f t="shared" si="36"/>
        <v>0</v>
      </c>
      <c r="J184" s="44">
        <f t="shared" si="37"/>
        <v>0</v>
      </c>
      <c r="K184" s="44">
        <f t="shared" si="38"/>
        <v>0</v>
      </c>
      <c r="L184" s="44">
        <f t="shared" si="39"/>
        <v>0</v>
      </c>
      <c r="N184" s="88">
        <v>40125000000</v>
      </c>
      <c r="O184" s="88">
        <v>-9.6022777999999995</v>
      </c>
      <c r="Q184" s="6">
        <f t="shared" si="40"/>
        <v>40.905000000000001</v>
      </c>
      <c r="R184" s="6">
        <f t="shared" si="41"/>
        <v>-9.9559669</v>
      </c>
      <c r="S184" s="44">
        <f t="shared" si="42"/>
        <v>-10.029451999999999</v>
      </c>
      <c r="T184" s="44">
        <f t="shared" si="43"/>
        <v>-10.172677999999999</v>
      </c>
      <c r="U184" s="44">
        <f t="shared" si="44"/>
        <v>0</v>
      </c>
      <c r="V184" s="44">
        <f t="shared" si="45"/>
        <v>0</v>
      </c>
      <c r="W184" s="44">
        <f t="shared" si="46"/>
        <v>0</v>
      </c>
      <c r="X184" s="44">
        <f t="shared" si="47"/>
        <v>0</v>
      </c>
    </row>
    <row r="185" spans="2:24" x14ac:dyDescent="0.25">
      <c r="B185" s="88">
        <v>40320000000</v>
      </c>
      <c r="C185" s="88">
        <v>-8.6996926999999999</v>
      </c>
      <c r="E185" s="6">
        <f t="shared" si="32"/>
        <v>41.1</v>
      </c>
      <c r="F185" s="6">
        <f t="shared" si="33"/>
        <v>-8.9390754999999995</v>
      </c>
      <c r="G185" s="44">
        <f t="shared" si="34"/>
        <v>-8.9982796</v>
      </c>
      <c r="H185" s="44">
        <f t="shared" si="35"/>
        <v>-9.1572589999999998</v>
      </c>
      <c r="I185" s="44">
        <f t="shared" si="36"/>
        <v>0</v>
      </c>
      <c r="J185" s="44">
        <f t="shared" si="37"/>
        <v>0</v>
      </c>
      <c r="K185" s="44">
        <f t="shared" si="38"/>
        <v>0</v>
      </c>
      <c r="L185" s="44">
        <f t="shared" si="39"/>
        <v>0</v>
      </c>
      <c r="N185" s="88">
        <v>40320000000</v>
      </c>
      <c r="O185" s="88">
        <v>-9.6837215000000008</v>
      </c>
      <c r="Q185" s="6">
        <f t="shared" si="40"/>
        <v>41.1</v>
      </c>
      <c r="R185" s="6">
        <f t="shared" si="41"/>
        <v>-9.9992198999999999</v>
      </c>
      <c r="S185" s="44">
        <f t="shared" si="42"/>
        <v>-10.105953</v>
      </c>
      <c r="T185" s="44">
        <f t="shared" si="43"/>
        <v>-10.271001999999999</v>
      </c>
      <c r="U185" s="44">
        <f t="shared" si="44"/>
        <v>0</v>
      </c>
      <c r="V185" s="44">
        <f t="shared" si="45"/>
        <v>0</v>
      </c>
      <c r="W185" s="44">
        <f t="shared" si="46"/>
        <v>0</v>
      </c>
      <c r="X185" s="44">
        <f t="shared" si="47"/>
        <v>0</v>
      </c>
    </row>
    <row r="186" spans="2:24" x14ac:dyDescent="0.25">
      <c r="B186" s="88">
        <v>40515000000</v>
      </c>
      <c r="C186" s="88">
        <v>-8.7485943000000006</v>
      </c>
      <c r="E186" s="6">
        <f t="shared" si="32"/>
        <v>41.295000000000002</v>
      </c>
      <c r="F186" s="6">
        <f t="shared" si="33"/>
        <v>-8.9958696000000007</v>
      </c>
      <c r="G186" s="44">
        <f t="shared" si="34"/>
        <v>-9.0417223</v>
      </c>
      <c r="H186" s="44">
        <f t="shared" si="35"/>
        <v>-9.2139492000000001</v>
      </c>
      <c r="I186" s="44">
        <f t="shared" si="36"/>
        <v>0</v>
      </c>
      <c r="J186" s="44">
        <f t="shared" si="37"/>
        <v>0</v>
      </c>
      <c r="K186" s="44">
        <f t="shared" si="38"/>
        <v>0</v>
      </c>
      <c r="L186" s="44">
        <f t="shared" si="39"/>
        <v>0</v>
      </c>
      <c r="N186" s="88">
        <v>40515000000</v>
      </c>
      <c r="O186" s="88">
        <v>-9.7940921999999997</v>
      </c>
      <c r="Q186" s="6">
        <f t="shared" si="40"/>
        <v>41.295000000000002</v>
      </c>
      <c r="R186" s="6">
        <f t="shared" si="41"/>
        <v>-10.003086</v>
      </c>
      <c r="S186" s="44">
        <f t="shared" si="42"/>
        <v>-10.112603999999999</v>
      </c>
      <c r="T186" s="44">
        <f t="shared" si="43"/>
        <v>-10.287989</v>
      </c>
      <c r="U186" s="44">
        <f t="shared" si="44"/>
        <v>0</v>
      </c>
      <c r="V186" s="44">
        <f t="shared" si="45"/>
        <v>0</v>
      </c>
      <c r="W186" s="44">
        <f t="shared" si="46"/>
        <v>0</v>
      </c>
      <c r="X186" s="44">
        <f t="shared" si="47"/>
        <v>0</v>
      </c>
    </row>
    <row r="187" spans="2:24" x14ac:dyDescent="0.25">
      <c r="B187" s="88">
        <v>40710000000</v>
      </c>
      <c r="C187" s="88">
        <v>-8.8042727000000003</v>
      </c>
      <c r="E187" s="6">
        <f t="shared" si="32"/>
        <v>41.49</v>
      </c>
      <c r="F187" s="6">
        <f t="shared" si="33"/>
        <v>-9.1014365999999995</v>
      </c>
      <c r="G187" s="44">
        <f t="shared" si="34"/>
        <v>-9.1366768</v>
      </c>
      <c r="H187" s="44">
        <f t="shared" si="35"/>
        <v>-9.3226814000000005</v>
      </c>
      <c r="I187" s="44">
        <f t="shared" si="36"/>
        <v>0</v>
      </c>
      <c r="J187" s="44">
        <f t="shared" si="37"/>
        <v>0</v>
      </c>
      <c r="K187" s="44">
        <f t="shared" si="38"/>
        <v>0</v>
      </c>
      <c r="L187" s="44">
        <f t="shared" si="39"/>
        <v>0</v>
      </c>
      <c r="N187" s="88">
        <v>40710000000</v>
      </c>
      <c r="O187" s="88">
        <v>-9.8701924999999999</v>
      </c>
      <c r="Q187" s="6">
        <f t="shared" si="40"/>
        <v>41.49</v>
      </c>
      <c r="R187" s="6">
        <f t="shared" si="41"/>
        <v>-9.9611014999999998</v>
      </c>
      <c r="S187" s="44">
        <f t="shared" si="42"/>
        <v>-10.101856</v>
      </c>
      <c r="T187" s="44">
        <f t="shared" si="43"/>
        <v>-10.292911999999999</v>
      </c>
      <c r="U187" s="44">
        <f t="shared" si="44"/>
        <v>0</v>
      </c>
      <c r="V187" s="44">
        <f t="shared" si="45"/>
        <v>0</v>
      </c>
      <c r="W187" s="44">
        <f t="shared" si="46"/>
        <v>0</v>
      </c>
      <c r="X187" s="44">
        <f t="shared" si="47"/>
        <v>0</v>
      </c>
    </row>
    <row r="188" spans="2:24" x14ac:dyDescent="0.25">
      <c r="B188" s="88">
        <v>40905000000</v>
      </c>
      <c r="C188" s="88">
        <v>-8.8649406000000006</v>
      </c>
      <c r="E188" s="6">
        <f t="shared" si="32"/>
        <v>41.685000000000002</v>
      </c>
      <c r="F188" s="6">
        <f t="shared" si="33"/>
        <v>-9.2172832000000007</v>
      </c>
      <c r="G188" s="44">
        <f t="shared" si="34"/>
        <v>-9.2831869000000005</v>
      </c>
      <c r="H188" s="44">
        <f t="shared" si="35"/>
        <v>-9.4868039999999993</v>
      </c>
      <c r="I188" s="44">
        <f t="shared" si="36"/>
        <v>0</v>
      </c>
      <c r="J188" s="44">
        <f t="shared" si="37"/>
        <v>0</v>
      </c>
      <c r="K188" s="44">
        <f t="shared" si="38"/>
        <v>0</v>
      </c>
      <c r="L188" s="44">
        <f t="shared" si="39"/>
        <v>0</v>
      </c>
      <c r="N188" s="88">
        <v>40905000000</v>
      </c>
      <c r="O188" s="88">
        <v>-9.9559669</v>
      </c>
      <c r="Q188" s="6">
        <f t="shared" si="40"/>
        <v>41.685000000000002</v>
      </c>
      <c r="R188" s="6">
        <f t="shared" si="41"/>
        <v>-9.9038819999999994</v>
      </c>
      <c r="S188" s="44">
        <f t="shared" si="42"/>
        <v>-10.00433</v>
      </c>
      <c r="T188" s="44">
        <f t="shared" si="43"/>
        <v>-10.202184000000001</v>
      </c>
      <c r="U188" s="44">
        <f t="shared" si="44"/>
        <v>0</v>
      </c>
      <c r="V188" s="44">
        <f t="shared" si="45"/>
        <v>0</v>
      </c>
      <c r="W188" s="44">
        <f t="shared" si="46"/>
        <v>0</v>
      </c>
      <c r="X188" s="44">
        <f t="shared" si="47"/>
        <v>0</v>
      </c>
    </row>
    <row r="189" spans="2:24" x14ac:dyDescent="0.25">
      <c r="B189" s="88">
        <v>41100000000</v>
      </c>
      <c r="C189" s="88">
        <v>-8.9390754999999995</v>
      </c>
      <c r="E189" s="6">
        <f t="shared" si="32"/>
        <v>41.88</v>
      </c>
      <c r="F189" s="6">
        <f t="shared" si="33"/>
        <v>-9.3604754999999997</v>
      </c>
      <c r="G189" s="44">
        <f t="shared" si="34"/>
        <v>-9.4500159999999997</v>
      </c>
      <c r="H189" s="44">
        <f t="shared" si="35"/>
        <v>-9.673584</v>
      </c>
      <c r="I189" s="44">
        <f t="shared" si="36"/>
        <v>0</v>
      </c>
      <c r="J189" s="44">
        <f t="shared" si="37"/>
        <v>0</v>
      </c>
      <c r="K189" s="44">
        <f t="shared" si="38"/>
        <v>0</v>
      </c>
      <c r="L189" s="44">
        <f t="shared" si="39"/>
        <v>0</v>
      </c>
      <c r="N189" s="88">
        <v>41100000000</v>
      </c>
      <c r="O189" s="88">
        <v>-9.9992198999999999</v>
      </c>
      <c r="Q189" s="6">
        <f t="shared" si="40"/>
        <v>41.88</v>
      </c>
      <c r="R189" s="6">
        <f t="shared" si="41"/>
        <v>-9.8106259999999992</v>
      </c>
      <c r="S189" s="44">
        <f t="shared" si="42"/>
        <v>-9.9205465000000004</v>
      </c>
      <c r="T189" s="44">
        <f t="shared" si="43"/>
        <v>-10.121085000000001</v>
      </c>
      <c r="U189" s="44">
        <f t="shared" si="44"/>
        <v>0</v>
      </c>
      <c r="V189" s="44">
        <f t="shared" si="45"/>
        <v>0</v>
      </c>
      <c r="W189" s="44">
        <f t="shared" si="46"/>
        <v>0</v>
      </c>
      <c r="X189" s="44">
        <f t="shared" si="47"/>
        <v>0</v>
      </c>
    </row>
    <row r="190" spans="2:24" x14ac:dyDescent="0.25">
      <c r="B190" s="88">
        <v>41295000000</v>
      </c>
      <c r="C190" s="88">
        <v>-8.9958696000000007</v>
      </c>
      <c r="E190" s="6">
        <f t="shared" si="32"/>
        <v>42.075000000000003</v>
      </c>
      <c r="F190" s="6">
        <f t="shared" si="33"/>
        <v>-9.5089798000000005</v>
      </c>
      <c r="G190" s="44">
        <f t="shared" si="34"/>
        <v>-9.6458882999999993</v>
      </c>
      <c r="H190" s="44">
        <f t="shared" si="35"/>
        <v>-9.8783112000000006</v>
      </c>
      <c r="I190" s="44">
        <f t="shared" si="36"/>
        <v>0</v>
      </c>
      <c r="J190" s="44">
        <f t="shared" si="37"/>
        <v>0</v>
      </c>
      <c r="K190" s="44">
        <f t="shared" si="38"/>
        <v>0</v>
      </c>
      <c r="L190" s="44">
        <f t="shared" si="39"/>
        <v>0</v>
      </c>
      <c r="N190" s="88">
        <v>41295000000</v>
      </c>
      <c r="O190" s="88">
        <v>-10.003086</v>
      </c>
      <c r="Q190" s="6">
        <f t="shared" si="40"/>
        <v>42.075000000000003</v>
      </c>
      <c r="R190" s="6">
        <f t="shared" si="41"/>
        <v>-9.7712287999999994</v>
      </c>
      <c r="S190" s="44">
        <f t="shared" si="42"/>
        <v>-9.8277187000000001</v>
      </c>
      <c r="T190" s="44">
        <f t="shared" si="43"/>
        <v>-10.021867</v>
      </c>
      <c r="U190" s="44">
        <f t="shared" si="44"/>
        <v>0</v>
      </c>
      <c r="V190" s="44">
        <f t="shared" si="45"/>
        <v>0</v>
      </c>
      <c r="W190" s="44">
        <f t="shared" si="46"/>
        <v>0</v>
      </c>
      <c r="X190" s="44">
        <f t="shared" si="47"/>
        <v>0</v>
      </c>
    </row>
    <row r="191" spans="2:24" x14ac:dyDescent="0.25">
      <c r="B191" s="88">
        <v>41490000000</v>
      </c>
      <c r="C191" s="88">
        <v>-9.1014365999999995</v>
      </c>
      <c r="E191" s="6">
        <f t="shared" si="32"/>
        <v>42.27</v>
      </c>
      <c r="F191" s="6">
        <f t="shared" si="33"/>
        <v>-9.6606131000000008</v>
      </c>
      <c r="G191" s="44">
        <f t="shared" si="34"/>
        <v>-9.7580756999999991</v>
      </c>
      <c r="H191" s="44">
        <f t="shared" si="35"/>
        <v>-9.9955502000000003</v>
      </c>
      <c r="I191" s="44">
        <f t="shared" si="36"/>
        <v>0</v>
      </c>
      <c r="J191" s="44">
        <f t="shared" si="37"/>
        <v>0</v>
      </c>
      <c r="K191" s="44">
        <f t="shared" si="38"/>
        <v>0</v>
      </c>
      <c r="L191" s="44">
        <f t="shared" si="39"/>
        <v>0</v>
      </c>
      <c r="N191" s="88">
        <v>41490000000</v>
      </c>
      <c r="O191" s="88">
        <v>-9.9611014999999998</v>
      </c>
      <c r="Q191" s="6">
        <f t="shared" si="40"/>
        <v>42.27</v>
      </c>
      <c r="R191" s="6">
        <f t="shared" si="41"/>
        <v>-9.7405424000000007</v>
      </c>
      <c r="S191" s="44">
        <f t="shared" si="42"/>
        <v>-9.8195247999999999</v>
      </c>
      <c r="T191" s="44">
        <f t="shared" si="43"/>
        <v>-9.9971495000000008</v>
      </c>
      <c r="U191" s="44">
        <f t="shared" si="44"/>
        <v>0</v>
      </c>
      <c r="V191" s="44">
        <f t="shared" si="45"/>
        <v>0</v>
      </c>
      <c r="W191" s="44">
        <f t="shared" si="46"/>
        <v>0</v>
      </c>
      <c r="X191" s="44">
        <f t="shared" si="47"/>
        <v>0</v>
      </c>
    </row>
    <row r="192" spans="2:24" x14ac:dyDescent="0.25">
      <c r="B192" s="88">
        <v>41685000000</v>
      </c>
      <c r="C192" s="88">
        <v>-9.2172832000000007</v>
      </c>
      <c r="E192" s="6">
        <f t="shared" si="32"/>
        <v>42.465000000000003</v>
      </c>
      <c r="F192" s="6">
        <f t="shared" si="33"/>
        <v>-9.7601051000000005</v>
      </c>
      <c r="G192" s="44">
        <f t="shared" si="34"/>
        <v>-9.8873148000000004</v>
      </c>
      <c r="H192" s="44">
        <f t="shared" si="35"/>
        <v>-10.102903</v>
      </c>
      <c r="I192" s="44">
        <f t="shared" si="36"/>
        <v>0</v>
      </c>
      <c r="J192" s="44">
        <f t="shared" si="37"/>
        <v>0</v>
      </c>
      <c r="K192" s="44">
        <f t="shared" si="38"/>
        <v>0</v>
      </c>
      <c r="L192" s="44">
        <f t="shared" si="39"/>
        <v>0</v>
      </c>
      <c r="N192" s="88">
        <v>41685000000</v>
      </c>
      <c r="O192" s="88">
        <v>-9.9038819999999994</v>
      </c>
      <c r="Q192" s="6">
        <f t="shared" si="40"/>
        <v>42.465000000000003</v>
      </c>
      <c r="R192" s="6">
        <f t="shared" si="41"/>
        <v>-9.7496232999999997</v>
      </c>
      <c r="S192" s="44">
        <f t="shared" si="42"/>
        <v>-9.8340578000000001</v>
      </c>
      <c r="T192" s="44">
        <f t="shared" si="43"/>
        <v>-9.9876480000000001</v>
      </c>
      <c r="U192" s="44">
        <f t="shared" si="44"/>
        <v>0</v>
      </c>
      <c r="V192" s="44">
        <f t="shared" si="45"/>
        <v>0</v>
      </c>
      <c r="W192" s="44">
        <f t="shared" si="46"/>
        <v>0</v>
      </c>
      <c r="X192" s="44">
        <f t="shared" si="47"/>
        <v>0</v>
      </c>
    </row>
    <row r="193" spans="2:24" x14ac:dyDescent="0.25">
      <c r="B193" s="88">
        <v>41880000000</v>
      </c>
      <c r="C193" s="88">
        <v>-9.3604754999999997</v>
      </c>
      <c r="E193" s="6">
        <f t="shared" si="32"/>
        <v>42.66</v>
      </c>
      <c r="F193" s="6">
        <f t="shared" si="33"/>
        <v>-9.8883752999999999</v>
      </c>
      <c r="G193" s="44">
        <f t="shared" si="34"/>
        <v>-9.9418859000000008</v>
      </c>
      <c r="H193" s="44">
        <f t="shared" si="35"/>
        <v>-10.133202000000001</v>
      </c>
      <c r="I193" s="44">
        <f t="shared" si="36"/>
        <v>0</v>
      </c>
      <c r="J193" s="44">
        <f t="shared" si="37"/>
        <v>0</v>
      </c>
      <c r="K193" s="44">
        <f t="shared" si="38"/>
        <v>0</v>
      </c>
      <c r="L193" s="44">
        <f t="shared" si="39"/>
        <v>0</v>
      </c>
      <c r="N193" s="88">
        <v>41880000000</v>
      </c>
      <c r="O193" s="88">
        <v>-9.8106259999999992</v>
      </c>
      <c r="Q193" s="6">
        <f t="shared" si="40"/>
        <v>42.66</v>
      </c>
      <c r="R193" s="6">
        <f t="shared" si="41"/>
        <v>-9.7773675999999998</v>
      </c>
      <c r="S193" s="44">
        <f t="shared" si="42"/>
        <v>-9.8983296999999997</v>
      </c>
      <c r="T193" s="44">
        <f t="shared" si="43"/>
        <v>-10.042301</v>
      </c>
      <c r="U193" s="44">
        <f t="shared" si="44"/>
        <v>0</v>
      </c>
      <c r="V193" s="44">
        <f t="shared" si="45"/>
        <v>0</v>
      </c>
      <c r="W193" s="44">
        <f t="shared" si="46"/>
        <v>0</v>
      </c>
      <c r="X193" s="44">
        <f t="shared" si="47"/>
        <v>0</v>
      </c>
    </row>
    <row r="194" spans="2:24" x14ac:dyDescent="0.25">
      <c r="B194" s="88">
        <v>42075000000</v>
      </c>
      <c r="C194" s="88">
        <v>-9.5089798000000005</v>
      </c>
      <c r="E194" s="6">
        <f t="shared" si="32"/>
        <v>42.854999999999997</v>
      </c>
      <c r="F194" s="6">
        <f t="shared" si="33"/>
        <v>-10.009287</v>
      </c>
      <c r="G194" s="44">
        <f t="shared" si="34"/>
        <v>-10.044734999999999</v>
      </c>
      <c r="H194" s="44">
        <f t="shared" si="35"/>
        <v>-10.194906</v>
      </c>
      <c r="I194" s="44">
        <f t="shared" si="36"/>
        <v>0</v>
      </c>
      <c r="J194" s="44">
        <f t="shared" si="37"/>
        <v>0</v>
      </c>
      <c r="K194" s="44">
        <f t="shared" si="38"/>
        <v>0</v>
      </c>
      <c r="L194" s="44">
        <f t="shared" si="39"/>
        <v>0</v>
      </c>
      <c r="N194" s="88">
        <v>42075000000</v>
      </c>
      <c r="O194" s="88">
        <v>-9.7712287999999994</v>
      </c>
      <c r="Q194" s="6">
        <f t="shared" si="40"/>
        <v>42.854999999999997</v>
      </c>
      <c r="R194" s="6">
        <f t="shared" si="41"/>
        <v>-9.8101406000000004</v>
      </c>
      <c r="S194" s="44">
        <f t="shared" si="42"/>
        <v>-9.9159469999999992</v>
      </c>
      <c r="T194" s="44">
        <f t="shared" si="43"/>
        <v>-10.061717</v>
      </c>
      <c r="U194" s="44">
        <f t="shared" si="44"/>
        <v>0</v>
      </c>
      <c r="V194" s="44">
        <f t="shared" si="45"/>
        <v>0</v>
      </c>
      <c r="W194" s="44">
        <f t="shared" si="46"/>
        <v>0</v>
      </c>
      <c r="X194" s="44">
        <f t="shared" si="47"/>
        <v>0</v>
      </c>
    </row>
    <row r="195" spans="2:24" x14ac:dyDescent="0.25">
      <c r="B195" s="88">
        <v>42270000000</v>
      </c>
      <c r="C195" s="88">
        <v>-9.6606131000000008</v>
      </c>
      <c r="E195" s="6">
        <f t="shared" si="32"/>
        <v>43.05</v>
      </c>
      <c r="F195" s="6">
        <f t="shared" si="33"/>
        <v>-10.202132000000001</v>
      </c>
      <c r="G195" s="44">
        <f t="shared" si="34"/>
        <v>-10.168210999999999</v>
      </c>
      <c r="H195" s="44">
        <f t="shared" si="35"/>
        <v>-10.27694</v>
      </c>
      <c r="I195" s="44">
        <f t="shared" si="36"/>
        <v>0</v>
      </c>
      <c r="J195" s="44">
        <f t="shared" si="37"/>
        <v>0</v>
      </c>
      <c r="K195" s="44">
        <f t="shared" si="38"/>
        <v>0</v>
      </c>
      <c r="L195" s="44">
        <f t="shared" si="39"/>
        <v>0</v>
      </c>
      <c r="N195" s="88">
        <v>42270000000</v>
      </c>
      <c r="O195" s="88">
        <v>-9.7405424000000007</v>
      </c>
      <c r="Q195" s="6">
        <f t="shared" si="40"/>
        <v>43.05</v>
      </c>
      <c r="R195" s="6">
        <f t="shared" si="41"/>
        <v>-9.8566122000000007</v>
      </c>
      <c r="S195" s="44">
        <f t="shared" si="42"/>
        <v>-9.9453715999999996</v>
      </c>
      <c r="T195" s="44">
        <f t="shared" si="43"/>
        <v>-10.094946</v>
      </c>
      <c r="U195" s="44">
        <f t="shared" si="44"/>
        <v>0</v>
      </c>
      <c r="V195" s="44">
        <f t="shared" si="45"/>
        <v>0</v>
      </c>
      <c r="W195" s="44">
        <f t="shared" si="46"/>
        <v>0</v>
      </c>
      <c r="X195" s="44">
        <f t="shared" si="47"/>
        <v>0</v>
      </c>
    </row>
    <row r="196" spans="2:24" x14ac:dyDescent="0.25">
      <c r="B196" s="88">
        <v>42465000000</v>
      </c>
      <c r="C196" s="88">
        <v>-9.7601051000000005</v>
      </c>
      <c r="E196" s="6">
        <f t="shared" si="32"/>
        <v>43.244999999999997</v>
      </c>
      <c r="F196" s="6">
        <f t="shared" si="33"/>
        <v>-10.366941000000001</v>
      </c>
      <c r="G196" s="44">
        <f t="shared" si="34"/>
        <v>-10.419354999999999</v>
      </c>
      <c r="H196" s="44">
        <f t="shared" si="35"/>
        <v>-10.489815999999999</v>
      </c>
      <c r="I196" s="44">
        <f t="shared" si="36"/>
        <v>0</v>
      </c>
      <c r="J196" s="44">
        <f t="shared" si="37"/>
        <v>0</v>
      </c>
      <c r="K196" s="44">
        <f t="shared" si="38"/>
        <v>0</v>
      </c>
      <c r="L196" s="44">
        <f t="shared" si="39"/>
        <v>0</v>
      </c>
      <c r="N196" s="88">
        <v>42465000000</v>
      </c>
      <c r="O196" s="88">
        <v>-9.7496232999999997</v>
      </c>
      <c r="Q196" s="6">
        <f t="shared" si="40"/>
        <v>43.244999999999997</v>
      </c>
      <c r="R196" s="6">
        <f t="shared" si="41"/>
        <v>-9.8544245000000004</v>
      </c>
      <c r="S196" s="44">
        <f t="shared" si="42"/>
        <v>-10.012479000000001</v>
      </c>
      <c r="T196" s="44">
        <f t="shared" si="43"/>
        <v>-10.182516</v>
      </c>
      <c r="U196" s="44">
        <f t="shared" si="44"/>
        <v>0</v>
      </c>
      <c r="V196" s="44">
        <f t="shared" si="45"/>
        <v>0</v>
      </c>
      <c r="W196" s="44">
        <f t="shared" si="46"/>
        <v>0</v>
      </c>
      <c r="X196" s="44">
        <f t="shared" si="47"/>
        <v>0</v>
      </c>
    </row>
    <row r="197" spans="2:24" x14ac:dyDescent="0.25">
      <c r="B197" s="88">
        <v>42660000000</v>
      </c>
      <c r="C197" s="88">
        <v>-9.8883752999999999</v>
      </c>
      <c r="E197" s="6">
        <f t="shared" ref="E197:E205" si="48">B201/1000000000</f>
        <v>43.44</v>
      </c>
      <c r="F197" s="6">
        <f t="shared" ref="F197:F205" si="49">C201</f>
        <v>-10.588442000000001</v>
      </c>
      <c r="G197" s="44">
        <f t="shared" ref="G197:G205" si="50">C407</f>
        <v>-10.602345</v>
      </c>
      <c r="H197" s="44">
        <f t="shared" ref="H197:H205" si="51">C613</f>
        <v>-10.642776</v>
      </c>
      <c r="I197" s="44">
        <f t="shared" ref="I197:I205" si="52">C819</f>
        <v>0</v>
      </c>
      <c r="J197" s="44">
        <f t="shared" ref="J197:J205" si="53">C1025</f>
        <v>0</v>
      </c>
      <c r="K197" s="44">
        <f t="shared" ref="K197:K205" si="54">C1231</f>
        <v>0</v>
      </c>
      <c r="L197" s="44">
        <f t="shared" si="39"/>
        <v>0</v>
      </c>
      <c r="N197" s="88">
        <v>42660000000</v>
      </c>
      <c r="O197" s="88">
        <v>-9.7773675999999998</v>
      </c>
      <c r="Q197" s="6">
        <f t="shared" si="40"/>
        <v>43.44</v>
      </c>
      <c r="R197" s="6">
        <f t="shared" si="41"/>
        <v>-9.8995274999999996</v>
      </c>
      <c r="S197" s="44">
        <f t="shared" si="42"/>
        <v>-10.005493</v>
      </c>
      <c r="T197" s="44">
        <f t="shared" si="43"/>
        <v>-10.199654000000001</v>
      </c>
      <c r="U197" s="44">
        <f t="shared" si="44"/>
        <v>0</v>
      </c>
      <c r="V197" s="44">
        <f t="shared" si="45"/>
        <v>0</v>
      </c>
      <c r="W197" s="44">
        <f t="shared" si="46"/>
        <v>0</v>
      </c>
      <c r="X197" s="44">
        <f t="shared" si="47"/>
        <v>0</v>
      </c>
    </row>
    <row r="198" spans="2:24" x14ac:dyDescent="0.25">
      <c r="B198" s="88">
        <v>42855000000</v>
      </c>
      <c r="C198" s="88">
        <v>-10.009287</v>
      </c>
      <c r="E198" s="6">
        <f t="shared" si="48"/>
        <v>43.634999999999998</v>
      </c>
      <c r="F198" s="6">
        <f t="shared" si="49"/>
        <v>-10.82912</v>
      </c>
      <c r="G198" s="44">
        <f t="shared" si="50"/>
        <v>-10.830373</v>
      </c>
      <c r="H198" s="44">
        <f t="shared" si="51"/>
        <v>-10.852703999999999</v>
      </c>
      <c r="I198" s="44">
        <f t="shared" si="52"/>
        <v>0</v>
      </c>
      <c r="J198" s="44">
        <f t="shared" si="53"/>
        <v>0</v>
      </c>
      <c r="K198" s="44">
        <f t="shared" si="54"/>
        <v>0</v>
      </c>
      <c r="L198" s="44">
        <f t="shared" ref="L198:L205" si="55">C1438</f>
        <v>0</v>
      </c>
      <c r="N198" s="88">
        <v>42855000000</v>
      </c>
      <c r="O198" s="88">
        <v>-9.8101406000000004</v>
      </c>
      <c r="Q198" s="6">
        <f t="shared" ref="Q198:Q205" si="56">N202/1000000000</f>
        <v>43.634999999999998</v>
      </c>
      <c r="R198" s="6">
        <f t="shared" ref="R198:R205" si="57">O202</f>
        <v>-9.9414463000000008</v>
      </c>
      <c r="S198" s="44">
        <f t="shared" ref="S198:S205" si="58">O408</f>
        <v>-10.102543000000001</v>
      </c>
      <c r="T198" s="44">
        <f t="shared" ref="T198:T205" si="59">O614</f>
        <v>-10.377177</v>
      </c>
      <c r="U198" s="44">
        <f t="shared" ref="U198:U205" si="60">O820</f>
        <v>0</v>
      </c>
      <c r="V198" s="44">
        <f t="shared" ref="V198:V205" si="61">O1026</f>
        <v>0</v>
      </c>
      <c r="W198" s="44">
        <f t="shared" ref="W198:W205" si="62">O1232</f>
        <v>0</v>
      </c>
      <c r="X198" s="44">
        <f t="shared" ref="X198:X205" si="63">O1438</f>
        <v>0</v>
      </c>
    </row>
    <row r="199" spans="2:24" x14ac:dyDescent="0.25">
      <c r="B199" s="88">
        <v>43050000000</v>
      </c>
      <c r="C199" s="88">
        <v>-10.202132000000001</v>
      </c>
      <c r="E199" s="6">
        <f t="shared" si="48"/>
        <v>43.83</v>
      </c>
      <c r="F199" s="6">
        <f t="shared" si="49"/>
        <v>-11.057919999999999</v>
      </c>
      <c r="G199" s="44">
        <f t="shared" si="50"/>
        <v>-11.008972</v>
      </c>
      <c r="H199" s="44">
        <f t="shared" si="51"/>
        <v>-11.01826</v>
      </c>
      <c r="I199" s="44">
        <f t="shared" si="52"/>
        <v>0</v>
      </c>
      <c r="J199" s="44">
        <f t="shared" si="53"/>
        <v>0</v>
      </c>
      <c r="K199" s="44">
        <f t="shared" si="54"/>
        <v>0</v>
      </c>
      <c r="L199" s="44">
        <f t="shared" si="55"/>
        <v>0</v>
      </c>
      <c r="N199" s="88">
        <v>43050000000</v>
      </c>
      <c r="O199" s="88">
        <v>-9.8566122000000007</v>
      </c>
      <c r="Q199" s="6">
        <f t="shared" si="56"/>
        <v>43.83</v>
      </c>
      <c r="R199" s="6">
        <f t="shared" si="57"/>
        <v>-9.9308061999999993</v>
      </c>
      <c r="S199" s="44">
        <f t="shared" si="58"/>
        <v>-10.152958999999999</v>
      </c>
      <c r="T199" s="44">
        <f t="shared" si="59"/>
        <v>-10.546526</v>
      </c>
      <c r="U199" s="44">
        <f t="shared" si="60"/>
        <v>0</v>
      </c>
      <c r="V199" s="44">
        <f t="shared" si="61"/>
        <v>0</v>
      </c>
      <c r="W199" s="44">
        <f t="shared" si="62"/>
        <v>0</v>
      </c>
      <c r="X199" s="44">
        <f t="shared" si="63"/>
        <v>0</v>
      </c>
    </row>
    <row r="200" spans="2:24" x14ac:dyDescent="0.25">
      <c r="B200" s="88">
        <v>43245000000</v>
      </c>
      <c r="C200" s="88">
        <v>-10.366941000000001</v>
      </c>
      <c r="E200" s="6">
        <f t="shared" si="48"/>
        <v>44.024999999999999</v>
      </c>
      <c r="F200" s="6">
        <f t="shared" si="49"/>
        <v>-11.267466000000001</v>
      </c>
      <c r="G200" s="44">
        <f t="shared" si="50"/>
        <v>-11.237581</v>
      </c>
      <c r="H200" s="44">
        <f t="shared" si="51"/>
        <v>-11.243432</v>
      </c>
      <c r="I200" s="44">
        <f t="shared" si="52"/>
        <v>0</v>
      </c>
      <c r="J200" s="44">
        <f t="shared" si="53"/>
        <v>0</v>
      </c>
      <c r="K200" s="44">
        <f t="shared" si="54"/>
        <v>0</v>
      </c>
      <c r="L200" s="44">
        <f t="shared" si="55"/>
        <v>0</v>
      </c>
      <c r="N200" s="88">
        <v>43245000000</v>
      </c>
      <c r="O200" s="88">
        <v>-9.8544245000000004</v>
      </c>
      <c r="Q200" s="6">
        <f t="shared" si="56"/>
        <v>44.024999999999999</v>
      </c>
      <c r="R200" s="6">
        <f t="shared" si="57"/>
        <v>-9.8939514000000006</v>
      </c>
      <c r="S200" s="44">
        <f t="shared" si="58"/>
        <v>-10.205868000000001</v>
      </c>
      <c r="T200" s="44">
        <f t="shared" si="59"/>
        <v>-10.802177</v>
      </c>
      <c r="U200" s="44">
        <f t="shared" si="60"/>
        <v>0</v>
      </c>
      <c r="V200" s="44">
        <f t="shared" si="61"/>
        <v>0</v>
      </c>
      <c r="W200" s="44">
        <f t="shared" si="62"/>
        <v>0</v>
      </c>
      <c r="X200" s="44">
        <f t="shared" si="63"/>
        <v>0</v>
      </c>
    </row>
    <row r="201" spans="2:24" x14ac:dyDescent="0.25">
      <c r="B201" s="88">
        <v>43440000000</v>
      </c>
      <c r="C201" s="88">
        <v>-10.588442000000001</v>
      </c>
      <c r="E201" s="6">
        <f t="shared" si="48"/>
        <v>44.22</v>
      </c>
      <c r="F201" s="6">
        <f t="shared" si="49"/>
        <v>-11.548869</v>
      </c>
      <c r="G201" s="44">
        <f t="shared" si="50"/>
        <v>-11.470134</v>
      </c>
      <c r="H201" s="44">
        <f t="shared" si="51"/>
        <v>-11.477014</v>
      </c>
      <c r="I201" s="44">
        <f t="shared" si="52"/>
        <v>0</v>
      </c>
      <c r="J201" s="44">
        <f t="shared" si="53"/>
        <v>0</v>
      </c>
      <c r="K201" s="44">
        <f t="shared" si="54"/>
        <v>0</v>
      </c>
      <c r="L201" s="44">
        <f t="shared" si="55"/>
        <v>0</v>
      </c>
      <c r="N201" s="88">
        <v>43440000000</v>
      </c>
      <c r="O201" s="88">
        <v>-9.8995274999999996</v>
      </c>
      <c r="Q201" s="6">
        <f t="shared" si="56"/>
        <v>44.22</v>
      </c>
      <c r="R201" s="6">
        <f t="shared" si="57"/>
        <v>-9.8761177</v>
      </c>
      <c r="S201" s="44">
        <f t="shared" si="58"/>
        <v>-10.201521</v>
      </c>
      <c r="T201" s="44">
        <f t="shared" si="59"/>
        <v>-11.071462</v>
      </c>
      <c r="U201" s="44">
        <f t="shared" si="60"/>
        <v>0</v>
      </c>
      <c r="V201" s="44">
        <f t="shared" si="61"/>
        <v>0</v>
      </c>
      <c r="W201" s="44">
        <f t="shared" si="62"/>
        <v>0</v>
      </c>
      <c r="X201" s="44">
        <f t="shared" si="63"/>
        <v>0</v>
      </c>
    </row>
    <row r="202" spans="2:24" x14ac:dyDescent="0.25">
      <c r="B202" s="88">
        <v>43635000000</v>
      </c>
      <c r="C202" s="88">
        <v>-10.82912</v>
      </c>
      <c r="E202" s="6">
        <f t="shared" si="48"/>
        <v>44.414999999999999</v>
      </c>
      <c r="F202" s="6">
        <f t="shared" si="49"/>
        <v>-11.832623</v>
      </c>
      <c r="G202" s="44">
        <f t="shared" si="50"/>
        <v>-11.740182000000001</v>
      </c>
      <c r="H202" s="44">
        <f t="shared" si="51"/>
        <v>-11.741759999999999</v>
      </c>
      <c r="I202" s="44">
        <f t="shared" si="52"/>
        <v>0</v>
      </c>
      <c r="J202" s="44">
        <f t="shared" si="53"/>
        <v>0</v>
      </c>
      <c r="K202" s="44">
        <f t="shared" si="54"/>
        <v>0</v>
      </c>
      <c r="L202" s="44">
        <f t="shared" si="55"/>
        <v>0</v>
      </c>
      <c r="N202" s="88">
        <v>43635000000</v>
      </c>
      <c r="O202" s="88">
        <v>-9.9414463000000008</v>
      </c>
      <c r="Q202" s="6">
        <f t="shared" si="56"/>
        <v>44.414999999999999</v>
      </c>
      <c r="R202" s="6">
        <f t="shared" si="57"/>
        <v>-9.7788248000000006</v>
      </c>
      <c r="S202" s="44">
        <f t="shared" si="58"/>
        <v>-10.135355000000001</v>
      </c>
      <c r="T202" s="44">
        <f t="shared" si="59"/>
        <v>-11.313732</v>
      </c>
      <c r="U202" s="44">
        <f t="shared" si="60"/>
        <v>0</v>
      </c>
      <c r="V202" s="44">
        <f t="shared" si="61"/>
        <v>0</v>
      </c>
      <c r="W202" s="44">
        <f t="shared" si="62"/>
        <v>0</v>
      </c>
      <c r="X202" s="44">
        <f t="shared" si="63"/>
        <v>0</v>
      </c>
    </row>
    <row r="203" spans="2:24" x14ac:dyDescent="0.25">
      <c r="B203" s="88">
        <v>43830000000</v>
      </c>
      <c r="C203" s="88">
        <v>-11.057919999999999</v>
      </c>
      <c r="E203" s="6">
        <f t="shared" si="48"/>
        <v>44.61</v>
      </c>
      <c r="F203" s="6">
        <f t="shared" si="49"/>
        <v>-12.059478</v>
      </c>
      <c r="G203" s="44">
        <f t="shared" si="50"/>
        <v>-12.083097</v>
      </c>
      <c r="H203" s="44">
        <f t="shared" si="51"/>
        <v>-12.071338000000001</v>
      </c>
      <c r="I203" s="44">
        <f t="shared" si="52"/>
        <v>0</v>
      </c>
      <c r="J203" s="44">
        <f t="shared" si="53"/>
        <v>0</v>
      </c>
      <c r="K203" s="44">
        <f t="shared" si="54"/>
        <v>0</v>
      </c>
      <c r="L203" s="44">
        <f t="shared" si="55"/>
        <v>0</v>
      </c>
      <c r="N203" s="88">
        <v>43830000000</v>
      </c>
      <c r="O203" s="88">
        <v>-9.9308061999999993</v>
      </c>
      <c r="Q203" s="6">
        <f t="shared" si="56"/>
        <v>44.61</v>
      </c>
      <c r="R203" s="6">
        <f t="shared" si="57"/>
        <v>-9.6775187999999996</v>
      </c>
      <c r="S203" s="44">
        <f t="shared" si="58"/>
        <v>-10.083606</v>
      </c>
      <c r="T203" s="44">
        <f t="shared" si="59"/>
        <v>-11.403148</v>
      </c>
      <c r="U203" s="44">
        <f t="shared" si="60"/>
        <v>0</v>
      </c>
      <c r="V203" s="44">
        <f t="shared" si="61"/>
        <v>0</v>
      </c>
      <c r="W203" s="44">
        <f t="shared" si="62"/>
        <v>0</v>
      </c>
      <c r="X203" s="44">
        <f t="shared" si="63"/>
        <v>0</v>
      </c>
    </row>
    <row r="204" spans="2:24" x14ac:dyDescent="0.25">
      <c r="B204" s="88">
        <v>44025000000</v>
      </c>
      <c r="C204" s="88">
        <v>-11.267466000000001</v>
      </c>
      <c r="E204" s="6">
        <f t="shared" si="48"/>
        <v>44.805</v>
      </c>
      <c r="F204" s="6">
        <f t="shared" si="49"/>
        <v>-12.256679999999999</v>
      </c>
      <c r="G204" s="44">
        <f t="shared" si="50"/>
        <v>-12.30842</v>
      </c>
      <c r="H204" s="44">
        <f t="shared" si="51"/>
        <v>-12.291923000000001</v>
      </c>
      <c r="I204" s="44">
        <f t="shared" si="52"/>
        <v>0</v>
      </c>
      <c r="J204" s="44">
        <f t="shared" si="53"/>
        <v>0</v>
      </c>
      <c r="K204" s="44">
        <f t="shared" si="54"/>
        <v>0</v>
      </c>
      <c r="L204" s="44">
        <f t="shared" si="55"/>
        <v>0</v>
      </c>
      <c r="N204" s="88">
        <v>44025000000</v>
      </c>
      <c r="O204" s="88">
        <v>-9.8939514000000006</v>
      </c>
      <c r="Q204" s="6">
        <f t="shared" si="56"/>
        <v>44.805</v>
      </c>
      <c r="R204" s="6">
        <f t="shared" si="57"/>
        <v>-9.6346045</v>
      </c>
      <c r="S204" s="44">
        <f t="shared" si="58"/>
        <v>-9.9986010000000007</v>
      </c>
      <c r="T204" s="44">
        <f t="shared" si="59"/>
        <v>-11.416207999999999</v>
      </c>
      <c r="U204" s="44">
        <f t="shared" si="60"/>
        <v>0</v>
      </c>
      <c r="V204" s="44">
        <f t="shared" si="61"/>
        <v>0</v>
      </c>
      <c r="W204" s="44">
        <f t="shared" si="62"/>
        <v>0</v>
      </c>
      <c r="X204" s="44">
        <f t="shared" si="63"/>
        <v>0</v>
      </c>
    </row>
    <row r="205" spans="2:24" x14ac:dyDescent="0.25">
      <c r="B205" s="88">
        <v>44220000000</v>
      </c>
      <c r="C205" s="88">
        <v>-11.548869</v>
      </c>
      <c r="E205" s="6">
        <f t="shared" si="48"/>
        <v>45</v>
      </c>
      <c r="F205" s="6">
        <f t="shared" si="49"/>
        <v>-12.390943999999999</v>
      </c>
      <c r="G205" s="44">
        <f t="shared" si="50"/>
        <v>-12.414523000000001</v>
      </c>
      <c r="H205" s="44">
        <f t="shared" si="51"/>
        <v>-12.400615</v>
      </c>
      <c r="I205" s="44">
        <f t="shared" si="52"/>
        <v>0</v>
      </c>
      <c r="J205" s="44">
        <f t="shared" si="53"/>
        <v>0</v>
      </c>
      <c r="K205" s="44">
        <f t="shared" si="54"/>
        <v>0</v>
      </c>
      <c r="L205" s="44">
        <f t="shared" si="55"/>
        <v>0</v>
      </c>
      <c r="N205" s="88">
        <v>44220000000</v>
      </c>
      <c r="O205" s="88">
        <v>-9.8761177</v>
      </c>
      <c r="Q205" s="6">
        <f t="shared" si="56"/>
        <v>45</v>
      </c>
      <c r="R205" s="6">
        <f t="shared" si="57"/>
        <v>-9.5772294999999996</v>
      </c>
      <c r="S205" s="44">
        <f t="shared" si="58"/>
        <v>-9.9552134999999993</v>
      </c>
      <c r="T205" s="44">
        <f t="shared" si="59"/>
        <v>-11.382512</v>
      </c>
      <c r="U205" s="44">
        <f t="shared" si="60"/>
        <v>0</v>
      </c>
      <c r="V205" s="44">
        <f t="shared" si="61"/>
        <v>0</v>
      </c>
      <c r="W205" s="44">
        <f t="shared" si="62"/>
        <v>0</v>
      </c>
      <c r="X205" s="44">
        <f t="shared" si="63"/>
        <v>0</v>
      </c>
    </row>
    <row r="206" spans="2:24" x14ac:dyDescent="0.25">
      <c r="B206" s="88">
        <v>44415000000</v>
      </c>
      <c r="C206" s="88">
        <v>-11.832623</v>
      </c>
      <c r="N206" s="88">
        <v>44415000000</v>
      </c>
      <c r="O206" s="88">
        <v>-9.7788248000000006</v>
      </c>
    </row>
    <row r="207" spans="2:24" x14ac:dyDescent="0.25">
      <c r="B207" s="88">
        <v>44610000000</v>
      </c>
      <c r="C207" s="88">
        <v>-12.059478</v>
      </c>
      <c r="N207" s="88">
        <v>44610000000</v>
      </c>
      <c r="O207" s="88">
        <v>-9.6775187999999996</v>
      </c>
    </row>
    <row r="208" spans="2:24" x14ac:dyDescent="0.25">
      <c r="B208" s="88">
        <v>44805000000</v>
      </c>
      <c r="C208" s="88">
        <v>-12.256679999999999</v>
      </c>
      <c r="N208" s="88">
        <v>44805000000</v>
      </c>
      <c r="O208" s="88">
        <v>-9.6346045</v>
      </c>
    </row>
    <row r="209" spans="2:15" x14ac:dyDescent="0.25">
      <c r="B209" s="88">
        <v>45000000000</v>
      </c>
      <c r="C209" s="88">
        <v>-12.390943999999999</v>
      </c>
      <c r="N209" s="88">
        <v>45000000000</v>
      </c>
      <c r="O209" s="88">
        <v>-9.5772294999999996</v>
      </c>
    </row>
    <row r="210" spans="2:15" x14ac:dyDescent="0.25">
      <c r="B210" s="88" t="s">
        <v>21</v>
      </c>
      <c r="N210" s="88" t="s">
        <v>21</v>
      </c>
    </row>
    <row r="213" spans="2:15" x14ac:dyDescent="0.25">
      <c r="B213" s="88" t="s">
        <v>18</v>
      </c>
      <c r="N213" s="88" t="s">
        <v>18</v>
      </c>
    </row>
    <row r="214" spans="2:15" x14ac:dyDescent="0.25">
      <c r="B214" s="88" t="s">
        <v>19</v>
      </c>
      <c r="C214" s="88" t="s">
        <v>296</v>
      </c>
      <c r="N214" s="88" t="s">
        <v>19</v>
      </c>
      <c r="O214" s="88" t="s">
        <v>296</v>
      </c>
    </row>
    <row r="215" spans="2:15" x14ac:dyDescent="0.25">
      <c r="B215" s="88">
        <v>6000000000</v>
      </c>
      <c r="C215" s="88">
        <v>-31.185296999999998</v>
      </c>
      <c r="N215" s="88">
        <v>6000000000</v>
      </c>
      <c r="O215" s="88">
        <v>-64.489433000000005</v>
      </c>
    </row>
    <row r="216" spans="2:15" x14ac:dyDescent="0.25">
      <c r="B216" s="88">
        <v>6195000000</v>
      </c>
      <c r="C216" s="88">
        <v>-28.790303999999999</v>
      </c>
      <c r="N216" s="88">
        <v>6195000000</v>
      </c>
      <c r="O216" s="88">
        <v>-57.448639</v>
      </c>
    </row>
    <row r="217" spans="2:15" x14ac:dyDescent="0.25">
      <c r="B217" s="88">
        <v>6390000000</v>
      </c>
      <c r="C217" s="88">
        <v>-25.262544999999999</v>
      </c>
      <c r="N217" s="88">
        <v>6390000000</v>
      </c>
      <c r="O217" s="88">
        <v>-46.300525999999998</v>
      </c>
    </row>
    <row r="218" spans="2:15" x14ac:dyDescent="0.25">
      <c r="B218" s="88">
        <v>6585000000</v>
      </c>
      <c r="C218" s="88">
        <v>-22.671506999999998</v>
      </c>
      <c r="N218" s="88">
        <v>6585000000</v>
      </c>
      <c r="O218" s="88">
        <v>-35.407863999999996</v>
      </c>
    </row>
    <row r="219" spans="2:15" x14ac:dyDescent="0.25">
      <c r="B219" s="88">
        <v>6780000000</v>
      </c>
      <c r="C219" s="88">
        <v>-20.844252000000001</v>
      </c>
      <c r="N219" s="88">
        <v>6780000000</v>
      </c>
      <c r="O219" s="88">
        <v>-27.889102999999999</v>
      </c>
    </row>
    <row r="220" spans="2:15" x14ac:dyDescent="0.25">
      <c r="B220" s="88">
        <v>6975000000</v>
      </c>
      <c r="C220" s="88">
        <v>-20.062501999999999</v>
      </c>
      <c r="N220" s="88">
        <v>6975000000</v>
      </c>
      <c r="O220" s="88">
        <v>-23.780815</v>
      </c>
    </row>
    <row r="221" spans="2:15" x14ac:dyDescent="0.25">
      <c r="B221" s="88">
        <v>7170000000</v>
      </c>
      <c r="C221" s="88">
        <v>-19.498442000000001</v>
      </c>
      <c r="N221" s="88">
        <v>7170000000</v>
      </c>
      <c r="O221" s="88">
        <v>-21.897102</v>
      </c>
    </row>
    <row r="222" spans="2:15" x14ac:dyDescent="0.25">
      <c r="B222" s="88">
        <v>7365000000</v>
      </c>
      <c r="C222" s="88">
        <v>-18.806694</v>
      </c>
      <c r="N222" s="88">
        <v>7365000000</v>
      </c>
      <c r="O222" s="88">
        <v>-20.924088999999999</v>
      </c>
    </row>
    <row r="223" spans="2:15" x14ac:dyDescent="0.25">
      <c r="B223" s="88">
        <v>7560000000</v>
      </c>
      <c r="C223" s="88">
        <v>-18.182082999999999</v>
      </c>
      <c r="N223" s="88">
        <v>7560000000</v>
      </c>
      <c r="O223" s="88">
        <v>-20.603445000000001</v>
      </c>
    </row>
    <row r="224" spans="2:15" x14ac:dyDescent="0.25">
      <c r="B224" s="88">
        <v>7755000000</v>
      </c>
      <c r="C224" s="88">
        <v>-17.708048000000002</v>
      </c>
      <c r="N224" s="88">
        <v>7755000000</v>
      </c>
      <c r="O224" s="88">
        <v>-20.216024000000001</v>
      </c>
    </row>
    <row r="225" spans="2:15" x14ac:dyDescent="0.25">
      <c r="B225" s="88">
        <v>7950000000</v>
      </c>
      <c r="C225" s="88">
        <v>-17.407705</v>
      </c>
      <c r="N225" s="88">
        <v>7950000000</v>
      </c>
      <c r="O225" s="88">
        <v>-19.078651000000001</v>
      </c>
    </row>
    <row r="226" spans="2:15" x14ac:dyDescent="0.25">
      <c r="B226" s="88">
        <v>8145000000</v>
      </c>
      <c r="C226" s="88">
        <v>-16.546944</v>
      </c>
      <c r="N226" s="88">
        <v>8145000000</v>
      </c>
      <c r="O226" s="88">
        <v>-17.39415</v>
      </c>
    </row>
    <row r="227" spans="2:15" x14ac:dyDescent="0.25">
      <c r="B227" s="88">
        <v>8340000000</v>
      </c>
      <c r="C227" s="88">
        <v>-15.312644000000001</v>
      </c>
      <c r="N227" s="88">
        <v>8340000000</v>
      </c>
      <c r="O227" s="88">
        <v>-15.747897999999999</v>
      </c>
    </row>
    <row r="228" spans="2:15" x14ac:dyDescent="0.25">
      <c r="B228" s="88">
        <v>8535000000</v>
      </c>
      <c r="C228" s="88">
        <v>-13.982967</v>
      </c>
      <c r="N228" s="88">
        <v>8535000000</v>
      </c>
      <c r="O228" s="88">
        <v>-14.496078000000001</v>
      </c>
    </row>
    <row r="229" spans="2:15" x14ac:dyDescent="0.25">
      <c r="B229" s="88">
        <v>8730000000</v>
      </c>
      <c r="C229" s="88">
        <v>-13.160899000000001</v>
      </c>
      <c r="N229" s="88">
        <v>8730000000</v>
      </c>
      <c r="O229" s="88">
        <v>-13.187052</v>
      </c>
    </row>
    <row r="230" spans="2:15" x14ac:dyDescent="0.25">
      <c r="B230" s="88">
        <v>8925000000</v>
      </c>
      <c r="C230" s="88">
        <v>-12.329404</v>
      </c>
      <c r="N230" s="88">
        <v>8925000000</v>
      </c>
      <c r="O230" s="88">
        <v>-11.75639</v>
      </c>
    </row>
    <row r="231" spans="2:15" x14ac:dyDescent="0.25">
      <c r="B231" s="88">
        <v>9120000000</v>
      </c>
      <c r="C231" s="88">
        <v>-11.422072</v>
      </c>
      <c r="N231" s="88">
        <v>9120000000</v>
      </c>
      <c r="O231" s="88">
        <v>-10.529054</v>
      </c>
    </row>
    <row r="232" spans="2:15" x14ac:dyDescent="0.25">
      <c r="B232" s="88">
        <v>9315000000</v>
      </c>
      <c r="C232" s="88">
        <v>-10.069334</v>
      </c>
      <c r="N232" s="88">
        <v>9315000000</v>
      </c>
      <c r="O232" s="88">
        <v>-9.8554726000000006</v>
      </c>
    </row>
    <row r="233" spans="2:15" x14ac:dyDescent="0.25">
      <c r="B233" s="88">
        <v>9510000000</v>
      </c>
      <c r="C233" s="88">
        <v>-8.7969130999999994</v>
      </c>
      <c r="N233" s="88">
        <v>9510000000</v>
      </c>
      <c r="O233" s="88">
        <v>-9.4222020999999998</v>
      </c>
    </row>
    <row r="234" spans="2:15" x14ac:dyDescent="0.25">
      <c r="B234" s="88">
        <v>9705000000</v>
      </c>
      <c r="C234" s="88">
        <v>-7.7566762000000002</v>
      </c>
      <c r="N234" s="88">
        <v>9705000000</v>
      </c>
      <c r="O234" s="88">
        <v>-9.0881337999999996</v>
      </c>
    </row>
    <row r="235" spans="2:15" x14ac:dyDescent="0.25">
      <c r="B235" s="88">
        <v>9900000000</v>
      </c>
      <c r="C235" s="88">
        <v>-7.1234850999999999</v>
      </c>
      <c r="N235" s="88">
        <v>9900000000</v>
      </c>
      <c r="O235" s="88">
        <v>-8.6501961000000005</v>
      </c>
    </row>
    <row r="236" spans="2:15" x14ac:dyDescent="0.25">
      <c r="B236" s="88">
        <v>10095000000</v>
      </c>
      <c r="C236" s="88">
        <v>-6.7451962999999999</v>
      </c>
      <c r="N236" s="88">
        <v>10095000000</v>
      </c>
      <c r="O236" s="88">
        <v>-8.208437</v>
      </c>
    </row>
    <row r="237" spans="2:15" x14ac:dyDescent="0.25">
      <c r="B237" s="88">
        <v>10290000000</v>
      </c>
      <c r="C237" s="88">
        <v>-6.5011729999999996</v>
      </c>
      <c r="N237" s="88">
        <v>10290000000</v>
      </c>
      <c r="O237" s="88">
        <v>-7.8036970999999999</v>
      </c>
    </row>
    <row r="238" spans="2:15" x14ac:dyDescent="0.25">
      <c r="B238" s="88">
        <v>10485000000</v>
      </c>
      <c r="C238" s="88">
        <v>-6.3265003999999996</v>
      </c>
      <c r="N238" s="88">
        <v>10485000000</v>
      </c>
      <c r="O238" s="88">
        <v>-7.5540422999999999</v>
      </c>
    </row>
    <row r="239" spans="2:15" x14ac:dyDescent="0.25">
      <c r="B239" s="88">
        <v>10680000000</v>
      </c>
      <c r="C239" s="88">
        <v>-6.2036404999999997</v>
      </c>
      <c r="N239" s="88">
        <v>10680000000</v>
      </c>
      <c r="O239" s="88">
        <v>-7.385529</v>
      </c>
    </row>
    <row r="240" spans="2:15" x14ac:dyDescent="0.25">
      <c r="B240" s="88">
        <v>10875000000</v>
      </c>
      <c r="C240" s="88">
        <v>-6.1529689000000003</v>
      </c>
      <c r="N240" s="88">
        <v>10875000000</v>
      </c>
      <c r="O240" s="88">
        <v>-7.2673359</v>
      </c>
    </row>
    <row r="241" spans="2:15" x14ac:dyDescent="0.25">
      <c r="B241" s="88">
        <v>11070000000</v>
      </c>
      <c r="C241" s="88">
        <v>-6.1371336000000003</v>
      </c>
      <c r="N241" s="88">
        <v>11070000000</v>
      </c>
      <c r="O241" s="88">
        <v>-7.1417336000000002</v>
      </c>
    </row>
    <row r="242" spans="2:15" x14ac:dyDescent="0.25">
      <c r="B242" s="88">
        <v>11265000000</v>
      </c>
      <c r="C242" s="88">
        <v>-6.1379045999999997</v>
      </c>
      <c r="N242" s="88">
        <v>11265000000</v>
      </c>
      <c r="O242" s="88">
        <v>-7.0601807000000001</v>
      </c>
    </row>
    <row r="243" spans="2:15" x14ac:dyDescent="0.25">
      <c r="B243" s="88">
        <v>11460000000</v>
      </c>
      <c r="C243" s="88">
        <v>-6.0903273000000002</v>
      </c>
      <c r="N243" s="88">
        <v>11460000000</v>
      </c>
      <c r="O243" s="88">
        <v>-6.9957675999999998</v>
      </c>
    </row>
    <row r="244" spans="2:15" x14ac:dyDescent="0.25">
      <c r="B244" s="88">
        <v>11655000000</v>
      </c>
      <c r="C244" s="88">
        <v>-6.0754732999999996</v>
      </c>
      <c r="N244" s="88">
        <v>11655000000</v>
      </c>
      <c r="O244" s="88">
        <v>-6.9903535999999997</v>
      </c>
    </row>
    <row r="245" spans="2:15" x14ac:dyDescent="0.25">
      <c r="B245" s="88">
        <v>11850000000</v>
      </c>
      <c r="C245" s="88">
        <v>-6.1090350000000004</v>
      </c>
      <c r="N245" s="88">
        <v>11850000000</v>
      </c>
      <c r="O245" s="88">
        <v>-6.9573641000000004</v>
      </c>
    </row>
    <row r="246" spans="2:15" x14ac:dyDescent="0.25">
      <c r="B246" s="88">
        <v>12045000000</v>
      </c>
      <c r="C246" s="88">
        <v>-6.2431473999999998</v>
      </c>
      <c r="N246" s="88">
        <v>12045000000</v>
      </c>
      <c r="O246" s="88">
        <v>-6.9149833000000003</v>
      </c>
    </row>
    <row r="247" spans="2:15" x14ac:dyDescent="0.25">
      <c r="B247" s="88">
        <v>12240000000</v>
      </c>
      <c r="C247" s="88">
        <v>-6.3565164000000003</v>
      </c>
      <c r="N247" s="88">
        <v>12240000000</v>
      </c>
      <c r="O247" s="88">
        <v>-6.8304128999999998</v>
      </c>
    </row>
    <row r="248" spans="2:15" x14ac:dyDescent="0.25">
      <c r="B248" s="88">
        <v>12435000000</v>
      </c>
      <c r="C248" s="88">
        <v>-6.4083680999999997</v>
      </c>
      <c r="N248" s="88">
        <v>12435000000</v>
      </c>
      <c r="O248" s="88">
        <v>-6.7502050000000002</v>
      </c>
    </row>
    <row r="249" spans="2:15" x14ac:dyDescent="0.25">
      <c r="B249" s="88">
        <v>12630000000</v>
      </c>
      <c r="C249" s="88">
        <v>-6.4429411999999999</v>
      </c>
      <c r="N249" s="88">
        <v>12630000000</v>
      </c>
      <c r="O249" s="88">
        <v>-6.7232471</v>
      </c>
    </row>
    <row r="250" spans="2:15" x14ac:dyDescent="0.25">
      <c r="B250" s="88">
        <v>12825000000</v>
      </c>
      <c r="C250" s="88">
        <v>-6.4489222000000002</v>
      </c>
      <c r="N250" s="88">
        <v>12825000000</v>
      </c>
      <c r="O250" s="88">
        <v>-6.7472352999999998</v>
      </c>
    </row>
    <row r="251" spans="2:15" x14ac:dyDescent="0.25">
      <c r="B251" s="88">
        <v>13020000000</v>
      </c>
      <c r="C251" s="88">
        <v>-6.4592457000000003</v>
      </c>
      <c r="N251" s="88">
        <v>13020000000</v>
      </c>
      <c r="O251" s="88">
        <v>-6.7989807000000004</v>
      </c>
    </row>
    <row r="252" spans="2:15" x14ac:dyDescent="0.25">
      <c r="B252" s="88">
        <v>13215000000</v>
      </c>
      <c r="C252" s="88">
        <v>-6.3576851000000003</v>
      </c>
      <c r="N252" s="88">
        <v>13215000000</v>
      </c>
      <c r="O252" s="88">
        <v>-6.8580604000000003</v>
      </c>
    </row>
    <row r="253" spans="2:15" x14ac:dyDescent="0.25">
      <c r="B253" s="88">
        <v>13410000000</v>
      </c>
      <c r="C253" s="88">
        <v>-6.2830148000000001</v>
      </c>
      <c r="N253" s="88">
        <v>13410000000</v>
      </c>
      <c r="O253" s="88">
        <v>-6.9047026999999996</v>
      </c>
    </row>
    <row r="254" spans="2:15" x14ac:dyDescent="0.25">
      <c r="B254" s="88">
        <v>13605000000</v>
      </c>
      <c r="C254" s="88">
        <v>-6.1916237000000001</v>
      </c>
      <c r="N254" s="88">
        <v>13605000000</v>
      </c>
      <c r="O254" s="88">
        <v>-6.9702339000000002</v>
      </c>
    </row>
    <row r="255" spans="2:15" x14ac:dyDescent="0.25">
      <c r="B255" s="88">
        <v>13800000000</v>
      </c>
      <c r="C255" s="88">
        <v>-6.1411867000000004</v>
      </c>
      <c r="N255" s="88">
        <v>13800000000</v>
      </c>
      <c r="O255" s="88">
        <v>-6.9882645999999999</v>
      </c>
    </row>
    <row r="256" spans="2:15" x14ac:dyDescent="0.25">
      <c r="B256" s="88">
        <v>13995000000</v>
      </c>
      <c r="C256" s="88">
        <v>-6.0715041000000003</v>
      </c>
      <c r="N256" s="88">
        <v>13995000000</v>
      </c>
      <c r="O256" s="88">
        <v>-7.0119695999999996</v>
      </c>
    </row>
    <row r="257" spans="2:15" x14ac:dyDescent="0.25">
      <c r="B257" s="88">
        <v>14190000000</v>
      </c>
      <c r="C257" s="88">
        <v>-6.0262207999999999</v>
      </c>
      <c r="N257" s="88">
        <v>14190000000</v>
      </c>
      <c r="O257" s="88">
        <v>-7.023066</v>
      </c>
    </row>
    <row r="258" spans="2:15" x14ac:dyDescent="0.25">
      <c r="B258" s="88">
        <v>14385000000</v>
      </c>
      <c r="C258" s="88">
        <v>-5.9217962999999996</v>
      </c>
      <c r="N258" s="88">
        <v>14385000000</v>
      </c>
      <c r="O258" s="88">
        <v>-7.0687579999999999</v>
      </c>
    </row>
    <row r="259" spans="2:15" x14ac:dyDescent="0.25">
      <c r="B259" s="88">
        <v>14580000000</v>
      </c>
      <c r="C259" s="88">
        <v>-5.8445592</v>
      </c>
      <c r="N259" s="88">
        <v>14580000000</v>
      </c>
      <c r="O259" s="88">
        <v>-7.1419867999999997</v>
      </c>
    </row>
    <row r="260" spans="2:15" x14ac:dyDescent="0.25">
      <c r="B260" s="88">
        <v>14775000000</v>
      </c>
      <c r="C260" s="88">
        <v>-5.7114205</v>
      </c>
      <c r="N260" s="88">
        <v>14775000000</v>
      </c>
      <c r="O260" s="88">
        <v>-7.1468897</v>
      </c>
    </row>
    <row r="261" spans="2:15" x14ac:dyDescent="0.25">
      <c r="B261" s="88">
        <v>14970000000</v>
      </c>
      <c r="C261" s="88">
        <v>-5.7244253</v>
      </c>
      <c r="N261" s="88">
        <v>14970000000</v>
      </c>
      <c r="O261" s="88">
        <v>-7.1856860999999999</v>
      </c>
    </row>
    <row r="262" spans="2:15" x14ac:dyDescent="0.25">
      <c r="B262" s="88">
        <v>15165000000</v>
      </c>
      <c r="C262" s="88">
        <v>-5.7330769999999998</v>
      </c>
      <c r="N262" s="88">
        <v>15165000000</v>
      </c>
      <c r="O262" s="88">
        <v>-7.1852212</v>
      </c>
    </row>
    <row r="263" spans="2:15" x14ac:dyDescent="0.25">
      <c r="B263" s="88">
        <v>15360000000</v>
      </c>
      <c r="C263" s="88">
        <v>-5.7975459000000003</v>
      </c>
      <c r="N263" s="88">
        <v>15360000000</v>
      </c>
      <c r="O263" s="88">
        <v>-7.2162271000000002</v>
      </c>
    </row>
    <row r="264" spans="2:15" x14ac:dyDescent="0.25">
      <c r="B264" s="88">
        <v>15555000000</v>
      </c>
      <c r="C264" s="88">
        <v>-5.7925692</v>
      </c>
      <c r="N264" s="88">
        <v>15555000000</v>
      </c>
      <c r="O264" s="88">
        <v>-7.1906748</v>
      </c>
    </row>
    <row r="265" spans="2:15" x14ac:dyDescent="0.25">
      <c r="B265" s="88">
        <v>15750000000</v>
      </c>
      <c r="C265" s="88">
        <v>-5.8021001999999999</v>
      </c>
      <c r="N265" s="88">
        <v>15750000000</v>
      </c>
      <c r="O265" s="88">
        <v>-7.1883363999999998</v>
      </c>
    </row>
    <row r="266" spans="2:15" x14ac:dyDescent="0.25">
      <c r="B266" s="88">
        <v>15945000000</v>
      </c>
      <c r="C266" s="88">
        <v>-5.8272108999999999</v>
      </c>
      <c r="N266" s="88">
        <v>15945000000</v>
      </c>
      <c r="O266" s="88">
        <v>-7.2163620000000002</v>
      </c>
    </row>
    <row r="267" spans="2:15" x14ac:dyDescent="0.25">
      <c r="B267" s="88">
        <v>16140000000</v>
      </c>
      <c r="C267" s="88">
        <v>-5.8866367000000004</v>
      </c>
      <c r="N267" s="88">
        <v>16140000000</v>
      </c>
      <c r="O267" s="88">
        <v>-7.2684616999999996</v>
      </c>
    </row>
    <row r="268" spans="2:15" x14ac:dyDescent="0.25">
      <c r="B268" s="88">
        <v>16335000000</v>
      </c>
      <c r="C268" s="88">
        <v>-5.9037385000000002</v>
      </c>
      <c r="N268" s="88">
        <v>16335000000</v>
      </c>
      <c r="O268" s="88">
        <v>-7.2556991999999996</v>
      </c>
    </row>
    <row r="269" spans="2:15" x14ac:dyDescent="0.25">
      <c r="B269" s="88">
        <v>16530000000</v>
      </c>
      <c r="C269" s="88">
        <v>-5.9511127000000004</v>
      </c>
      <c r="N269" s="88">
        <v>16530000000</v>
      </c>
      <c r="O269" s="88">
        <v>-7.2880830999999997</v>
      </c>
    </row>
    <row r="270" spans="2:15" x14ac:dyDescent="0.25">
      <c r="B270" s="88">
        <v>16725000000</v>
      </c>
      <c r="C270" s="88">
        <v>-5.9802957000000001</v>
      </c>
      <c r="N270" s="88">
        <v>16725000000</v>
      </c>
      <c r="O270" s="88">
        <v>-7.2999834999999997</v>
      </c>
    </row>
    <row r="271" spans="2:15" x14ac:dyDescent="0.25">
      <c r="B271" s="88">
        <v>16920000000</v>
      </c>
      <c r="C271" s="88">
        <v>-6.0233974000000003</v>
      </c>
      <c r="N271" s="88">
        <v>16920000000</v>
      </c>
      <c r="O271" s="88">
        <v>-7.3508344000000001</v>
      </c>
    </row>
    <row r="272" spans="2:15" x14ac:dyDescent="0.25">
      <c r="B272" s="88">
        <v>17115000000</v>
      </c>
      <c r="C272" s="88">
        <v>-5.9969982999999996</v>
      </c>
      <c r="N272" s="88">
        <v>17115000000</v>
      </c>
      <c r="O272" s="88">
        <v>-7.4231104999999999</v>
      </c>
    </row>
    <row r="273" spans="2:15" x14ac:dyDescent="0.25">
      <c r="B273" s="88">
        <v>17310000000</v>
      </c>
      <c r="C273" s="88">
        <v>-5.9638809999999998</v>
      </c>
      <c r="N273" s="88">
        <v>17310000000</v>
      </c>
      <c r="O273" s="88">
        <v>-7.4801067999999997</v>
      </c>
    </row>
    <row r="274" spans="2:15" x14ac:dyDescent="0.25">
      <c r="B274" s="88">
        <v>17505000000</v>
      </c>
      <c r="C274" s="88">
        <v>-5.9580579</v>
      </c>
      <c r="N274" s="88">
        <v>17505000000</v>
      </c>
      <c r="O274" s="88">
        <v>-7.5961270000000001</v>
      </c>
    </row>
    <row r="275" spans="2:15" x14ac:dyDescent="0.25">
      <c r="B275" s="88">
        <v>17700000000</v>
      </c>
      <c r="C275" s="88">
        <v>-6.0060929999999999</v>
      </c>
      <c r="N275" s="88">
        <v>17700000000</v>
      </c>
      <c r="O275" s="88">
        <v>-7.6344643000000003</v>
      </c>
    </row>
    <row r="276" spans="2:15" x14ac:dyDescent="0.25">
      <c r="B276" s="88">
        <v>17895000000</v>
      </c>
      <c r="C276" s="88">
        <v>-6.0619072999999997</v>
      </c>
      <c r="N276" s="88">
        <v>17895000000</v>
      </c>
      <c r="O276" s="88">
        <v>-7.6902508999999997</v>
      </c>
    </row>
    <row r="277" spans="2:15" x14ac:dyDescent="0.25">
      <c r="B277" s="88">
        <v>18090000000</v>
      </c>
      <c r="C277" s="88">
        <v>-6.1013488999999996</v>
      </c>
      <c r="N277" s="88">
        <v>18090000000</v>
      </c>
      <c r="O277" s="88">
        <v>-7.6523513999999997</v>
      </c>
    </row>
    <row r="278" spans="2:15" x14ac:dyDescent="0.25">
      <c r="B278" s="88">
        <v>18285000000</v>
      </c>
      <c r="C278" s="88">
        <v>-6.1313725000000003</v>
      </c>
      <c r="N278" s="88">
        <v>18285000000</v>
      </c>
      <c r="O278" s="88">
        <v>-7.6455320999999996</v>
      </c>
    </row>
    <row r="279" spans="2:15" x14ac:dyDescent="0.25">
      <c r="B279" s="88">
        <v>18480000000</v>
      </c>
      <c r="C279" s="88">
        <v>-6.1449794999999998</v>
      </c>
      <c r="N279" s="88">
        <v>18480000000</v>
      </c>
      <c r="O279" s="88">
        <v>-7.5887709000000001</v>
      </c>
    </row>
    <row r="280" spans="2:15" x14ac:dyDescent="0.25">
      <c r="B280" s="88">
        <v>18675000000</v>
      </c>
      <c r="C280" s="88">
        <v>-6.2280860000000002</v>
      </c>
      <c r="N280" s="88">
        <v>18675000000</v>
      </c>
      <c r="O280" s="88">
        <v>-7.6699615000000003</v>
      </c>
    </row>
    <row r="281" spans="2:15" x14ac:dyDescent="0.25">
      <c r="B281" s="88">
        <v>18870000000</v>
      </c>
      <c r="C281" s="88">
        <v>-6.2437772999999996</v>
      </c>
      <c r="N281" s="88">
        <v>18870000000</v>
      </c>
      <c r="O281" s="88">
        <v>-7.6357422000000001</v>
      </c>
    </row>
    <row r="282" spans="2:15" x14ac:dyDescent="0.25">
      <c r="B282" s="88">
        <v>19065000000</v>
      </c>
      <c r="C282" s="88">
        <v>-6.3685283999999998</v>
      </c>
      <c r="N282" s="88">
        <v>19065000000</v>
      </c>
      <c r="O282" s="88">
        <v>-7.7732935000000003</v>
      </c>
    </row>
    <row r="283" spans="2:15" x14ac:dyDescent="0.25">
      <c r="B283" s="88">
        <v>19260000000</v>
      </c>
      <c r="C283" s="88">
        <v>-6.4166961000000002</v>
      </c>
      <c r="N283" s="88">
        <v>19260000000</v>
      </c>
      <c r="O283" s="88">
        <v>-7.7406778000000003</v>
      </c>
    </row>
    <row r="284" spans="2:15" x14ac:dyDescent="0.25">
      <c r="B284" s="88">
        <v>19455000000</v>
      </c>
      <c r="C284" s="88">
        <v>-6.5157622999999996</v>
      </c>
      <c r="N284" s="88">
        <v>19455000000</v>
      </c>
      <c r="O284" s="88">
        <v>-7.8059253999999996</v>
      </c>
    </row>
    <row r="285" spans="2:15" x14ac:dyDescent="0.25">
      <c r="B285" s="88">
        <v>19650000000</v>
      </c>
      <c r="C285" s="88">
        <v>-6.5229993000000004</v>
      </c>
      <c r="N285" s="88">
        <v>19650000000</v>
      </c>
      <c r="O285" s="88">
        <v>-7.7380376000000002</v>
      </c>
    </row>
    <row r="286" spans="2:15" x14ac:dyDescent="0.25">
      <c r="B286" s="88">
        <v>19845000000</v>
      </c>
      <c r="C286" s="88">
        <v>-6.6327271000000003</v>
      </c>
      <c r="N286" s="88">
        <v>19845000000</v>
      </c>
      <c r="O286" s="88">
        <v>-7.8039141000000001</v>
      </c>
    </row>
    <row r="287" spans="2:15" x14ac:dyDescent="0.25">
      <c r="B287" s="88">
        <v>20040000000</v>
      </c>
      <c r="C287" s="88">
        <v>-6.7841133999999998</v>
      </c>
      <c r="N287" s="88">
        <v>20040000000</v>
      </c>
      <c r="O287" s="88">
        <v>-7.8838996999999997</v>
      </c>
    </row>
    <row r="288" spans="2:15" x14ac:dyDescent="0.25">
      <c r="B288" s="88">
        <v>20235000000</v>
      </c>
      <c r="C288" s="88">
        <v>-6.9477853999999999</v>
      </c>
      <c r="N288" s="88">
        <v>20235000000</v>
      </c>
      <c r="O288" s="88">
        <v>-7.9979719999999999</v>
      </c>
    </row>
    <row r="289" spans="2:15" x14ac:dyDescent="0.25">
      <c r="B289" s="88">
        <v>20430000000</v>
      </c>
      <c r="C289" s="88">
        <v>-6.9691029000000002</v>
      </c>
      <c r="N289" s="88">
        <v>20430000000</v>
      </c>
      <c r="O289" s="88">
        <v>-8.0381174000000009</v>
      </c>
    </row>
    <row r="290" spans="2:15" x14ac:dyDescent="0.25">
      <c r="B290" s="88">
        <v>20625000000</v>
      </c>
      <c r="C290" s="88">
        <v>-7.0442952999999999</v>
      </c>
      <c r="N290" s="88">
        <v>20625000000</v>
      </c>
      <c r="O290" s="88">
        <v>-8.1107340000000008</v>
      </c>
    </row>
    <row r="291" spans="2:15" x14ac:dyDescent="0.25">
      <c r="B291" s="88">
        <v>20820000000</v>
      </c>
      <c r="C291" s="88">
        <v>-7.0804586</v>
      </c>
      <c r="N291" s="88">
        <v>20820000000</v>
      </c>
      <c r="O291" s="88">
        <v>-8.1102848000000005</v>
      </c>
    </row>
    <row r="292" spans="2:15" x14ac:dyDescent="0.25">
      <c r="B292" s="88">
        <v>21015000000</v>
      </c>
      <c r="C292" s="88">
        <v>-7.1481279999999998</v>
      </c>
      <c r="N292" s="88">
        <v>21015000000</v>
      </c>
      <c r="O292" s="88">
        <v>-8.0529756999999993</v>
      </c>
    </row>
    <row r="293" spans="2:15" x14ac:dyDescent="0.25">
      <c r="B293" s="88">
        <v>21210000000</v>
      </c>
      <c r="C293" s="88">
        <v>-7.0636473000000004</v>
      </c>
      <c r="N293" s="88">
        <v>21210000000</v>
      </c>
      <c r="O293" s="88">
        <v>-7.9788895000000002</v>
      </c>
    </row>
    <row r="294" spans="2:15" x14ac:dyDescent="0.25">
      <c r="B294" s="88">
        <v>21405000000</v>
      </c>
      <c r="C294" s="88">
        <v>-7.0011492000000004</v>
      </c>
      <c r="N294" s="88">
        <v>21405000000</v>
      </c>
      <c r="O294" s="88">
        <v>-7.9348865000000002</v>
      </c>
    </row>
    <row r="295" spans="2:15" x14ac:dyDescent="0.25">
      <c r="B295" s="88">
        <v>21600000000</v>
      </c>
      <c r="C295" s="88">
        <v>-6.9697385000000001</v>
      </c>
      <c r="N295" s="88">
        <v>21600000000</v>
      </c>
      <c r="O295" s="88">
        <v>-8.0124587999999992</v>
      </c>
    </row>
    <row r="296" spans="2:15" x14ac:dyDescent="0.25">
      <c r="B296" s="88">
        <v>21795000000</v>
      </c>
      <c r="C296" s="88">
        <v>-7.0679131000000002</v>
      </c>
      <c r="N296" s="88">
        <v>21795000000</v>
      </c>
      <c r="O296" s="88">
        <v>-7.9840555000000002</v>
      </c>
    </row>
    <row r="297" spans="2:15" x14ac:dyDescent="0.25">
      <c r="B297" s="88">
        <v>21990000000</v>
      </c>
      <c r="C297" s="88">
        <v>-7.1598949000000003</v>
      </c>
      <c r="N297" s="88">
        <v>21990000000</v>
      </c>
      <c r="O297" s="88">
        <v>-7.9265261000000002</v>
      </c>
    </row>
    <row r="298" spans="2:15" x14ac:dyDescent="0.25">
      <c r="B298" s="88">
        <v>22185000000</v>
      </c>
      <c r="C298" s="88">
        <v>-7.2259941000000003</v>
      </c>
      <c r="N298" s="88">
        <v>22185000000</v>
      </c>
      <c r="O298" s="88">
        <v>-7.8001737999999996</v>
      </c>
    </row>
    <row r="299" spans="2:15" x14ac:dyDescent="0.25">
      <c r="B299" s="88">
        <v>22380000000</v>
      </c>
      <c r="C299" s="88">
        <v>-7.2724409000000003</v>
      </c>
      <c r="N299" s="88">
        <v>22380000000</v>
      </c>
      <c r="O299" s="88">
        <v>-7.7294855</v>
      </c>
    </row>
    <row r="300" spans="2:15" x14ac:dyDescent="0.25">
      <c r="B300" s="88">
        <v>22575000000</v>
      </c>
      <c r="C300" s="88">
        <v>-7.2952404</v>
      </c>
      <c r="N300" s="88">
        <v>22575000000</v>
      </c>
      <c r="O300" s="88">
        <v>-7.7171769000000001</v>
      </c>
    </row>
    <row r="301" spans="2:15" x14ac:dyDescent="0.25">
      <c r="B301" s="88">
        <v>22770000000</v>
      </c>
      <c r="C301" s="88">
        <v>-7.3176288999999999</v>
      </c>
      <c r="N301" s="88">
        <v>22770000000</v>
      </c>
      <c r="O301" s="88">
        <v>-7.6819972999999999</v>
      </c>
    </row>
    <row r="302" spans="2:15" x14ac:dyDescent="0.25">
      <c r="B302" s="88">
        <v>22965000000</v>
      </c>
      <c r="C302" s="88">
        <v>-7.2120813999999998</v>
      </c>
      <c r="N302" s="88">
        <v>22965000000</v>
      </c>
      <c r="O302" s="88">
        <v>-7.6624222</v>
      </c>
    </row>
    <row r="303" spans="2:15" x14ac:dyDescent="0.25">
      <c r="B303" s="88">
        <v>23160000000</v>
      </c>
      <c r="C303" s="88">
        <v>-7.1699748000000003</v>
      </c>
      <c r="N303" s="88">
        <v>23160000000</v>
      </c>
      <c r="O303" s="88">
        <v>-7.6545272000000004</v>
      </c>
    </row>
    <row r="304" spans="2:15" x14ac:dyDescent="0.25">
      <c r="B304" s="88">
        <v>23355000000</v>
      </c>
      <c r="C304" s="88">
        <v>-7.1416348999999997</v>
      </c>
      <c r="N304" s="88">
        <v>23355000000</v>
      </c>
      <c r="O304" s="88">
        <v>-7.6767712000000001</v>
      </c>
    </row>
    <row r="305" spans="2:15" x14ac:dyDescent="0.25">
      <c r="B305" s="88">
        <v>23550000000</v>
      </c>
      <c r="C305" s="88">
        <v>-7.1424947000000003</v>
      </c>
      <c r="N305" s="88">
        <v>23550000000</v>
      </c>
      <c r="O305" s="88">
        <v>-7.6979685</v>
      </c>
    </row>
    <row r="306" spans="2:15" x14ac:dyDescent="0.25">
      <c r="B306" s="88">
        <v>23745000000</v>
      </c>
      <c r="C306" s="88">
        <v>-7.10006</v>
      </c>
      <c r="N306" s="88">
        <v>23745000000</v>
      </c>
      <c r="O306" s="88">
        <v>-7.6629930000000002</v>
      </c>
    </row>
    <row r="307" spans="2:15" x14ac:dyDescent="0.25">
      <c r="B307" s="88">
        <v>23940000000</v>
      </c>
      <c r="C307" s="88">
        <v>-7.0197573000000002</v>
      </c>
      <c r="N307" s="88">
        <v>23940000000</v>
      </c>
      <c r="O307" s="88">
        <v>-7.6558270000000004</v>
      </c>
    </row>
    <row r="308" spans="2:15" x14ac:dyDescent="0.25">
      <c r="B308" s="88">
        <v>24135000000</v>
      </c>
      <c r="C308" s="88">
        <v>-7.0075773999999997</v>
      </c>
      <c r="N308" s="88">
        <v>24135000000</v>
      </c>
      <c r="O308" s="88">
        <v>-7.7395009999999997</v>
      </c>
    </row>
    <row r="309" spans="2:15" x14ac:dyDescent="0.25">
      <c r="B309" s="88">
        <v>24330000000</v>
      </c>
      <c r="C309" s="88">
        <v>-6.9683633</v>
      </c>
      <c r="N309" s="88">
        <v>24330000000</v>
      </c>
      <c r="O309" s="88">
        <v>-7.7951727000000002</v>
      </c>
    </row>
    <row r="310" spans="2:15" x14ac:dyDescent="0.25">
      <c r="B310" s="88">
        <v>24525000000</v>
      </c>
      <c r="C310" s="88">
        <v>-6.9031371999999998</v>
      </c>
      <c r="N310" s="88">
        <v>24525000000</v>
      </c>
      <c r="O310" s="88">
        <v>-7.8127526999999999</v>
      </c>
    </row>
    <row r="311" spans="2:15" x14ac:dyDescent="0.25">
      <c r="B311" s="88">
        <v>24720000000</v>
      </c>
      <c r="C311" s="88">
        <v>-6.9354056999999996</v>
      </c>
      <c r="N311" s="88">
        <v>24720000000</v>
      </c>
      <c r="O311" s="88">
        <v>-7.8367157000000001</v>
      </c>
    </row>
    <row r="312" spans="2:15" x14ac:dyDescent="0.25">
      <c r="B312" s="88">
        <v>24915000000</v>
      </c>
      <c r="C312" s="88">
        <v>-6.9229092999999997</v>
      </c>
      <c r="N312" s="88">
        <v>24915000000</v>
      </c>
      <c r="O312" s="88">
        <v>-7.8608216999999998</v>
      </c>
    </row>
    <row r="313" spans="2:15" x14ac:dyDescent="0.25">
      <c r="B313" s="88">
        <v>25110000000</v>
      </c>
      <c r="C313" s="88">
        <v>-6.9709826000000001</v>
      </c>
      <c r="N313" s="88">
        <v>25110000000</v>
      </c>
      <c r="O313" s="88">
        <v>-7.908906</v>
      </c>
    </row>
    <row r="314" spans="2:15" x14ac:dyDescent="0.25">
      <c r="B314" s="88">
        <v>25305000000</v>
      </c>
      <c r="C314" s="88">
        <v>-6.8837085</v>
      </c>
      <c r="N314" s="88">
        <v>25305000000</v>
      </c>
      <c r="O314" s="88">
        <v>-7.8750724999999999</v>
      </c>
    </row>
    <row r="315" spans="2:15" x14ac:dyDescent="0.25">
      <c r="B315" s="88">
        <v>25500000000</v>
      </c>
      <c r="C315" s="88">
        <v>-6.8884806999999997</v>
      </c>
      <c r="N315" s="88">
        <v>25500000000</v>
      </c>
      <c r="O315" s="88">
        <v>-7.9865975000000002</v>
      </c>
    </row>
    <row r="316" spans="2:15" x14ac:dyDescent="0.25">
      <c r="B316" s="88">
        <v>25695000000</v>
      </c>
      <c r="C316" s="88">
        <v>-6.8307051999999997</v>
      </c>
      <c r="N316" s="88">
        <v>25695000000</v>
      </c>
      <c r="O316" s="88">
        <v>-7.9741720999999997</v>
      </c>
    </row>
    <row r="317" spans="2:15" x14ac:dyDescent="0.25">
      <c r="B317" s="88">
        <v>25890000000</v>
      </c>
      <c r="C317" s="88">
        <v>-6.7985077</v>
      </c>
      <c r="N317" s="88">
        <v>25890000000</v>
      </c>
      <c r="O317" s="88">
        <v>-8.0271291999999992</v>
      </c>
    </row>
    <row r="318" spans="2:15" x14ac:dyDescent="0.25">
      <c r="B318" s="88">
        <v>26085000000</v>
      </c>
      <c r="C318" s="88">
        <v>-6.7288423000000002</v>
      </c>
      <c r="N318" s="88">
        <v>26085000000</v>
      </c>
      <c r="O318" s="88">
        <v>-7.8564800999999997</v>
      </c>
    </row>
    <row r="319" spans="2:15" x14ac:dyDescent="0.25">
      <c r="B319" s="88">
        <v>26280000000</v>
      </c>
      <c r="C319" s="88">
        <v>-6.7775353999999997</v>
      </c>
      <c r="N319" s="88">
        <v>26280000000</v>
      </c>
      <c r="O319" s="88">
        <v>-7.8702822000000001</v>
      </c>
    </row>
    <row r="320" spans="2:15" x14ac:dyDescent="0.25">
      <c r="B320" s="88">
        <v>26475000000</v>
      </c>
      <c r="C320" s="88">
        <v>-6.8412870999999997</v>
      </c>
      <c r="N320" s="88">
        <v>26475000000</v>
      </c>
      <c r="O320" s="88">
        <v>-7.7795757999999999</v>
      </c>
    </row>
    <row r="321" spans="2:15" x14ac:dyDescent="0.25">
      <c r="B321" s="88">
        <v>26670000000</v>
      </c>
      <c r="C321" s="88">
        <v>-6.9371109000000004</v>
      </c>
      <c r="N321" s="88">
        <v>26670000000</v>
      </c>
      <c r="O321" s="88">
        <v>-7.8258438000000003</v>
      </c>
    </row>
    <row r="322" spans="2:15" x14ac:dyDescent="0.25">
      <c r="B322" s="88">
        <v>26865000000</v>
      </c>
      <c r="C322" s="88">
        <v>-6.9411639999999997</v>
      </c>
      <c r="N322" s="88">
        <v>26865000000</v>
      </c>
      <c r="O322" s="88">
        <v>-7.7832818000000001</v>
      </c>
    </row>
    <row r="323" spans="2:15" x14ac:dyDescent="0.25">
      <c r="B323" s="88">
        <v>27060000000</v>
      </c>
      <c r="C323" s="88">
        <v>-6.9828219000000002</v>
      </c>
      <c r="N323" s="88">
        <v>27060000000</v>
      </c>
      <c r="O323" s="88">
        <v>-7.8702283</v>
      </c>
    </row>
    <row r="324" spans="2:15" x14ac:dyDescent="0.25">
      <c r="B324" s="88">
        <v>27255000000</v>
      </c>
      <c r="C324" s="88">
        <v>-6.9264511999999998</v>
      </c>
      <c r="N324" s="88">
        <v>27255000000</v>
      </c>
      <c r="O324" s="88">
        <v>-7.8815289000000002</v>
      </c>
    </row>
    <row r="325" spans="2:15" x14ac:dyDescent="0.25">
      <c r="B325" s="88">
        <v>27450000000</v>
      </c>
      <c r="C325" s="88">
        <v>-6.9419360000000001</v>
      </c>
      <c r="N325" s="88">
        <v>27450000000</v>
      </c>
      <c r="O325" s="88">
        <v>-7.9545116</v>
      </c>
    </row>
    <row r="326" spans="2:15" x14ac:dyDescent="0.25">
      <c r="B326" s="88">
        <v>27645000000</v>
      </c>
      <c r="C326" s="88">
        <v>-6.8647003</v>
      </c>
      <c r="N326" s="88">
        <v>27645000000</v>
      </c>
      <c r="O326" s="88">
        <v>-7.9321785</v>
      </c>
    </row>
    <row r="327" spans="2:15" x14ac:dyDescent="0.25">
      <c r="B327" s="88">
        <v>27840000000</v>
      </c>
      <c r="C327" s="88">
        <v>-6.8798222999999998</v>
      </c>
      <c r="N327" s="88">
        <v>27840000000</v>
      </c>
      <c r="O327" s="88">
        <v>-7.9778361000000002</v>
      </c>
    </row>
    <row r="328" spans="2:15" x14ac:dyDescent="0.25">
      <c r="B328" s="88">
        <v>28035000000</v>
      </c>
      <c r="C328" s="88">
        <v>-6.7907424000000001</v>
      </c>
      <c r="N328" s="88">
        <v>28035000000</v>
      </c>
      <c r="O328" s="88">
        <v>-7.9298023999999998</v>
      </c>
    </row>
    <row r="329" spans="2:15" x14ac:dyDescent="0.25">
      <c r="B329" s="88">
        <v>28230000000</v>
      </c>
      <c r="C329" s="88">
        <v>-6.7422376000000002</v>
      </c>
      <c r="N329" s="88">
        <v>28230000000</v>
      </c>
      <c r="O329" s="88">
        <v>-7.8953772000000004</v>
      </c>
    </row>
    <row r="330" spans="2:15" x14ac:dyDescent="0.25">
      <c r="B330" s="88">
        <v>28425000000</v>
      </c>
      <c r="C330" s="88">
        <v>-6.6461239000000001</v>
      </c>
      <c r="N330" s="88">
        <v>28425000000</v>
      </c>
      <c r="O330" s="88">
        <v>-7.8603972999999998</v>
      </c>
    </row>
    <row r="331" spans="2:15" x14ac:dyDescent="0.25">
      <c r="B331" s="88">
        <v>28620000000</v>
      </c>
      <c r="C331" s="88">
        <v>-6.6531940000000001</v>
      </c>
      <c r="N331" s="88">
        <v>28620000000</v>
      </c>
      <c r="O331" s="88">
        <v>-7.8603940000000003</v>
      </c>
    </row>
    <row r="332" spans="2:15" x14ac:dyDescent="0.25">
      <c r="B332" s="88">
        <v>28815000000</v>
      </c>
      <c r="C332" s="88">
        <v>-6.6850623999999996</v>
      </c>
      <c r="N332" s="88">
        <v>28815000000</v>
      </c>
      <c r="O332" s="88">
        <v>-7.8915442999999996</v>
      </c>
    </row>
    <row r="333" spans="2:15" x14ac:dyDescent="0.25">
      <c r="B333" s="88">
        <v>29010000000</v>
      </c>
      <c r="C333" s="88">
        <v>-6.7803072999999996</v>
      </c>
      <c r="N333" s="88">
        <v>29010000000</v>
      </c>
      <c r="O333" s="88">
        <v>-7.9236855999999998</v>
      </c>
    </row>
    <row r="334" spans="2:15" x14ac:dyDescent="0.25">
      <c r="B334" s="88">
        <v>29205000000</v>
      </c>
      <c r="C334" s="88">
        <v>-6.8459678000000004</v>
      </c>
      <c r="N334" s="88">
        <v>29205000000</v>
      </c>
      <c r="O334" s="88">
        <v>-7.9708490000000003</v>
      </c>
    </row>
    <row r="335" spans="2:15" x14ac:dyDescent="0.25">
      <c r="B335" s="88">
        <v>29400000000</v>
      </c>
      <c r="C335" s="88">
        <v>-6.9453769000000003</v>
      </c>
      <c r="N335" s="88">
        <v>29400000000</v>
      </c>
      <c r="O335" s="88">
        <v>-8.0013552000000008</v>
      </c>
    </row>
    <row r="336" spans="2:15" x14ac:dyDescent="0.25">
      <c r="B336" s="88">
        <v>29595000000</v>
      </c>
      <c r="C336" s="88">
        <v>-6.9808607</v>
      </c>
      <c r="N336" s="88">
        <v>29595000000</v>
      </c>
      <c r="O336" s="88">
        <v>-8.0521030000000007</v>
      </c>
    </row>
    <row r="337" spans="2:15" x14ac:dyDescent="0.25">
      <c r="B337" s="88">
        <v>29790000000</v>
      </c>
      <c r="C337" s="88">
        <v>-7.0406766000000003</v>
      </c>
      <c r="N337" s="88">
        <v>29790000000</v>
      </c>
      <c r="O337" s="88">
        <v>-8.1009674</v>
      </c>
    </row>
    <row r="338" spans="2:15" x14ac:dyDescent="0.25">
      <c r="B338" s="88">
        <v>29985000000</v>
      </c>
      <c r="C338" s="88">
        <v>-7.0179906000000001</v>
      </c>
      <c r="N338" s="88">
        <v>29985000000</v>
      </c>
      <c r="O338" s="88">
        <v>-8.1009226000000005</v>
      </c>
    </row>
    <row r="339" spans="2:15" x14ac:dyDescent="0.25">
      <c r="B339" s="88">
        <v>30180000000</v>
      </c>
      <c r="C339" s="88">
        <v>-7.0375471000000003</v>
      </c>
      <c r="N339" s="88">
        <v>30180000000</v>
      </c>
      <c r="O339" s="88">
        <v>-8.0947370999999997</v>
      </c>
    </row>
    <row r="340" spans="2:15" x14ac:dyDescent="0.25">
      <c r="B340" s="88">
        <v>30375000000</v>
      </c>
      <c r="C340" s="88">
        <v>-7.0796533000000004</v>
      </c>
      <c r="N340" s="88">
        <v>30375000000</v>
      </c>
      <c r="O340" s="88">
        <v>-8.0870265999999997</v>
      </c>
    </row>
    <row r="341" spans="2:15" x14ac:dyDescent="0.25">
      <c r="B341" s="88">
        <v>30570000000</v>
      </c>
      <c r="C341" s="88">
        <v>-7.1268419999999999</v>
      </c>
      <c r="N341" s="88">
        <v>30570000000</v>
      </c>
      <c r="O341" s="88">
        <v>-8.0930900999999995</v>
      </c>
    </row>
    <row r="342" spans="2:15" x14ac:dyDescent="0.25">
      <c r="B342" s="88">
        <v>30765000000</v>
      </c>
      <c r="C342" s="88">
        <v>-7.1378712999999996</v>
      </c>
      <c r="N342" s="88">
        <v>30765000000</v>
      </c>
      <c r="O342" s="88">
        <v>-8.0368071000000008</v>
      </c>
    </row>
    <row r="343" spans="2:15" x14ac:dyDescent="0.25">
      <c r="B343" s="88">
        <v>30960000000</v>
      </c>
      <c r="C343" s="88">
        <v>-7.2045311999999999</v>
      </c>
      <c r="N343" s="88">
        <v>30960000000</v>
      </c>
      <c r="O343" s="88">
        <v>-8.0840739999999993</v>
      </c>
    </row>
    <row r="344" spans="2:15" x14ac:dyDescent="0.25">
      <c r="B344" s="88">
        <v>31155000000</v>
      </c>
      <c r="C344" s="88">
        <v>-7.2669778000000003</v>
      </c>
      <c r="N344" s="88">
        <v>31155000000</v>
      </c>
      <c r="O344" s="88">
        <v>-8.0710114999999991</v>
      </c>
    </row>
    <row r="345" spans="2:15" x14ac:dyDescent="0.25">
      <c r="B345" s="88">
        <v>31350000000</v>
      </c>
      <c r="C345" s="88">
        <v>-7.3709578999999996</v>
      </c>
      <c r="N345" s="88">
        <v>31350000000</v>
      </c>
      <c r="O345" s="88">
        <v>-8.0857495999999998</v>
      </c>
    </row>
    <row r="346" spans="2:15" x14ac:dyDescent="0.25">
      <c r="B346" s="88">
        <v>31545000000</v>
      </c>
      <c r="C346" s="88">
        <v>-7.4027567000000003</v>
      </c>
      <c r="N346" s="88">
        <v>31545000000</v>
      </c>
      <c r="O346" s="88">
        <v>-8.0280418000000004</v>
      </c>
    </row>
    <row r="347" spans="2:15" x14ac:dyDescent="0.25">
      <c r="B347" s="88">
        <v>31740000000</v>
      </c>
      <c r="C347" s="88">
        <v>-7.4512887000000001</v>
      </c>
      <c r="N347" s="88">
        <v>31740000000</v>
      </c>
      <c r="O347" s="88">
        <v>-8.0524035000000005</v>
      </c>
    </row>
    <row r="348" spans="2:15" x14ac:dyDescent="0.25">
      <c r="B348" s="88">
        <v>31935000000</v>
      </c>
      <c r="C348" s="88">
        <v>-7.4994759999999996</v>
      </c>
      <c r="N348" s="88">
        <v>31935000000</v>
      </c>
      <c r="O348" s="88">
        <v>-8.0772896000000003</v>
      </c>
    </row>
    <row r="349" spans="2:15" x14ac:dyDescent="0.25">
      <c r="B349" s="88">
        <v>32130000000</v>
      </c>
      <c r="C349" s="88">
        <v>-7.5210451999999997</v>
      </c>
      <c r="N349" s="88">
        <v>32130000000</v>
      </c>
      <c r="O349" s="88">
        <v>-8.1353530999999997</v>
      </c>
    </row>
    <row r="350" spans="2:15" x14ac:dyDescent="0.25">
      <c r="B350" s="88">
        <v>32325000000</v>
      </c>
      <c r="C350" s="88">
        <v>-7.5716267000000004</v>
      </c>
      <c r="N350" s="88">
        <v>32325000000</v>
      </c>
      <c r="O350" s="88">
        <v>-8.1779547000000008</v>
      </c>
    </row>
    <row r="351" spans="2:15" x14ac:dyDescent="0.25">
      <c r="B351" s="88">
        <v>32520000000</v>
      </c>
      <c r="C351" s="88">
        <v>-7.6597733000000003</v>
      </c>
      <c r="N351" s="88">
        <v>32520000000</v>
      </c>
      <c r="O351" s="88">
        <v>-8.2313899999999993</v>
      </c>
    </row>
    <row r="352" spans="2:15" x14ac:dyDescent="0.25">
      <c r="B352" s="88">
        <v>32715000000</v>
      </c>
      <c r="C352" s="88">
        <v>-7.7581110000000004</v>
      </c>
      <c r="N352" s="88">
        <v>32715000000</v>
      </c>
      <c r="O352" s="88">
        <v>-8.1558571000000004</v>
      </c>
    </row>
    <row r="353" spans="2:15" x14ac:dyDescent="0.25">
      <c r="B353" s="88">
        <v>32910000000</v>
      </c>
      <c r="C353" s="88">
        <v>-7.9200954000000001</v>
      </c>
      <c r="N353" s="88">
        <v>32910000000</v>
      </c>
      <c r="O353" s="88">
        <v>-8.0794906999999991</v>
      </c>
    </row>
    <row r="354" spans="2:15" x14ac:dyDescent="0.25">
      <c r="B354" s="88">
        <v>33105000000</v>
      </c>
      <c r="C354" s="88">
        <v>-8.0552883000000008</v>
      </c>
      <c r="N354" s="88">
        <v>33105000000</v>
      </c>
      <c r="O354" s="88">
        <v>-8.0046902000000006</v>
      </c>
    </row>
    <row r="355" spans="2:15" x14ac:dyDescent="0.25">
      <c r="B355" s="88">
        <v>33300000000</v>
      </c>
      <c r="C355" s="88">
        <v>-8.2023802000000003</v>
      </c>
      <c r="N355" s="88">
        <v>33300000000</v>
      </c>
      <c r="O355" s="88">
        <v>-8.0074635000000001</v>
      </c>
    </row>
    <row r="356" spans="2:15" x14ac:dyDescent="0.25">
      <c r="B356" s="88">
        <v>33495000000</v>
      </c>
      <c r="C356" s="88">
        <v>-8.3387975999999995</v>
      </c>
      <c r="N356" s="88">
        <v>33495000000</v>
      </c>
      <c r="O356" s="88">
        <v>-8.0244330999999995</v>
      </c>
    </row>
    <row r="357" spans="2:15" x14ac:dyDescent="0.25">
      <c r="B357" s="88">
        <v>33690000000</v>
      </c>
      <c r="C357" s="88">
        <v>-8.5506411</v>
      </c>
      <c r="N357" s="88">
        <v>33690000000</v>
      </c>
      <c r="O357" s="88">
        <v>-8.0747184999999995</v>
      </c>
    </row>
    <row r="358" spans="2:15" x14ac:dyDescent="0.25">
      <c r="B358" s="88">
        <v>33885000000</v>
      </c>
      <c r="C358" s="88">
        <v>-8.7189112000000009</v>
      </c>
      <c r="N358" s="88">
        <v>33885000000</v>
      </c>
      <c r="O358" s="88">
        <v>-8.1033468000000006</v>
      </c>
    </row>
    <row r="359" spans="2:15" x14ac:dyDescent="0.25">
      <c r="B359" s="88">
        <v>34080000000</v>
      </c>
      <c r="C359" s="88">
        <v>-8.8689499000000005</v>
      </c>
      <c r="N359" s="88">
        <v>34080000000</v>
      </c>
      <c r="O359" s="88">
        <v>-8.1401968</v>
      </c>
    </row>
    <row r="360" spans="2:15" x14ac:dyDescent="0.25">
      <c r="B360" s="88">
        <v>34275000000</v>
      </c>
      <c r="C360" s="88">
        <v>-8.9445514999999993</v>
      </c>
      <c r="N360" s="88">
        <v>34275000000</v>
      </c>
      <c r="O360" s="88">
        <v>-8.2098875000000007</v>
      </c>
    </row>
    <row r="361" spans="2:15" x14ac:dyDescent="0.25">
      <c r="B361" s="88">
        <v>34470000000</v>
      </c>
      <c r="C361" s="88">
        <v>-9.0489283</v>
      </c>
      <c r="N361" s="88">
        <v>34470000000</v>
      </c>
      <c r="O361" s="88">
        <v>-8.2719878999999992</v>
      </c>
    </row>
    <row r="362" spans="2:15" x14ac:dyDescent="0.25">
      <c r="B362" s="88">
        <v>34665000000</v>
      </c>
      <c r="C362" s="88">
        <v>-9.1354103000000002</v>
      </c>
      <c r="N362" s="88">
        <v>34665000000</v>
      </c>
      <c r="O362" s="88">
        <v>-8.3750496000000005</v>
      </c>
    </row>
    <row r="363" spans="2:15" x14ac:dyDescent="0.25">
      <c r="B363" s="88">
        <v>34860000000</v>
      </c>
      <c r="C363" s="88">
        <v>-9.2758999000000006</v>
      </c>
      <c r="N363" s="88">
        <v>34860000000</v>
      </c>
      <c r="O363" s="88">
        <v>-8.4148273000000007</v>
      </c>
    </row>
    <row r="364" spans="2:15" x14ac:dyDescent="0.25">
      <c r="B364" s="88">
        <v>35055000000</v>
      </c>
      <c r="C364" s="88">
        <v>-9.5163507000000003</v>
      </c>
      <c r="N364" s="88">
        <v>35055000000</v>
      </c>
      <c r="O364" s="88">
        <v>-8.5411891999999998</v>
      </c>
    </row>
    <row r="365" spans="2:15" x14ac:dyDescent="0.25">
      <c r="B365" s="88">
        <v>35250000000</v>
      </c>
      <c r="C365" s="88">
        <v>-9.7538309000000005</v>
      </c>
      <c r="N365" s="88">
        <v>35250000000</v>
      </c>
      <c r="O365" s="88">
        <v>-8.6276320999999996</v>
      </c>
    </row>
    <row r="366" spans="2:15" x14ac:dyDescent="0.25">
      <c r="B366" s="88">
        <v>35445000000</v>
      </c>
      <c r="C366" s="88">
        <v>-9.8848208999999994</v>
      </c>
      <c r="N366" s="88">
        <v>35445000000</v>
      </c>
      <c r="O366" s="88">
        <v>-8.6913567</v>
      </c>
    </row>
    <row r="367" spans="2:15" x14ac:dyDescent="0.25">
      <c r="B367" s="88">
        <v>35640000000</v>
      </c>
      <c r="C367" s="88">
        <v>-9.8974094000000008</v>
      </c>
      <c r="N367" s="88">
        <v>35640000000</v>
      </c>
      <c r="O367" s="88">
        <v>-8.7135124000000008</v>
      </c>
    </row>
    <row r="368" spans="2:15" x14ac:dyDescent="0.25">
      <c r="B368" s="88">
        <v>35835000000</v>
      </c>
      <c r="C368" s="88">
        <v>-9.8408669999999994</v>
      </c>
      <c r="N368" s="88">
        <v>35835000000</v>
      </c>
      <c r="O368" s="88">
        <v>-8.7554712000000006</v>
      </c>
    </row>
    <row r="369" spans="2:15" x14ac:dyDescent="0.25">
      <c r="B369" s="88">
        <v>36030000000</v>
      </c>
      <c r="C369" s="88">
        <v>-9.8587036000000001</v>
      </c>
      <c r="N369" s="88">
        <v>36030000000</v>
      </c>
      <c r="O369" s="88">
        <v>-8.8658476000000004</v>
      </c>
    </row>
    <row r="370" spans="2:15" x14ac:dyDescent="0.25">
      <c r="B370" s="88">
        <v>36225000000</v>
      </c>
      <c r="C370" s="88">
        <v>-9.8593472999999996</v>
      </c>
      <c r="N370" s="88">
        <v>36225000000</v>
      </c>
      <c r="O370" s="88">
        <v>-9.0103579000000007</v>
      </c>
    </row>
    <row r="371" spans="2:15" x14ac:dyDescent="0.25">
      <c r="B371" s="88">
        <v>36420000000</v>
      </c>
      <c r="C371" s="88">
        <v>-9.9398575000000005</v>
      </c>
      <c r="N371" s="88">
        <v>36420000000</v>
      </c>
      <c r="O371" s="88">
        <v>-9.1793461000000001</v>
      </c>
    </row>
    <row r="372" spans="2:15" x14ac:dyDescent="0.25">
      <c r="B372" s="88">
        <v>36615000000</v>
      </c>
      <c r="C372" s="88">
        <v>-9.8573550999999995</v>
      </c>
      <c r="N372" s="88">
        <v>36615000000</v>
      </c>
      <c r="O372" s="88">
        <v>-9.2516812999999996</v>
      </c>
    </row>
    <row r="373" spans="2:15" x14ac:dyDescent="0.25">
      <c r="B373" s="88">
        <v>36810000000</v>
      </c>
      <c r="C373" s="88">
        <v>-9.7569399000000008</v>
      </c>
      <c r="N373" s="88">
        <v>36810000000</v>
      </c>
      <c r="O373" s="88">
        <v>-9.2605839000000003</v>
      </c>
    </row>
    <row r="374" spans="2:15" x14ac:dyDescent="0.25">
      <c r="B374" s="88">
        <v>37005000000</v>
      </c>
      <c r="C374" s="88">
        <v>-9.6274118000000009</v>
      </c>
      <c r="N374" s="88">
        <v>37005000000</v>
      </c>
      <c r="O374" s="88">
        <v>-9.2618951999999997</v>
      </c>
    </row>
    <row r="375" spans="2:15" x14ac:dyDescent="0.25">
      <c r="B375" s="88">
        <v>37200000000</v>
      </c>
      <c r="C375" s="88">
        <v>-9.5619239999999994</v>
      </c>
      <c r="N375" s="88">
        <v>37200000000</v>
      </c>
      <c r="O375" s="88">
        <v>-9.3062953999999998</v>
      </c>
    </row>
    <row r="376" spans="2:15" x14ac:dyDescent="0.25">
      <c r="B376" s="88">
        <v>37395000000</v>
      </c>
      <c r="C376" s="88">
        <v>-9.5440568999999993</v>
      </c>
      <c r="N376" s="88">
        <v>37395000000</v>
      </c>
      <c r="O376" s="88">
        <v>-9.3673667999999992</v>
      </c>
    </row>
    <row r="377" spans="2:15" x14ac:dyDescent="0.25">
      <c r="B377" s="88">
        <v>37590000000</v>
      </c>
      <c r="C377" s="88">
        <v>-9.5324135000000005</v>
      </c>
      <c r="N377" s="88">
        <v>37590000000</v>
      </c>
      <c r="O377" s="88">
        <v>-9.4193610999999997</v>
      </c>
    </row>
    <row r="378" spans="2:15" x14ac:dyDescent="0.25">
      <c r="B378" s="88">
        <v>37785000000</v>
      </c>
      <c r="C378" s="88">
        <v>-9.5593824000000005</v>
      </c>
      <c r="N378" s="88">
        <v>37785000000</v>
      </c>
      <c r="O378" s="88">
        <v>-9.4836264000000003</v>
      </c>
    </row>
    <row r="379" spans="2:15" x14ac:dyDescent="0.25">
      <c r="B379" s="88">
        <v>37980000000</v>
      </c>
      <c r="C379" s="88">
        <v>-9.6182899000000006</v>
      </c>
      <c r="N379" s="88">
        <v>37980000000</v>
      </c>
      <c r="O379" s="88">
        <v>-9.5831499000000004</v>
      </c>
    </row>
    <row r="380" spans="2:15" x14ac:dyDescent="0.25">
      <c r="B380" s="88">
        <v>38175000000</v>
      </c>
      <c r="C380" s="88">
        <v>-9.5531796999999994</v>
      </c>
      <c r="N380" s="88">
        <v>38175000000</v>
      </c>
      <c r="O380" s="88">
        <v>-9.6010331999999998</v>
      </c>
    </row>
    <row r="381" spans="2:15" x14ac:dyDescent="0.25">
      <c r="B381" s="88">
        <v>38370000000</v>
      </c>
      <c r="C381" s="88">
        <v>-9.4603739000000004</v>
      </c>
      <c r="N381" s="88">
        <v>38370000000</v>
      </c>
      <c r="O381" s="88">
        <v>-9.6142529999999997</v>
      </c>
    </row>
    <row r="382" spans="2:15" x14ac:dyDescent="0.25">
      <c r="B382" s="88">
        <v>38565000000</v>
      </c>
      <c r="C382" s="88">
        <v>-9.3028498000000006</v>
      </c>
      <c r="N382" s="88">
        <v>38565000000</v>
      </c>
      <c r="O382" s="88">
        <v>-9.6212063000000008</v>
      </c>
    </row>
    <row r="383" spans="2:15" x14ac:dyDescent="0.25">
      <c r="B383" s="88">
        <v>38760000000</v>
      </c>
      <c r="C383" s="88">
        <v>-9.2225827999999996</v>
      </c>
      <c r="N383" s="88">
        <v>38760000000</v>
      </c>
      <c r="O383" s="88">
        <v>-9.6745014000000005</v>
      </c>
    </row>
    <row r="384" spans="2:15" x14ac:dyDescent="0.25">
      <c r="B384" s="88">
        <v>38955000000</v>
      </c>
      <c r="C384" s="88">
        <v>-9.0637893999999992</v>
      </c>
      <c r="N384" s="88">
        <v>38955000000</v>
      </c>
      <c r="O384" s="88">
        <v>-9.6447658999999994</v>
      </c>
    </row>
    <row r="385" spans="2:15" x14ac:dyDescent="0.25">
      <c r="B385" s="88">
        <v>39150000000</v>
      </c>
      <c r="C385" s="88">
        <v>-8.9314871</v>
      </c>
      <c r="N385" s="88">
        <v>39150000000</v>
      </c>
      <c r="O385" s="88">
        <v>-9.6113224000000006</v>
      </c>
    </row>
    <row r="386" spans="2:15" x14ac:dyDescent="0.25">
      <c r="B386" s="88">
        <v>39345000000</v>
      </c>
      <c r="C386" s="88">
        <v>-8.8006534999999992</v>
      </c>
      <c r="N386" s="88">
        <v>39345000000</v>
      </c>
      <c r="O386" s="88">
        <v>-9.5294714000000003</v>
      </c>
    </row>
    <row r="387" spans="2:15" x14ac:dyDescent="0.25">
      <c r="B387" s="88">
        <v>39540000000</v>
      </c>
      <c r="C387" s="88">
        <v>-8.7508192000000005</v>
      </c>
      <c r="N387" s="88">
        <v>39540000000</v>
      </c>
      <c r="O387" s="88">
        <v>-9.5314274000000001</v>
      </c>
    </row>
    <row r="388" spans="2:15" x14ac:dyDescent="0.25">
      <c r="B388" s="88">
        <v>39735000000</v>
      </c>
      <c r="C388" s="88">
        <v>-8.7031088000000008</v>
      </c>
      <c r="N388" s="88">
        <v>39735000000</v>
      </c>
      <c r="O388" s="88">
        <v>-9.4803122999999996</v>
      </c>
    </row>
    <row r="389" spans="2:15" x14ac:dyDescent="0.25">
      <c r="B389" s="88">
        <v>39930000000</v>
      </c>
      <c r="C389" s="88">
        <v>-8.6533499000000003</v>
      </c>
      <c r="N389" s="88">
        <v>39930000000</v>
      </c>
      <c r="O389" s="88">
        <v>-9.5111407999999997</v>
      </c>
    </row>
    <row r="390" spans="2:15" x14ac:dyDescent="0.25">
      <c r="B390" s="88">
        <v>40125000000</v>
      </c>
      <c r="C390" s="88">
        <v>-8.6783055999999998</v>
      </c>
      <c r="N390" s="88">
        <v>40125000000</v>
      </c>
      <c r="O390" s="88">
        <v>-9.5901899000000004</v>
      </c>
    </row>
    <row r="391" spans="2:15" x14ac:dyDescent="0.25">
      <c r="B391" s="88">
        <v>40320000000</v>
      </c>
      <c r="C391" s="88">
        <v>-8.6845350000000003</v>
      </c>
      <c r="N391" s="88">
        <v>40320000000</v>
      </c>
      <c r="O391" s="88">
        <v>-9.7128534000000002</v>
      </c>
    </row>
    <row r="392" spans="2:15" x14ac:dyDescent="0.25">
      <c r="B392" s="88">
        <v>40515000000</v>
      </c>
      <c r="C392" s="88">
        <v>-8.7790803999999998</v>
      </c>
      <c r="N392" s="88">
        <v>40515000000</v>
      </c>
      <c r="O392" s="88">
        <v>-9.8332548000000006</v>
      </c>
    </row>
    <row r="393" spans="2:15" x14ac:dyDescent="0.25">
      <c r="B393" s="88">
        <v>40710000000</v>
      </c>
      <c r="C393" s="88">
        <v>-8.8589372999999991</v>
      </c>
      <c r="N393" s="88">
        <v>40710000000</v>
      </c>
      <c r="O393" s="88">
        <v>-9.9400454000000007</v>
      </c>
    </row>
    <row r="394" spans="2:15" x14ac:dyDescent="0.25">
      <c r="B394" s="88">
        <v>40905000000</v>
      </c>
      <c r="C394" s="88">
        <v>-8.9453125</v>
      </c>
      <c r="N394" s="88">
        <v>40905000000</v>
      </c>
      <c r="O394" s="88">
        <v>-10.029451999999999</v>
      </c>
    </row>
    <row r="395" spans="2:15" x14ac:dyDescent="0.25">
      <c r="B395" s="88">
        <v>41100000000</v>
      </c>
      <c r="C395" s="88">
        <v>-8.9982796</v>
      </c>
      <c r="N395" s="88">
        <v>41100000000</v>
      </c>
      <c r="O395" s="88">
        <v>-10.105953</v>
      </c>
    </row>
    <row r="396" spans="2:15" x14ac:dyDescent="0.25">
      <c r="B396" s="88">
        <v>41295000000</v>
      </c>
      <c r="C396" s="88">
        <v>-9.0417223</v>
      </c>
      <c r="N396" s="88">
        <v>41295000000</v>
      </c>
      <c r="O396" s="88">
        <v>-10.112603999999999</v>
      </c>
    </row>
    <row r="397" spans="2:15" x14ac:dyDescent="0.25">
      <c r="B397" s="88">
        <v>41490000000</v>
      </c>
      <c r="C397" s="88">
        <v>-9.1366768</v>
      </c>
      <c r="N397" s="88">
        <v>41490000000</v>
      </c>
      <c r="O397" s="88">
        <v>-10.101856</v>
      </c>
    </row>
    <row r="398" spans="2:15" x14ac:dyDescent="0.25">
      <c r="B398" s="88">
        <v>41685000000</v>
      </c>
      <c r="C398" s="88">
        <v>-9.2831869000000005</v>
      </c>
      <c r="N398" s="88">
        <v>41685000000</v>
      </c>
      <c r="O398" s="88">
        <v>-10.00433</v>
      </c>
    </row>
    <row r="399" spans="2:15" x14ac:dyDescent="0.25">
      <c r="B399" s="88">
        <v>41880000000</v>
      </c>
      <c r="C399" s="88">
        <v>-9.4500159999999997</v>
      </c>
      <c r="N399" s="88">
        <v>41880000000</v>
      </c>
      <c r="O399" s="88">
        <v>-9.9205465000000004</v>
      </c>
    </row>
    <row r="400" spans="2:15" x14ac:dyDescent="0.25">
      <c r="B400" s="88">
        <v>42075000000</v>
      </c>
      <c r="C400" s="88">
        <v>-9.6458882999999993</v>
      </c>
      <c r="N400" s="88">
        <v>42075000000</v>
      </c>
      <c r="O400" s="88">
        <v>-9.8277187000000001</v>
      </c>
    </row>
    <row r="401" spans="2:15" x14ac:dyDescent="0.25">
      <c r="B401" s="88">
        <v>42270000000</v>
      </c>
      <c r="C401" s="88">
        <v>-9.7580756999999991</v>
      </c>
      <c r="N401" s="88">
        <v>42270000000</v>
      </c>
      <c r="O401" s="88">
        <v>-9.8195247999999999</v>
      </c>
    </row>
    <row r="402" spans="2:15" x14ac:dyDescent="0.25">
      <c r="B402" s="88">
        <v>42465000000</v>
      </c>
      <c r="C402" s="88">
        <v>-9.8873148000000004</v>
      </c>
      <c r="N402" s="88">
        <v>42465000000</v>
      </c>
      <c r="O402" s="88">
        <v>-9.8340578000000001</v>
      </c>
    </row>
    <row r="403" spans="2:15" x14ac:dyDescent="0.25">
      <c r="B403" s="88">
        <v>42660000000</v>
      </c>
      <c r="C403" s="88">
        <v>-9.9418859000000008</v>
      </c>
      <c r="N403" s="88">
        <v>42660000000</v>
      </c>
      <c r="O403" s="88">
        <v>-9.8983296999999997</v>
      </c>
    </row>
    <row r="404" spans="2:15" x14ac:dyDescent="0.25">
      <c r="B404" s="88">
        <v>42855000000</v>
      </c>
      <c r="C404" s="88">
        <v>-10.044734999999999</v>
      </c>
      <c r="N404" s="88">
        <v>42855000000</v>
      </c>
      <c r="O404" s="88">
        <v>-9.9159469999999992</v>
      </c>
    </row>
    <row r="405" spans="2:15" x14ac:dyDescent="0.25">
      <c r="B405" s="88">
        <v>43050000000</v>
      </c>
      <c r="C405" s="88">
        <v>-10.168210999999999</v>
      </c>
      <c r="N405" s="88">
        <v>43050000000</v>
      </c>
      <c r="O405" s="88">
        <v>-9.9453715999999996</v>
      </c>
    </row>
    <row r="406" spans="2:15" x14ac:dyDescent="0.25">
      <c r="B406" s="88">
        <v>43245000000</v>
      </c>
      <c r="C406" s="88">
        <v>-10.419354999999999</v>
      </c>
      <c r="N406" s="88">
        <v>43245000000</v>
      </c>
      <c r="O406" s="88">
        <v>-10.012479000000001</v>
      </c>
    </row>
    <row r="407" spans="2:15" x14ac:dyDescent="0.25">
      <c r="B407" s="88">
        <v>43440000000</v>
      </c>
      <c r="C407" s="88">
        <v>-10.602345</v>
      </c>
      <c r="N407" s="88">
        <v>43440000000</v>
      </c>
      <c r="O407" s="88">
        <v>-10.005493</v>
      </c>
    </row>
    <row r="408" spans="2:15" x14ac:dyDescent="0.25">
      <c r="B408" s="88">
        <v>43635000000</v>
      </c>
      <c r="C408" s="88">
        <v>-10.830373</v>
      </c>
      <c r="N408" s="88">
        <v>43635000000</v>
      </c>
      <c r="O408" s="88">
        <v>-10.102543000000001</v>
      </c>
    </row>
    <row r="409" spans="2:15" x14ac:dyDescent="0.25">
      <c r="B409" s="88">
        <v>43830000000</v>
      </c>
      <c r="C409" s="88">
        <v>-11.008972</v>
      </c>
      <c r="N409" s="88">
        <v>43830000000</v>
      </c>
      <c r="O409" s="88">
        <v>-10.152958999999999</v>
      </c>
    </row>
    <row r="410" spans="2:15" x14ac:dyDescent="0.25">
      <c r="B410" s="88">
        <v>44025000000</v>
      </c>
      <c r="C410" s="88">
        <v>-11.237581</v>
      </c>
      <c r="N410" s="88">
        <v>44025000000</v>
      </c>
      <c r="O410" s="88">
        <v>-10.205868000000001</v>
      </c>
    </row>
    <row r="411" spans="2:15" x14ac:dyDescent="0.25">
      <c r="B411" s="88">
        <v>44220000000</v>
      </c>
      <c r="C411" s="88">
        <v>-11.470134</v>
      </c>
      <c r="N411" s="88">
        <v>44220000000</v>
      </c>
      <c r="O411" s="88">
        <v>-10.201521</v>
      </c>
    </row>
    <row r="412" spans="2:15" x14ac:dyDescent="0.25">
      <c r="B412" s="88">
        <v>44415000000</v>
      </c>
      <c r="C412" s="88">
        <v>-11.740182000000001</v>
      </c>
      <c r="N412" s="88">
        <v>44415000000</v>
      </c>
      <c r="O412" s="88">
        <v>-10.135355000000001</v>
      </c>
    </row>
    <row r="413" spans="2:15" x14ac:dyDescent="0.25">
      <c r="B413" s="88">
        <v>44610000000</v>
      </c>
      <c r="C413" s="88">
        <v>-12.083097</v>
      </c>
      <c r="N413" s="88">
        <v>44610000000</v>
      </c>
      <c r="O413" s="88">
        <v>-10.083606</v>
      </c>
    </row>
    <row r="414" spans="2:15" x14ac:dyDescent="0.25">
      <c r="B414" s="88">
        <v>44805000000</v>
      </c>
      <c r="C414" s="88">
        <v>-12.30842</v>
      </c>
      <c r="N414" s="88">
        <v>44805000000</v>
      </c>
      <c r="O414" s="88">
        <v>-9.9986010000000007</v>
      </c>
    </row>
    <row r="415" spans="2:15" x14ac:dyDescent="0.25">
      <c r="B415" s="88">
        <v>45000000000</v>
      </c>
      <c r="C415" s="88">
        <v>-12.414523000000001</v>
      </c>
      <c r="N415" s="88">
        <v>45000000000</v>
      </c>
      <c r="O415" s="88">
        <v>-9.9552134999999993</v>
      </c>
    </row>
    <row r="416" spans="2:15" x14ac:dyDescent="0.25">
      <c r="B416" s="88" t="s">
        <v>21</v>
      </c>
      <c r="N416" s="88" t="s">
        <v>21</v>
      </c>
    </row>
    <row r="419" spans="2:15" x14ac:dyDescent="0.25">
      <c r="B419" s="88" t="s">
        <v>22</v>
      </c>
      <c r="N419" s="88" t="s">
        <v>22</v>
      </c>
    </row>
    <row r="420" spans="2:15" x14ac:dyDescent="0.25">
      <c r="B420" s="88" t="s">
        <v>19</v>
      </c>
      <c r="C420" s="88" t="s">
        <v>297</v>
      </c>
      <c r="N420" s="88" t="s">
        <v>19</v>
      </c>
      <c r="O420" s="88" t="s">
        <v>297</v>
      </c>
    </row>
    <row r="421" spans="2:15" x14ac:dyDescent="0.25">
      <c r="B421" s="88">
        <v>6000000000</v>
      </c>
      <c r="C421" s="88">
        <v>-55.554667999999999</v>
      </c>
      <c r="N421" s="88">
        <v>6000000000</v>
      </c>
      <c r="O421" s="88">
        <v>-78.845984999999999</v>
      </c>
    </row>
    <row r="422" spans="2:15" x14ac:dyDescent="0.25">
      <c r="B422" s="88">
        <v>6195000000</v>
      </c>
      <c r="C422" s="88">
        <v>-50.004818</v>
      </c>
      <c r="N422" s="88">
        <v>6195000000</v>
      </c>
      <c r="O422" s="88">
        <v>-77.045738</v>
      </c>
    </row>
    <row r="423" spans="2:15" x14ac:dyDescent="0.25">
      <c r="B423" s="88">
        <v>6390000000</v>
      </c>
      <c r="C423" s="88">
        <v>-41.396866000000003</v>
      </c>
      <c r="N423" s="88">
        <v>6390000000</v>
      </c>
      <c r="O423" s="88">
        <v>-71.688498999999993</v>
      </c>
    </row>
    <row r="424" spans="2:15" x14ac:dyDescent="0.25">
      <c r="B424" s="88">
        <v>6585000000</v>
      </c>
      <c r="C424" s="88">
        <v>-33.700313999999999</v>
      </c>
      <c r="N424" s="88">
        <v>6585000000</v>
      </c>
      <c r="O424" s="88">
        <v>-62.820174999999999</v>
      </c>
    </row>
    <row r="425" spans="2:15" x14ac:dyDescent="0.25">
      <c r="B425" s="88">
        <v>6780000000</v>
      </c>
      <c r="C425" s="88">
        <v>-27.168022000000001</v>
      </c>
      <c r="N425" s="88">
        <v>6780000000</v>
      </c>
      <c r="O425" s="88">
        <v>-54.029834999999999</v>
      </c>
    </row>
    <row r="426" spans="2:15" x14ac:dyDescent="0.25">
      <c r="B426" s="88">
        <v>6975000000</v>
      </c>
      <c r="C426" s="88">
        <v>-23.309366000000001</v>
      </c>
      <c r="N426" s="88">
        <v>6975000000</v>
      </c>
      <c r="O426" s="88">
        <v>-47.034691000000002</v>
      </c>
    </row>
    <row r="427" spans="2:15" x14ac:dyDescent="0.25">
      <c r="B427" s="88">
        <v>7170000000</v>
      </c>
      <c r="C427" s="88">
        <v>-21.461803</v>
      </c>
      <c r="N427" s="88">
        <v>7170000000</v>
      </c>
      <c r="O427" s="88">
        <v>-41.489578000000002</v>
      </c>
    </row>
    <row r="428" spans="2:15" x14ac:dyDescent="0.25">
      <c r="B428" s="88">
        <v>7365000000</v>
      </c>
      <c r="C428" s="88">
        <v>-20.561419999999998</v>
      </c>
      <c r="N428" s="88">
        <v>7365000000</v>
      </c>
      <c r="O428" s="88">
        <v>-36.761215</v>
      </c>
    </row>
    <row r="429" spans="2:15" x14ac:dyDescent="0.25">
      <c r="B429" s="88">
        <v>7560000000</v>
      </c>
      <c r="C429" s="88">
        <v>-20.143647999999999</v>
      </c>
      <c r="N429" s="88">
        <v>7560000000</v>
      </c>
      <c r="O429" s="88">
        <v>-32.255946999999999</v>
      </c>
    </row>
    <row r="430" spans="2:15" x14ac:dyDescent="0.25">
      <c r="B430" s="88">
        <v>7755000000</v>
      </c>
      <c r="C430" s="88">
        <v>-19.876604</v>
      </c>
      <c r="N430" s="88">
        <v>7755000000</v>
      </c>
      <c r="O430" s="88">
        <v>-28.434083999999999</v>
      </c>
    </row>
    <row r="431" spans="2:15" x14ac:dyDescent="0.25">
      <c r="B431" s="88">
        <v>7950000000</v>
      </c>
      <c r="C431" s="88">
        <v>-19.856707</v>
      </c>
      <c r="N431" s="88">
        <v>7950000000</v>
      </c>
      <c r="O431" s="88">
        <v>-25.471672000000002</v>
      </c>
    </row>
    <row r="432" spans="2:15" x14ac:dyDescent="0.25">
      <c r="B432" s="88">
        <v>8145000000</v>
      </c>
      <c r="C432" s="88">
        <v>-19.263472</v>
      </c>
      <c r="N432" s="88">
        <v>8145000000</v>
      </c>
      <c r="O432" s="88">
        <v>-23.070539</v>
      </c>
    </row>
    <row r="433" spans="2:15" x14ac:dyDescent="0.25">
      <c r="B433" s="88">
        <v>8340000000</v>
      </c>
      <c r="C433" s="88">
        <v>-18.254095</v>
      </c>
      <c r="N433" s="88">
        <v>8340000000</v>
      </c>
      <c r="O433" s="88">
        <v>-20.551998000000001</v>
      </c>
    </row>
    <row r="434" spans="2:15" x14ac:dyDescent="0.25">
      <c r="B434" s="88">
        <v>8535000000</v>
      </c>
      <c r="C434" s="88">
        <v>-17.076487</v>
      </c>
      <c r="N434" s="88">
        <v>8535000000</v>
      </c>
      <c r="O434" s="88">
        <v>-18.065390000000001</v>
      </c>
    </row>
    <row r="435" spans="2:15" x14ac:dyDescent="0.25">
      <c r="B435" s="88">
        <v>8730000000</v>
      </c>
      <c r="C435" s="88">
        <v>-16.036674000000001</v>
      </c>
      <c r="N435" s="88">
        <v>8730000000</v>
      </c>
      <c r="O435" s="88">
        <v>-15.590762</v>
      </c>
    </row>
    <row r="436" spans="2:15" x14ac:dyDescent="0.25">
      <c r="B436" s="88">
        <v>8925000000</v>
      </c>
      <c r="C436" s="88">
        <v>-14.756366</v>
      </c>
      <c r="N436" s="88">
        <v>8925000000</v>
      </c>
      <c r="O436" s="88">
        <v>-13.299313</v>
      </c>
    </row>
    <row r="437" spans="2:15" x14ac:dyDescent="0.25">
      <c r="B437" s="88">
        <v>9120000000</v>
      </c>
      <c r="C437" s="88">
        <v>-13.217737</v>
      </c>
      <c r="N437" s="88">
        <v>9120000000</v>
      </c>
      <c r="O437" s="88">
        <v>-11.427289</v>
      </c>
    </row>
    <row r="438" spans="2:15" x14ac:dyDescent="0.25">
      <c r="B438" s="88">
        <v>9315000000</v>
      </c>
      <c r="C438" s="88">
        <v>-11.374136</v>
      </c>
      <c r="N438" s="88">
        <v>9315000000</v>
      </c>
      <c r="O438" s="88">
        <v>-10.415849</v>
      </c>
    </row>
    <row r="439" spans="2:15" x14ac:dyDescent="0.25">
      <c r="B439" s="88">
        <v>9510000000</v>
      </c>
      <c r="C439" s="88">
        <v>-9.7356795999999992</v>
      </c>
      <c r="N439" s="88">
        <v>9510000000</v>
      </c>
      <c r="O439" s="88">
        <v>-9.9212723</v>
      </c>
    </row>
    <row r="440" spans="2:15" x14ac:dyDescent="0.25">
      <c r="B440" s="88">
        <v>9705000000</v>
      </c>
      <c r="C440" s="88">
        <v>-8.4118767000000005</v>
      </c>
      <c r="N440" s="88">
        <v>9705000000</v>
      </c>
      <c r="O440" s="88">
        <v>-9.5834130999999996</v>
      </c>
    </row>
    <row r="441" spans="2:15" x14ac:dyDescent="0.25">
      <c r="B441" s="88">
        <v>9900000000</v>
      </c>
      <c r="C441" s="88">
        <v>-7.5911961000000003</v>
      </c>
      <c r="N441" s="88">
        <v>9900000000</v>
      </c>
      <c r="O441" s="88">
        <v>-9.0974597999999993</v>
      </c>
    </row>
    <row r="442" spans="2:15" x14ac:dyDescent="0.25">
      <c r="B442" s="88">
        <v>10095000000</v>
      </c>
      <c r="C442" s="88">
        <v>-7.1085544000000001</v>
      </c>
      <c r="N442" s="88">
        <v>10095000000</v>
      </c>
      <c r="O442" s="88">
        <v>-8.5602932000000003</v>
      </c>
    </row>
    <row r="443" spans="2:15" x14ac:dyDescent="0.25">
      <c r="B443" s="88">
        <v>10290000000</v>
      </c>
      <c r="C443" s="88">
        <v>-6.7982702000000002</v>
      </c>
      <c r="N443" s="88">
        <v>10290000000</v>
      </c>
      <c r="O443" s="88">
        <v>-8.0624474999999993</v>
      </c>
    </row>
    <row r="444" spans="2:15" x14ac:dyDescent="0.25">
      <c r="B444" s="88">
        <v>10485000000</v>
      </c>
      <c r="C444" s="88">
        <v>-6.5615667999999996</v>
      </c>
      <c r="N444" s="88">
        <v>10485000000</v>
      </c>
      <c r="O444" s="88">
        <v>-7.7727098000000003</v>
      </c>
    </row>
    <row r="445" spans="2:15" x14ac:dyDescent="0.25">
      <c r="B445" s="88">
        <v>10680000000</v>
      </c>
      <c r="C445" s="88">
        <v>-6.3974871999999996</v>
      </c>
      <c r="N445" s="88">
        <v>10680000000</v>
      </c>
      <c r="O445" s="88">
        <v>-7.5901914000000001</v>
      </c>
    </row>
    <row r="446" spans="2:15" x14ac:dyDescent="0.25">
      <c r="B446" s="88">
        <v>10875000000</v>
      </c>
      <c r="C446" s="88">
        <v>-6.3344107000000003</v>
      </c>
      <c r="N446" s="88">
        <v>10875000000</v>
      </c>
      <c r="O446" s="88">
        <v>-7.4568310000000002</v>
      </c>
    </row>
    <row r="447" spans="2:15" x14ac:dyDescent="0.25">
      <c r="B447" s="88">
        <v>11070000000</v>
      </c>
      <c r="C447" s="88">
        <v>-6.3411869999999997</v>
      </c>
      <c r="N447" s="88">
        <v>11070000000</v>
      </c>
      <c r="O447" s="88">
        <v>-7.3129090999999997</v>
      </c>
    </row>
    <row r="448" spans="2:15" x14ac:dyDescent="0.25">
      <c r="B448" s="88">
        <v>11265000000</v>
      </c>
      <c r="C448" s="88">
        <v>-6.3665133000000003</v>
      </c>
      <c r="N448" s="88">
        <v>11265000000</v>
      </c>
      <c r="O448" s="88">
        <v>-7.2064656999999999</v>
      </c>
    </row>
    <row r="449" spans="2:15" x14ac:dyDescent="0.25">
      <c r="B449" s="88">
        <v>11460000000</v>
      </c>
      <c r="C449" s="88">
        <v>-6.3253956000000002</v>
      </c>
      <c r="N449" s="88">
        <v>11460000000</v>
      </c>
      <c r="O449" s="88">
        <v>-7.1305103000000001</v>
      </c>
    </row>
    <row r="450" spans="2:15" x14ac:dyDescent="0.25">
      <c r="B450" s="88">
        <v>11655000000</v>
      </c>
      <c r="C450" s="88">
        <v>-6.3221034999999999</v>
      </c>
      <c r="N450" s="88">
        <v>11655000000</v>
      </c>
      <c r="O450" s="88">
        <v>-7.1194180999999999</v>
      </c>
    </row>
    <row r="451" spans="2:15" x14ac:dyDescent="0.25">
      <c r="B451" s="88">
        <v>11850000000</v>
      </c>
      <c r="C451" s="88">
        <v>-6.3714776000000004</v>
      </c>
      <c r="N451" s="88">
        <v>11850000000</v>
      </c>
      <c r="O451" s="88">
        <v>-7.0895386</v>
      </c>
    </row>
    <row r="452" spans="2:15" x14ac:dyDescent="0.25">
      <c r="B452" s="88">
        <v>12045000000</v>
      </c>
      <c r="C452" s="88">
        <v>-6.5194501999999996</v>
      </c>
      <c r="N452" s="88">
        <v>12045000000</v>
      </c>
      <c r="O452" s="88">
        <v>-7.0437840999999999</v>
      </c>
    </row>
    <row r="453" spans="2:15" x14ac:dyDescent="0.25">
      <c r="B453" s="88">
        <v>12240000000</v>
      </c>
      <c r="C453" s="88">
        <v>-6.6290301999999999</v>
      </c>
      <c r="N453" s="88">
        <v>12240000000</v>
      </c>
      <c r="O453" s="88">
        <v>-6.9580888999999999</v>
      </c>
    </row>
    <row r="454" spans="2:15" x14ac:dyDescent="0.25">
      <c r="B454" s="88">
        <v>12435000000</v>
      </c>
      <c r="C454" s="88">
        <v>-6.6630568999999999</v>
      </c>
      <c r="N454" s="88">
        <v>12435000000</v>
      </c>
      <c r="O454" s="88">
        <v>-6.8851233000000001</v>
      </c>
    </row>
    <row r="455" spans="2:15" x14ac:dyDescent="0.25">
      <c r="B455" s="88">
        <v>12630000000</v>
      </c>
      <c r="C455" s="88">
        <v>-6.6854142999999997</v>
      </c>
      <c r="N455" s="88">
        <v>12630000000</v>
      </c>
      <c r="O455" s="88">
        <v>-6.8627852999999996</v>
      </c>
    </row>
    <row r="456" spans="2:15" x14ac:dyDescent="0.25">
      <c r="B456" s="88">
        <v>12825000000</v>
      </c>
      <c r="C456" s="88">
        <v>-6.6631498000000002</v>
      </c>
      <c r="N456" s="88">
        <v>12825000000</v>
      </c>
      <c r="O456" s="88">
        <v>-6.8850327</v>
      </c>
    </row>
    <row r="457" spans="2:15" x14ac:dyDescent="0.25">
      <c r="B457" s="88">
        <v>13020000000</v>
      </c>
      <c r="C457" s="88">
        <v>-6.6507692</v>
      </c>
      <c r="N457" s="88">
        <v>13020000000</v>
      </c>
      <c r="O457" s="88">
        <v>-6.9252285999999996</v>
      </c>
    </row>
    <row r="458" spans="2:15" x14ac:dyDescent="0.25">
      <c r="B458" s="88">
        <v>13215000000</v>
      </c>
      <c r="C458" s="88">
        <v>-6.5157322999999998</v>
      </c>
      <c r="N458" s="88">
        <v>13215000000</v>
      </c>
      <c r="O458" s="88">
        <v>-6.9767203000000002</v>
      </c>
    </row>
    <row r="459" spans="2:15" x14ac:dyDescent="0.25">
      <c r="B459" s="88">
        <v>13410000000</v>
      </c>
      <c r="C459" s="88">
        <v>-6.4247398000000002</v>
      </c>
      <c r="N459" s="88">
        <v>13410000000</v>
      </c>
      <c r="O459" s="88">
        <v>-7.0158199999999997</v>
      </c>
    </row>
    <row r="460" spans="2:15" x14ac:dyDescent="0.25">
      <c r="B460" s="88">
        <v>13605000000</v>
      </c>
      <c r="C460" s="88">
        <v>-6.3291668999999997</v>
      </c>
      <c r="N460" s="88">
        <v>13605000000</v>
      </c>
      <c r="O460" s="88">
        <v>-7.0735773999999996</v>
      </c>
    </row>
    <row r="461" spans="2:15" x14ac:dyDescent="0.25">
      <c r="B461" s="88">
        <v>13800000000</v>
      </c>
      <c r="C461" s="88">
        <v>-6.2940487999999997</v>
      </c>
      <c r="N461" s="88">
        <v>13800000000</v>
      </c>
      <c r="O461" s="88">
        <v>-7.0815849000000002</v>
      </c>
    </row>
    <row r="462" spans="2:15" x14ac:dyDescent="0.25">
      <c r="B462" s="88">
        <v>13995000000</v>
      </c>
      <c r="C462" s="88">
        <v>-6.2396064000000004</v>
      </c>
      <c r="N462" s="88">
        <v>13995000000</v>
      </c>
      <c r="O462" s="88">
        <v>-7.0956887999999996</v>
      </c>
    </row>
    <row r="463" spans="2:15" x14ac:dyDescent="0.25">
      <c r="B463" s="88">
        <v>14190000000</v>
      </c>
      <c r="C463" s="88">
        <v>-6.2035822999999999</v>
      </c>
      <c r="N463" s="88">
        <v>14190000000</v>
      </c>
      <c r="O463" s="88">
        <v>-7.1010103000000004</v>
      </c>
    </row>
    <row r="464" spans="2:15" x14ac:dyDescent="0.25">
      <c r="B464" s="88">
        <v>14385000000</v>
      </c>
      <c r="C464" s="88">
        <v>-6.0879183000000001</v>
      </c>
      <c r="N464" s="88">
        <v>14385000000</v>
      </c>
      <c r="O464" s="88">
        <v>-7.1455564000000003</v>
      </c>
    </row>
    <row r="465" spans="2:15" x14ac:dyDescent="0.25">
      <c r="B465" s="88">
        <v>14580000000</v>
      </c>
      <c r="C465" s="88">
        <v>-5.9918069999999997</v>
      </c>
      <c r="N465" s="88">
        <v>14580000000</v>
      </c>
      <c r="O465" s="88">
        <v>-7.2220186999999996</v>
      </c>
    </row>
    <row r="466" spans="2:15" x14ac:dyDescent="0.25">
      <c r="B466" s="88">
        <v>14775000000</v>
      </c>
      <c r="C466" s="88">
        <v>-5.8358083000000001</v>
      </c>
      <c r="N466" s="88">
        <v>14775000000</v>
      </c>
      <c r="O466" s="88">
        <v>-7.2291302999999996</v>
      </c>
    </row>
    <row r="467" spans="2:15" x14ac:dyDescent="0.25">
      <c r="B467" s="88">
        <v>14970000000</v>
      </c>
      <c r="C467" s="88">
        <v>-5.8386550000000002</v>
      </c>
      <c r="N467" s="88">
        <v>14970000000</v>
      </c>
      <c r="O467" s="88">
        <v>-7.2696877000000004</v>
      </c>
    </row>
    <row r="468" spans="2:15" x14ac:dyDescent="0.25">
      <c r="B468" s="88">
        <v>15165000000</v>
      </c>
      <c r="C468" s="88">
        <v>-5.8526753999999999</v>
      </c>
      <c r="N468" s="88">
        <v>15165000000</v>
      </c>
      <c r="O468" s="88">
        <v>-7.2672271999999998</v>
      </c>
    </row>
    <row r="469" spans="2:15" x14ac:dyDescent="0.25">
      <c r="B469" s="88">
        <v>15360000000</v>
      </c>
      <c r="C469" s="88">
        <v>-5.9246774000000002</v>
      </c>
      <c r="N469" s="88">
        <v>15360000000</v>
      </c>
      <c r="O469" s="88">
        <v>-7.2919787999999999</v>
      </c>
    </row>
    <row r="470" spans="2:15" x14ac:dyDescent="0.25">
      <c r="B470" s="88">
        <v>15555000000</v>
      </c>
      <c r="C470" s="88">
        <v>-5.9236727</v>
      </c>
      <c r="N470" s="88">
        <v>15555000000</v>
      </c>
      <c r="O470" s="88">
        <v>-7.2645073</v>
      </c>
    </row>
    <row r="471" spans="2:15" x14ac:dyDescent="0.25">
      <c r="B471" s="88">
        <v>15750000000</v>
      </c>
      <c r="C471" s="88">
        <v>-5.9366754999999998</v>
      </c>
      <c r="N471" s="88">
        <v>15750000000</v>
      </c>
      <c r="O471" s="88">
        <v>-7.2619509999999998</v>
      </c>
    </row>
    <row r="472" spans="2:15" x14ac:dyDescent="0.25">
      <c r="B472" s="88">
        <v>15945000000</v>
      </c>
      <c r="C472" s="88">
        <v>-5.9720282999999998</v>
      </c>
      <c r="N472" s="88">
        <v>15945000000</v>
      </c>
      <c r="O472" s="88">
        <v>-7.3037089999999996</v>
      </c>
    </row>
    <row r="473" spans="2:15" x14ac:dyDescent="0.25">
      <c r="B473" s="88">
        <v>16140000000</v>
      </c>
      <c r="C473" s="88">
        <v>-6.0485290999999997</v>
      </c>
      <c r="N473" s="88">
        <v>16140000000</v>
      </c>
      <c r="O473" s="88">
        <v>-7.3623443000000002</v>
      </c>
    </row>
    <row r="474" spans="2:15" x14ac:dyDescent="0.25">
      <c r="B474" s="88">
        <v>16335000000</v>
      </c>
      <c r="C474" s="88">
        <v>-6.0846065999999999</v>
      </c>
      <c r="N474" s="88">
        <v>16335000000</v>
      </c>
      <c r="O474" s="88">
        <v>-7.3592544000000002</v>
      </c>
    </row>
    <row r="475" spans="2:15" x14ac:dyDescent="0.25">
      <c r="B475" s="88">
        <v>16530000000</v>
      </c>
      <c r="C475" s="88">
        <v>-6.1660975999999996</v>
      </c>
      <c r="N475" s="88">
        <v>16530000000</v>
      </c>
      <c r="O475" s="88">
        <v>-7.4038830000000004</v>
      </c>
    </row>
    <row r="476" spans="2:15" x14ac:dyDescent="0.25">
      <c r="B476" s="88">
        <v>16725000000</v>
      </c>
      <c r="C476" s="88">
        <v>-6.2443476000000002</v>
      </c>
      <c r="N476" s="88">
        <v>16725000000</v>
      </c>
      <c r="O476" s="88">
        <v>-7.4276729000000001</v>
      </c>
    </row>
    <row r="477" spans="2:15" x14ac:dyDescent="0.25">
      <c r="B477" s="88">
        <v>16920000000</v>
      </c>
      <c r="C477" s="88">
        <v>-6.3324742000000001</v>
      </c>
      <c r="N477" s="88">
        <v>16920000000</v>
      </c>
      <c r="O477" s="88">
        <v>-7.5079473999999999</v>
      </c>
    </row>
    <row r="478" spans="2:15" x14ac:dyDescent="0.25">
      <c r="B478" s="88">
        <v>17115000000</v>
      </c>
      <c r="C478" s="88">
        <v>-6.3404712999999999</v>
      </c>
      <c r="N478" s="88">
        <v>17115000000</v>
      </c>
      <c r="O478" s="88">
        <v>-7.6020459999999996</v>
      </c>
    </row>
    <row r="479" spans="2:15" x14ac:dyDescent="0.25">
      <c r="B479" s="88">
        <v>17310000000</v>
      </c>
      <c r="C479" s="88">
        <v>-6.3276643999999997</v>
      </c>
      <c r="N479" s="88">
        <v>17310000000</v>
      </c>
      <c r="O479" s="88">
        <v>-7.6793551000000004</v>
      </c>
    </row>
    <row r="480" spans="2:15" x14ac:dyDescent="0.25">
      <c r="B480" s="88">
        <v>17505000000</v>
      </c>
      <c r="C480" s="88">
        <v>-6.3328895999999997</v>
      </c>
      <c r="N480" s="88">
        <v>17505000000</v>
      </c>
      <c r="O480" s="88">
        <v>-7.7912235000000001</v>
      </c>
    </row>
    <row r="481" spans="2:15" x14ac:dyDescent="0.25">
      <c r="B481" s="88">
        <v>17700000000</v>
      </c>
      <c r="C481" s="88">
        <v>-6.3802700000000003</v>
      </c>
      <c r="N481" s="88">
        <v>17700000000</v>
      </c>
      <c r="O481" s="88">
        <v>-7.8257235999999999</v>
      </c>
    </row>
    <row r="482" spans="2:15" x14ac:dyDescent="0.25">
      <c r="B482" s="88">
        <v>17895000000</v>
      </c>
      <c r="C482" s="88">
        <v>-6.4096317000000003</v>
      </c>
      <c r="N482" s="88">
        <v>17895000000</v>
      </c>
      <c r="O482" s="88">
        <v>-7.8858727999999996</v>
      </c>
    </row>
    <row r="483" spans="2:15" x14ac:dyDescent="0.25">
      <c r="B483" s="88">
        <v>18090000000</v>
      </c>
      <c r="C483" s="88">
        <v>-6.4148860000000001</v>
      </c>
      <c r="N483" s="88">
        <v>18090000000</v>
      </c>
      <c r="O483" s="88">
        <v>-7.8557391000000001</v>
      </c>
    </row>
    <row r="484" spans="2:15" x14ac:dyDescent="0.25">
      <c r="B484" s="88">
        <v>18285000000</v>
      </c>
      <c r="C484" s="88">
        <v>-6.3808803999999997</v>
      </c>
      <c r="N484" s="88">
        <v>18285000000</v>
      </c>
      <c r="O484" s="88">
        <v>-7.8590660000000003</v>
      </c>
    </row>
    <row r="485" spans="2:15" x14ac:dyDescent="0.25">
      <c r="B485" s="88">
        <v>18480000000</v>
      </c>
      <c r="C485" s="88">
        <v>-6.3437362000000004</v>
      </c>
      <c r="N485" s="88">
        <v>18480000000</v>
      </c>
      <c r="O485" s="88">
        <v>-7.8259791999999999</v>
      </c>
    </row>
    <row r="486" spans="2:15" x14ac:dyDescent="0.25">
      <c r="B486" s="88">
        <v>18675000000</v>
      </c>
      <c r="C486" s="88">
        <v>-6.4041009000000004</v>
      </c>
      <c r="N486" s="88">
        <v>18675000000</v>
      </c>
      <c r="O486" s="88">
        <v>-7.9467024999999998</v>
      </c>
    </row>
    <row r="487" spans="2:15" x14ac:dyDescent="0.25">
      <c r="B487" s="88">
        <v>18870000000</v>
      </c>
      <c r="C487" s="88">
        <v>-6.4432739999999997</v>
      </c>
      <c r="N487" s="88">
        <v>18870000000</v>
      </c>
      <c r="O487" s="88">
        <v>-7.9689126000000003</v>
      </c>
    </row>
    <row r="488" spans="2:15" x14ac:dyDescent="0.25">
      <c r="B488" s="88">
        <v>19065000000</v>
      </c>
      <c r="C488" s="88">
        <v>-6.5972948000000002</v>
      </c>
      <c r="N488" s="88">
        <v>19065000000</v>
      </c>
      <c r="O488" s="88">
        <v>-8.1598214999999996</v>
      </c>
    </row>
    <row r="489" spans="2:15" x14ac:dyDescent="0.25">
      <c r="B489" s="88">
        <v>19260000000</v>
      </c>
      <c r="C489" s="88">
        <v>-6.6511506999999996</v>
      </c>
      <c r="N489" s="88">
        <v>19260000000</v>
      </c>
      <c r="O489" s="88">
        <v>-8.1819962999999998</v>
      </c>
    </row>
    <row r="490" spans="2:15" x14ac:dyDescent="0.25">
      <c r="B490" s="88">
        <v>19455000000</v>
      </c>
      <c r="C490" s="88">
        <v>-6.7608495</v>
      </c>
      <c r="N490" s="88">
        <v>19455000000</v>
      </c>
      <c r="O490" s="88">
        <v>-8.2952241999999998</v>
      </c>
    </row>
    <row r="491" spans="2:15" x14ac:dyDescent="0.25">
      <c r="B491" s="88">
        <v>19650000000</v>
      </c>
      <c r="C491" s="88">
        <v>-6.8272051999999999</v>
      </c>
      <c r="N491" s="88">
        <v>19650000000</v>
      </c>
      <c r="O491" s="88">
        <v>-8.2626877000000007</v>
      </c>
    </row>
    <row r="492" spans="2:15" x14ac:dyDescent="0.25">
      <c r="B492" s="88">
        <v>19845000000</v>
      </c>
      <c r="C492" s="88">
        <v>-7.0560850999999998</v>
      </c>
      <c r="N492" s="88">
        <v>19845000000</v>
      </c>
      <c r="O492" s="88">
        <v>-8.3306131000000008</v>
      </c>
    </row>
    <row r="493" spans="2:15" x14ac:dyDescent="0.25">
      <c r="B493" s="88">
        <v>20040000000</v>
      </c>
      <c r="C493" s="88">
        <v>-7.3146585999999996</v>
      </c>
      <c r="N493" s="88">
        <v>20040000000</v>
      </c>
      <c r="O493" s="88">
        <v>-8.3864316999999993</v>
      </c>
    </row>
    <row r="494" spans="2:15" x14ac:dyDescent="0.25">
      <c r="B494" s="88">
        <v>20235000000</v>
      </c>
      <c r="C494" s="88">
        <v>-7.5053448999999999</v>
      </c>
      <c r="N494" s="88">
        <v>20235000000</v>
      </c>
      <c r="O494" s="88">
        <v>-8.4519739000000005</v>
      </c>
    </row>
    <row r="495" spans="2:15" x14ac:dyDescent="0.25">
      <c r="B495" s="88">
        <v>20430000000</v>
      </c>
      <c r="C495" s="88">
        <v>-7.4865437000000004</v>
      </c>
      <c r="N495" s="88">
        <v>20430000000</v>
      </c>
      <c r="O495" s="88">
        <v>-8.4291201000000004</v>
      </c>
    </row>
    <row r="496" spans="2:15" x14ac:dyDescent="0.25">
      <c r="B496" s="88">
        <v>20625000000</v>
      </c>
      <c r="C496" s="88">
        <v>-7.5232200999999996</v>
      </c>
      <c r="N496" s="88">
        <v>20625000000</v>
      </c>
      <c r="O496" s="88">
        <v>-8.4283809999999999</v>
      </c>
    </row>
    <row r="497" spans="2:15" x14ac:dyDescent="0.25">
      <c r="B497" s="88">
        <v>20820000000</v>
      </c>
      <c r="C497" s="88">
        <v>-7.5458559999999997</v>
      </c>
      <c r="N497" s="88">
        <v>20820000000</v>
      </c>
      <c r="O497" s="88">
        <v>-8.3686161000000006</v>
      </c>
    </row>
    <row r="498" spans="2:15" x14ac:dyDescent="0.25">
      <c r="B498" s="88">
        <v>21015000000</v>
      </c>
      <c r="C498" s="88">
        <v>-7.6129936999999996</v>
      </c>
      <c r="N498" s="88">
        <v>21015000000</v>
      </c>
      <c r="O498" s="88">
        <v>-8.2804812999999999</v>
      </c>
    </row>
    <row r="499" spans="2:15" x14ac:dyDescent="0.25">
      <c r="B499" s="88">
        <v>21210000000</v>
      </c>
      <c r="C499" s="88">
        <v>-7.4986806000000001</v>
      </c>
      <c r="N499" s="88">
        <v>21210000000</v>
      </c>
      <c r="O499" s="88">
        <v>-8.2024592999999992</v>
      </c>
    </row>
    <row r="500" spans="2:15" x14ac:dyDescent="0.25">
      <c r="B500" s="88">
        <v>21405000000</v>
      </c>
      <c r="C500" s="88">
        <v>-7.4039659999999996</v>
      </c>
      <c r="N500" s="88">
        <v>21405000000</v>
      </c>
      <c r="O500" s="88">
        <v>-8.1625184999999991</v>
      </c>
    </row>
    <row r="501" spans="2:15" x14ac:dyDescent="0.25">
      <c r="B501" s="88">
        <v>21600000000</v>
      </c>
      <c r="C501" s="88">
        <v>-7.3286714999999996</v>
      </c>
      <c r="N501" s="88">
        <v>21600000000</v>
      </c>
      <c r="O501" s="88">
        <v>-8.2488413000000005</v>
      </c>
    </row>
    <row r="502" spans="2:15" x14ac:dyDescent="0.25">
      <c r="B502" s="88">
        <v>21795000000</v>
      </c>
      <c r="C502" s="88">
        <v>-7.3765535</v>
      </c>
      <c r="N502" s="88">
        <v>21795000000</v>
      </c>
      <c r="O502" s="88">
        <v>-8.2243156000000006</v>
      </c>
    </row>
    <row r="503" spans="2:15" x14ac:dyDescent="0.25">
      <c r="B503" s="88">
        <v>21990000000</v>
      </c>
      <c r="C503" s="88">
        <v>-7.4142890000000001</v>
      </c>
      <c r="N503" s="88">
        <v>21990000000</v>
      </c>
      <c r="O503" s="88">
        <v>-8.1823454000000009</v>
      </c>
    </row>
    <row r="504" spans="2:15" x14ac:dyDescent="0.25">
      <c r="B504" s="88">
        <v>22185000000</v>
      </c>
      <c r="C504" s="88">
        <v>-7.4368920000000003</v>
      </c>
      <c r="N504" s="88">
        <v>22185000000</v>
      </c>
      <c r="O504" s="88">
        <v>-8.0655718000000007</v>
      </c>
    </row>
    <row r="505" spans="2:15" x14ac:dyDescent="0.25">
      <c r="B505" s="88">
        <v>22380000000</v>
      </c>
      <c r="C505" s="88">
        <v>-7.4724640999999998</v>
      </c>
      <c r="N505" s="88">
        <v>22380000000</v>
      </c>
      <c r="O505" s="88">
        <v>-7.9914775000000002</v>
      </c>
    </row>
    <row r="506" spans="2:15" x14ac:dyDescent="0.25">
      <c r="B506" s="88">
        <v>22575000000</v>
      </c>
      <c r="C506" s="88">
        <v>-7.4972830000000004</v>
      </c>
      <c r="N506" s="88">
        <v>22575000000</v>
      </c>
      <c r="O506" s="88">
        <v>-7.9616685</v>
      </c>
    </row>
    <row r="507" spans="2:15" x14ac:dyDescent="0.25">
      <c r="B507" s="88">
        <v>22770000000</v>
      </c>
      <c r="C507" s="88">
        <v>-7.5292329999999996</v>
      </c>
      <c r="N507" s="88">
        <v>22770000000</v>
      </c>
      <c r="O507" s="88">
        <v>-7.9052009999999999</v>
      </c>
    </row>
    <row r="508" spans="2:15" x14ac:dyDescent="0.25">
      <c r="B508" s="88">
        <v>22965000000</v>
      </c>
      <c r="C508" s="88">
        <v>-7.4257306999999999</v>
      </c>
      <c r="N508" s="88">
        <v>22965000000</v>
      </c>
      <c r="O508" s="88">
        <v>-7.8761229999999998</v>
      </c>
    </row>
    <row r="509" spans="2:15" x14ac:dyDescent="0.25">
      <c r="B509" s="88">
        <v>23160000000</v>
      </c>
      <c r="C509" s="88">
        <v>-7.3915066999999999</v>
      </c>
      <c r="N509" s="88">
        <v>23160000000</v>
      </c>
      <c r="O509" s="88">
        <v>-7.8559565999999998</v>
      </c>
    </row>
    <row r="510" spans="2:15" x14ac:dyDescent="0.25">
      <c r="B510" s="88">
        <v>23355000000</v>
      </c>
      <c r="C510" s="88">
        <v>-7.3626060000000004</v>
      </c>
      <c r="N510" s="88">
        <v>23355000000</v>
      </c>
      <c r="O510" s="88">
        <v>-7.8684067999999998</v>
      </c>
    </row>
    <row r="511" spans="2:15" x14ac:dyDescent="0.25">
      <c r="B511" s="88">
        <v>23550000000</v>
      </c>
      <c r="C511" s="88">
        <v>-7.3678721999999999</v>
      </c>
      <c r="N511" s="88">
        <v>23550000000</v>
      </c>
      <c r="O511" s="88">
        <v>-7.8780799000000004</v>
      </c>
    </row>
    <row r="512" spans="2:15" x14ac:dyDescent="0.25">
      <c r="B512" s="88">
        <v>23745000000</v>
      </c>
      <c r="C512" s="88">
        <v>-7.3277229999999998</v>
      </c>
      <c r="N512" s="88">
        <v>23745000000</v>
      </c>
      <c r="O512" s="88">
        <v>-7.8282824</v>
      </c>
    </row>
    <row r="513" spans="2:15" x14ac:dyDescent="0.25">
      <c r="B513" s="88">
        <v>23940000000</v>
      </c>
      <c r="C513" s="88">
        <v>-7.2419976999999998</v>
      </c>
      <c r="N513" s="88">
        <v>23940000000</v>
      </c>
      <c r="O513" s="88">
        <v>-7.8053483999999997</v>
      </c>
    </row>
    <row r="514" spans="2:15" x14ac:dyDescent="0.25">
      <c r="B514" s="88">
        <v>24135000000</v>
      </c>
      <c r="C514" s="88">
        <v>-7.2091235999999999</v>
      </c>
      <c r="N514" s="88">
        <v>24135000000</v>
      </c>
      <c r="O514" s="88">
        <v>-7.8773569999999999</v>
      </c>
    </row>
    <row r="515" spans="2:15" x14ac:dyDescent="0.25">
      <c r="B515" s="88">
        <v>24330000000</v>
      </c>
      <c r="C515" s="88">
        <v>-7.1418486000000003</v>
      </c>
      <c r="N515" s="88">
        <v>24330000000</v>
      </c>
      <c r="O515" s="88">
        <v>-7.9329137999999997</v>
      </c>
    </row>
    <row r="516" spans="2:15" x14ac:dyDescent="0.25">
      <c r="B516" s="88">
        <v>24525000000</v>
      </c>
      <c r="C516" s="88">
        <v>-7.0496053999999999</v>
      </c>
      <c r="N516" s="88">
        <v>24525000000</v>
      </c>
      <c r="O516" s="88">
        <v>-7.9557405000000001</v>
      </c>
    </row>
    <row r="517" spans="2:15" x14ac:dyDescent="0.25">
      <c r="B517" s="88">
        <v>24720000000</v>
      </c>
      <c r="C517" s="88">
        <v>-7.0634413</v>
      </c>
      <c r="N517" s="88">
        <v>24720000000</v>
      </c>
      <c r="O517" s="88">
        <v>-7.9805088</v>
      </c>
    </row>
    <row r="518" spans="2:15" x14ac:dyDescent="0.25">
      <c r="B518" s="88">
        <v>24915000000</v>
      </c>
      <c r="C518" s="88">
        <v>-7.0327615999999997</v>
      </c>
      <c r="N518" s="88">
        <v>24915000000</v>
      </c>
      <c r="O518" s="88">
        <v>-8.0009517999999993</v>
      </c>
    </row>
    <row r="519" spans="2:15" x14ac:dyDescent="0.25">
      <c r="B519" s="88">
        <v>25110000000</v>
      </c>
      <c r="C519" s="88">
        <v>-7.0754241999999996</v>
      </c>
      <c r="N519" s="88">
        <v>25110000000</v>
      </c>
      <c r="O519" s="88">
        <v>-8.0436192000000002</v>
      </c>
    </row>
    <row r="520" spans="2:15" x14ac:dyDescent="0.25">
      <c r="B520" s="88">
        <v>25305000000</v>
      </c>
      <c r="C520" s="88">
        <v>-6.9892941000000004</v>
      </c>
      <c r="N520" s="88">
        <v>25305000000</v>
      </c>
      <c r="O520" s="88">
        <v>-8.0057372999999998</v>
      </c>
    </row>
    <row r="521" spans="2:15" x14ac:dyDescent="0.25">
      <c r="B521" s="88">
        <v>25500000000</v>
      </c>
      <c r="C521" s="88">
        <v>-7.0060171999999996</v>
      </c>
      <c r="N521" s="88">
        <v>25500000000</v>
      </c>
      <c r="O521" s="88">
        <v>-8.1182976</v>
      </c>
    </row>
    <row r="522" spans="2:15" x14ac:dyDescent="0.25">
      <c r="B522" s="88">
        <v>25695000000</v>
      </c>
      <c r="C522" s="88">
        <v>-6.9658341000000004</v>
      </c>
      <c r="N522" s="88">
        <v>25695000000</v>
      </c>
      <c r="O522" s="88">
        <v>-8.1056851999999999</v>
      </c>
    </row>
    <row r="523" spans="2:15" x14ac:dyDescent="0.25">
      <c r="B523" s="88">
        <v>25890000000</v>
      </c>
      <c r="C523" s="88">
        <v>-6.9471102</v>
      </c>
      <c r="N523" s="88">
        <v>25890000000</v>
      </c>
      <c r="O523" s="88">
        <v>-8.1566343000000003</v>
      </c>
    </row>
    <row r="524" spans="2:15" x14ac:dyDescent="0.25">
      <c r="B524" s="88">
        <v>26085000000</v>
      </c>
      <c r="C524" s="88">
        <v>-6.8894986999999999</v>
      </c>
      <c r="N524" s="88">
        <v>26085000000</v>
      </c>
      <c r="O524" s="88">
        <v>-7.9774785000000001</v>
      </c>
    </row>
    <row r="525" spans="2:15" x14ac:dyDescent="0.25">
      <c r="B525" s="88">
        <v>26280000000</v>
      </c>
      <c r="C525" s="88">
        <v>-6.9503303000000001</v>
      </c>
      <c r="N525" s="88">
        <v>26280000000</v>
      </c>
      <c r="O525" s="88">
        <v>-7.9802647000000002</v>
      </c>
    </row>
    <row r="526" spans="2:15" x14ac:dyDescent="0.25">
      <c r="B526" s="88">
        <v>26475000000</v>
      </c>
      <c r="C526" s="88">
        <v>-7.0293574000000003</v>
      </c>
      <c r="N526" s="88">
        <v>26475000000</v>
      </c>
      <c r="O526" s="88">
        <v>-7.8682942000000002</v>
      </c>
    </row>
    <row r="527" spans="2:15" x14ac:dyDescent="0.25">
      <c r="B527" s="88">
        <v>26670000000</v>
      </c>
      <c r="C527" s="88">
        <v>-7.1339826999999998</v>
      </c>
      <c r="N527" s="88">
        <v>26670000000</v>
      </c>
      <c r="O527" s="88">
        <v>-7.8992867000000002</v>
      </c>
    </row>
    <row r="528" spans="2:15" x14ac:dyDescent="0.25">
      <c r="B528" s="88">
        <v>26865000000</v>
      </c>
      <c r="C528" s="88">
        <v>-7.1522369000000001</v>
      </c>
      <c r="N528" s="88">
        <v>26865000000</v>
      </c>
      <c r="O528" s="88">
        <v>-7.8473363000000003</v>
      </c>
    </row>
    <row r="529" spans="2:15" x14ac:dyDescent="0.25">
      <c r="B529" s="88">
        <v>27060000000</v>
      </c>
      <c r="C529" s="88">
        <v>-7.1991915999999998</v>
      </c>
      <c r="N529" s="88">
        <v>27060000000</v>
      </c>
      <c r="O529" s="88">
        <v>-7.9417685999999996</v>
      </c>
    </row>
    <row r="530" spans="2:15" x14ac:dyDescent="0.25">
      <c r="B530" s="88">
        <v>27255000000</v>
      </c>
      <c r="C530" s="88">
        <v>-7.1419911000000003</v>
      </c>
      <c r="N530" s="88">
        <v>27255000000</v>
      </c>
      <c r="O530" s="88">
        <v>-7.9546824000000003</v>
      </c>
    </row>
    <row r="531" spans="2:15" x14ac:dyDescent="0.25">
      <c r="B531" s="88">
        <v>27450000000</v>
      </c>
      <c r="C531" s="88">
        <v>-7.1423926</v>
      </c>
      <c r="N531" s="88">
        <v>27450000000</v>
      </c>
      <c r="O531" s="88">
        <v>-8.0247316000000009</v>
      </c>
    </row>
    <row r="532" spans="2:15" x14ac:dyDescent="0.25">
      <c r="B532" s="88">
        <v>27645000000</v>
      </c>
      <c r="C532" s="88">
        <v>-7.0366945000000003</v>
      </c>
      <c r="N532" s="88">
        <v>27645000000</v>
      </c>
      <c r="O532" s="88">
        <v>-7.9979171999999998</v>
      </c>
    </row>
    <row r="533" spans="2:15" x14ac:dyDescent="0.25">
      <c r="B533" s="88">
        <v>27840000000</v>
      </c>
      <c r="C533" s="88">
        <v>-7.0292858999999996</v>
      </c>
      <c r="N533" s="88">
        <v>27840000000</v>
      </c>
      <c r="O533" s="88">
        <v>-8.0419091999999992</v>
      </c>
    </row>
    <row r="534" spans="2:15" x14ac:dyDescent="0.25">
      <c r="B534" s="88">
        <v>28035000000</v>
      </c>
      <c r="C534" s="88">
        <v>-6.9061189000000001</v>
      </c>
      <c r="N534" s="88">
        <v>28035000000</v>
      </c>
      <c r="O534" s="88">
        <v>-7.9993796000000001</v>
      </c>
    </row>
    <row r="535" spans="2:15" x14ac:dyDescent="0.25">
      <c r="B535" s="88">
        <v>28230000000</v>
      </c>
      <c r="C535" s="88">
        <v>-6.8470278000000002</v>
      </c>
      <c r="N535" s="88">
        <v>28230000000</v>
      </c>
      <c r="O535" s="88">
        <v>-7.9635372000000002</v>
      </c>
    </row>
    <row r="536" spans="2:15" x14ac:dyDescent="0.25">
      <c r="B536" s="88">
        <v>28425000000</v>
      </c>
      <c r="C536" s="88">
        <v>-6.7448807000000004</v>
      </c>
      <c r="N536" s="88">
        <v>28425000000</v>
      </c>
      <c r="O536" s="88">
        <v>-7.9281477999999996</v>
      </c>
    </row>
    <row r="537" spans="2:15" x14ac:dyDescent="0.25">
      <c r="B537" s="88">
        <v>28620000000</v>
      </c>
      <c r="C537" s="88">
        <v>-6.7544035999999998</v>
      </c>
      <c r="N537" s="88">
        <v>28620000000</v>
      </c>
      <c r="O537" s="88">
        <v>-7.9303784000000004</v>
      </c>
    </row>
    <row r="538" spans="2:15" x14ac:dyDescent="0.25">
      <c r="B538" s="88">
        <v>28815000000</v>
      </c>
      <c r="C538" s="88">
        <v>-6.7952298999999998</v>
      </c>
      <c r="N538" s="88">
        <v>28815000000</v>
      </c>
      <c r="O538" s="88">
        <v>-7.9642644000000002</v>
      </c>
    </row>
    <row r="539" spans="2:15" x14ac:dyDescent="0.25">
      <c r="B539" s="88">
        <v>29010000000</v>
      </c>
      <c r="C539" s="88">
        <v>-6.8977380000000004</v>
      </c>
      <c r="N539" s="88">
        <v>29010000000</v>
      </c>
      <c r="O539" s="88">
        <v>-7.9954143000000002</v>
      </c>
    </row>
    <row r="540" spans="2:15" x14ac:dyDescent="0.25">
      <c r="B540" s="88">
        <v>29205000000</v>
      </c>
      <c r="C540" s="88">
        <v>-6.9798450000000001</v>
      </c>
      <c r="N540" s="88">
        <v>29205000000</v>
      </c>
      <c r="O540" s="88">
        <v>-8.0354910000000004</v>
      </c>
    </row>
    <row r="541" spans="2:15" x14ac:dyDescent="0.25">
      <c r="B541" s="88">
        <v>29400000000</v>
      </c>
      <c r="C541" s="88">
        <v>-7.0907701999999997</v>
      </c>
      <c r="N541" s="88">
        <v>29400000000</v>
      </c>
      <c r="O541" s="88">
        <v>-8.0483875000000005</v>
      </c>
    </row>
    <row r="542" spans="2:15" x14ac:dyDescent="0.25">
      <c r="B542" s="88">
        <v>29595000000</v>
      </c>
      <c r="C542" s="88">
        <v>-7.1348628999999999</v>
      </c>
      <c r="N542" s="88">
        <v>29595000000</v>
      </c>
      <c r="O542" s="88">
        <v>-8.0942019999999992</v>
      </c>
    </row>
    <row r="543" spans="2:15" x14ac:dyDescent="0.25">
      <c r="B543" s="88">
        <v>29790000000</v>
      </c>
      <c r="C543" s="88">
        <v>-7.2040224000000004</v>
      </c>
      <c r="N543" s="88">
        <v>29790000000</v>
      </c>
      <c r="O543" s="88">
        <v>-8.1300526000000009</v>
      </c>
    </row>
    <row r="544" spans="2:15" x14ac:dyDescent="0.25">
      <c r="B544" s="88">
        <v>29985000000</v>
      </c>
      <c r="C544" s="88">
        <v>-7.1768713000000002</v>
      </c>
      <c r="N544" s="88">
        <v>29985000000</v>
      </c>
      <c r="O544" s="88">
        <v>-8.1393784999999994</v>
      </c>
    </row>
    <row r="545" spans="2:15" x14ac:dyDescent="0.25">
      <c r="B545" s="88">
        <v>30180000000</v>
      </c>
      <c r="C545" s="88">
        <v>-7.1891651000000003</v>
      </c>
      <c r="N545" s="88">
        <v>30180000000</v>
      </c>
      <c r="O545" s="88">
        <v>-8.1395844999999998</v>
      </c>
    </row>
    <row r="546" spans="2:15" x14ac:dyDescent="0.25">
      <c r="B546" s="88">
        <v>30375000000</v>
      </c>
      <c r="C546" s="88">
        <v>-7.2161955999999998</v>
      </c>
      <c r="N546" s="88">
        <v>30375000000</v>
      </c>
      <c r="O546" s="88">
        <v>-8.1439942999999992</v>
      </c>
    </row>
    <row r="547" spans="2:15" x14ac:dyDescent="0.25">
      <c r="B547" s="88">
        <v>30570000000</v>
      </c>
      <c r="C547" s="88">
        <v>-7.2512980000000002</v>
      </c>
      <c r="N547" s="88">
        <v>30570000000</v>
      </c>
      <c r="O547" s="88">
        <v>-8.1560086999999992</v>
      </c>
    </row>
    <row r="548" spans="2:15" x14ac:dyDescent="0.25">
      <c r="B548" s="88">
        <v>30765000000</v>
      </c>
      <c r="C548" s="88">
        <v>-7.2535553000000004</v>
      </c>
      <c r="N548" s="88">
        <v>30765000000</v>
      </c>
      <c r="O548" s="88">
        <v>-8.1024723000000005</v>
      </c>
    </row>
    <row r="549" spans="2:15" x14ac:dyDescent="0.25">
      <c r="B549" s="88">
        <v>30960000000</v>
      </c>
      <c r="C549" s="88">
        <v>-7.3088154999999997</v>
      </c>
      <c r="N549" s="88">
        <v>30960000000</v>
      </c>
      <c r="O549" s="88">
        <v>-8.1549739999999993</v>
      </c>
    </row>
    <row r="550" spans="2:15" x14ac:dyDescent="0.25">
      <c r="B550" s="88">
        <v>31155000000</v>
      </c>
      <c r="C550" s="88">
        <v>-7.3668551000000004</v>
      </c>
      <c r="N550" s="88">
        <v>31155000000</v>
      </c>
      <c r="O550" s="88">
        <v>-8.1408901</v>
      </c>
    </row>
    <row r="551" spans="2:15" x14ac:dyDescent="0.25">
      <c r="B551" s="88">
        <v>31350000000</v>
      </c>
      <c r="C551" s="88">
        <v>-7.4656425000000004</v>
      </c>
      <c r="N551" s="88">
        <v>31350000000</v>
      </c>
      <c r="O551" s="88">
        <v>-8.1497773999999996</v>
      </c>
    </row>
    <row r="552" spans="2:15" x14ac:dyDescent="0.25">
      <c r="B552" s="88">
        <v>31545000000</v>
      </c>
      <c r="C552" s="88">
        <v>-7.4947895999999998</v>
      </c>
      <c r="N552" s="88">
        <v>31545000000</v>
      </c>
      <c r="O552" s="88">
        <v>-8.0872402000000001</v>
      </c>
    </row>
    <row r="553" spans="2:15" x14ac:dyDescent="0.25">
      <c r="B553" s="88">
        <v>31740000000</v>
      </c>
      <c r="C553" s="88">
        <v>-7.5352401999999996</v>
      </c>
      <c r="N553" s="88">
        <v>31740000000</v>
      </c>
      <c r="O553" s="88">
        <v>-8.1218672000000005</v>
      </c>
    </row>
    <row r="554" spans="2:15" x14ac:dyDescent="0.25">
      <c r="B554" s="88">
        <v>31935000000</v>
      </c>
      <c r="C554" s="88">
        <v>-7.5804391000000004</v>
      </c>
      <c r="N554" s="88">
        <v>31935000000</v>
      </c>
      <c r="O554" s="88">
        <v>-8.1648350000000001</v>
      </c>
    </row>
    <row r="555" spans="2:15" x14ac:dyDescent="0.25">
      <c r="B555" s="88">
        <v>32130000000</v>
      </c>
      <c r="C555" s="88">
        <v>-7.5896872999999996</v>
      </c>
      <c r="N555" s="88">
        <v>32130000000</v>
      </c>
      <c r="O555" s="88">
        <v>-8.2477903000000001</v>
      </c>
    </row>
    <row r="556" spans="2:15" x14ac:dyDescent="0.25">
      <c r="B556" s="88">
        <v>32325000000</v>
      </c>
      <c r="C556" s="88">
        <v>-7.6450871999999999</v>
      </c>
      <c r="N556" s="88">
        <v>32325000000</v>
      </c>
      <c r="O556" s="88">
        <v>-8.3091401999999999</v>
      </c>
    </row>
    <row r="557" spans="2:15" x14ac:dyDescent="0.25">
      <c r="B557" s="88">
        <v>32520000000</v>
      </c>
      <c r="C557" s="88">
        <v>-7.7298565000000004</v>
      </c>
      <c r="N557" s="88">
        <v>32520000000</v>
      </c>
      <c r="O557" s="88">
        <v>-8.3849610999999999</v>
      </c>
    </row>
    <row r="558" spans="2:15" x14ac:dyDescent="0.25">
      <c r="B558" s="88">
        <v>32715000000</v>
      </c>
      <c r="C558" s="88">
        <v>-7.8445844999999998</v>
      </c>
      <c r="N558" s="88">
        <v>32715000000</v>
      </c>
      <c r="O558" s="88">
        <v>-8.3165607000000001</v>
      </c>
    </row>
    <row r="559" spans="2:15" x14ac:dyDescent="0.25">
      <c r="B559" s="88">
        <v>32910000000</v>
      </c>
      <c r="C559" s="88">
        <v>-8.0050086999999994</v>
      </c>
      <c r="N559" s="88">
        <v>32910000000</v>
      </c>
      <c r="O559" s="88">
        <v>-8.2337293999999996</v>
      </c>
    </row>
    <row r="560" spans="2:15" x14ac:dyDescent="0.25">
      <c r="B560" s="88">
        <v>33105000000</v>
      </c>
      <c r="C560" s="88">
        <v>-8.1596212000000001</v>
      </c>
      <c r="N560" s="88">
        <v>33105000000</v>
      </c>
      <c r="O560" s="88">
        <v>-8.1460589999999993</v>
      </c>
    </row>
    <row r="561" spans="2:15" x14ac:dyDescent="0.25">
      <c r="B561" s="88">
        <v>33300000000</v>
      </c>
      <c r="C561" s="88">
        <v>-8.3086281</v>
      </c>
      <c r="N561" s="88">
        <v>33300000000</v>
      </c>
      <c r="O561" s="88">
        <v>-8.1338986999999996</v>
      </c>
    </row>
    <row r="562" spans="2:15" x14ac:dyDescent="0.25">
      <c r="B562" s="88">
        <v>33495000000</v>
      </c>
      <c r="C562" s="88">
        <v>-8.4633503000000001</v>
      </c>
      <c r="N562" s="88">
        <v>33495000000</v>
      </c>
      <c r="O562" s="88">
        <v>-8.1488017999999993</v>
      </c>
    </row>
    <row r="563" spans="2:15" x14ac:dyDescent="0.25">
      <c r="B563" s="88">
        <v>33690000000</v>
      </c>
      <c r="C563" s="88">
        <v>-8.6788281999999999</v>
      </c>
      <c r="N563" s="88">
        <v>33690000000</v>
      </c>
      <c r="O563" s="88">
        <v>-8.1844473000000004</v>
      </c>
    </row>
    <row r="564" spans="2:15" x14ac:dyDescent="0.25">
      <c r="B564" s="88">
        <v>33885000000</v>
      </c>
      <c r="C564" s="88">
        <v>-8.8558540000000008</v>
      </c>
      <c r="N564" s="88">
        <v>33885000000</v>
      </c>
      <c r="O564" s="88">
        <v>-8.2020959999999992</v>
      </c>
    </row>
    <row r="565" spans="2:15" x14ac:dyDescent="0.25">
      <c r="B565" s="88">
        <v>34080000000</v>
      </c>
      <c r="C565" s="88">
        <v>-9.0074778000000002</v>
      </c>
      <c r="N565" s="88">
        <v>34080000000</v>
      </c>
      <c r="O565" s="88">
        <v>-8.2295379999999998</v>
      </c>
    </row>
    <row r="566" spans="2:15" x14ac:dyDescent="0.25">
      <c r="B566" s="88">
        <v>34275000000</v>
      </c>
      <c r="C566" s="88">
        <v>-9.0854092000000009</v>
      </c>
      <c r="N566" s="88">
        <v>34275000000</v>
      </c>
      <c r="O566" s="88">
        <v>-8.3160886999999999</v>
      </c>
    </row>
    <row r="567" spans="2:15" x14ac:dyDescent="0.25">
      <c r="B567" s="88">
        <v>34470000000</v>
      </c>
      <c r="C567" s="88">
        <v>-9.1874570999999996</v>
      </c>
      <c r="N567" s="88">
        <v>34470000000</v>
      </c>
      <c r="O567" s="88">
        <v>-8.3953810000000004</v>
      </c>
    </row>
    <row r="568" spans="2:15" x14ac:dyDescent="0.25">
      <c r="B568" s="88">
        <v>34665000000</v>
      </c>
      <c r="C568" s="88">
        <v>-9.2549047000000009</v>
      </c>
      <c r="N568" s="88">
        <v>34665000000</v>
      </c>
      <c r="O568" s="88">
        <v>-8.5366219999999995</v>
      </c>
    </row>
    <row r="569" spans="2:15" x14ac:dyDescent="0.25">
      <c r="B569" s="88">
        <v>34860000000</v>
      </c>
      <c r="C569" s="88">
        <v>-9.3928536999999999</v>
      </c>
      <c r="N569" s="88">
        <v>34860000000</v>
      </c>
      <c r="O569" s="88">
        <v>-8.6050692000000009</v>
      </c>
    </row>
    <row r="570" spans="2:15" x14ac:dyDescent="0.25">
      <c r="B570" s="88">
        <v>35055000000</v>
      </c>
      <c r="C570" s="88">
        <v>-9.6217918000000004</v>
      </c>
      <c r="N570" s="88">
        <v>35055000000</v>
      </c>
      <c r="O570" s="88">
        <v>-8.7756071000000002</v>
      </c>
    </row>
    <row r="571" spans="2:15" x14ac:dyDescent="0.25">
      <c r="B571" s="88">
        <v>35250000000</v>
      </c>
      <c r="C571" s="88">
        <v>-9.8804092000000008</v>
      </c>
      <c r="N571" s="88">
        <v>35250000000</v>
      </c>
      <c r="O571" s="88">
        <v>-8.8469648000000003</v>
      </c>
    </row>
    <row r="572" spans="2:15" x14ac:dyDescent="0.25">
      <c r="B572" s="88">
        <v>35445000000</v>
      </c>
      <c r="C572" s="88">
        <v>-10.008921000000001</v>
      </c>
      <c r="N572" s="88">
        <v>35445000000</v>
      </c>
      <c r="O572" s="88">
        <v>-8.8932713999999997</v>
      </c>
    </row>
    <row r="573" spans="2:15" x14ac:dyDescent="0.25">
      <c r="B573" s="88">
        <v>35640000000</v>
      </c>
      <c r="C573" s="88">
        <v>-10.027659999999999</v>
      </c>
      <c r="N573" s="88">
        <v>35640000000</v>
      </c>
      <c r="O573" s="88">
        <v>-8.8831548999999992</v>
      </c>
    </row>
    <row r="574" spans="2:15" x14ac:dyDescent="0.25">
      <c r="B574" s="88">
        <v>35835000000</v>
      </c>
      <c r="C574" s="88">
        <v>-9.9618263000000002</v>
      </c>
      <c r="N574" s="88">
        <v>35835000000</v>
      </c>
      <c r="O574" s="88">
        <v>-8.9146327999999997</v>
      </c>
    </row>
    <row r="575" spans="2:15" x14ac:dyDescent="0.25">
      <c r="B575" s="88">
        <v>36030000000</v>
      </c>
      <c r="C575" s="88">
        <v>-9.9660101000000001</v>
      </c>
      <c r="N575" s="88">
        <v>36030000000</v>
      </c>
      <c r="O575" s="88">
        <v>-9.0164366000000005</v>
      </c>
    </row>
    <row r="576" spans="2:15" x14ac:dyDescent="0.25">
      <c r="B576" s="88">
        <v>36225000000</v>
      </c>
      <c r="C576" s="88">
        <v>-9.9649266999999995</v>
      </c>
      <c r="N576" s="88">
        <v>36225000000</v>
      </c>
      <c r="O576" s="88">
        <v>-9.1562338000000008</v>
      </c>
    </row>
    <row r="577" spans="2:15" x14ac:dyDescent="0.25">
      <c r="B577" s="88">
        <v>36420000000</v>
      </c>
      <c r="C577" s="88">
        <v>-10.032328</v>
      </c>
      <c r="N577" s="88">
        <v>36420000000</v>
      </c>
      <c r="O577" s="88">
        <v>-9.3281851000000007</v>
      </c>
    </row>
    <row r="578" spans="2:15" x14ac:dyDescent="0.25">
      <c r="B578" s="88">
        <v>36615000000</v>
      </c>
      <c r="C578" s="88">
        <v>-9.9470816000000006</v>
      </c>
      <c r="N578" s="88">
        <v>36615000000</v>
      </c>
      <c r="O578" s="88">
        <v>-9.4099120999999997</v>
      </c>
    </row>
    <row r="579" spans="2:15" x14ac:dyDescent="0.25">
      <c r="B579" s="88">
        <v>36810000000</v>
      </c>
      <c r="C579" s="88">
        <v>-9.8523902999999997</v>
      </c>
      <c r="N579" s="88">
        <v>36810000000</v>
      </c>
      <c r="O579" s="88">
        <v>-9.4382067000000003</v>
      </c>
    </row>
    <row r="580" spans="2:15" x14ac:dyDescent="0.25">
      <c r="B580" s="88">
        <v>37005000000</v>
      </c>
      <c r="C580" s="88">
        <v>-9.7344837000000002</v>
      </c>
      <c r="N580" s="88">
        <v>37005000000</v>
      </c>
      <c r="O580" s="88">
        <v>-9.4670029000000007</v>
      </c>
    </row>
    <row r="581" spans="2:15" x14ac:dyDescent="0.25">
      <c r="B581" s="88">
        <v>37200000000</v>
      </c>
      <c r="C581" s="88">
        <v>-9.6816893000000004</v>
      </c>
      <c r="N581" s="88">
        <v>37200000000</v>
      </c>
      <c r="O581" s="88">
        <v>-9.5480555999999996</v>
      </c>
    </row>
    <row r="582" spans="2:15" x14ac:dyDescent="0.25">
      <c r="B582" s="88">
        <v>37395000000</v>
      </c>
      <c r="C582" s="88">
        <v>-9.6655054000000007</v>
      </c>
      <c r="N582" s="88">
        <v>37395000000</v>
      </c>
      <c r="O582" s="88">
        <v>-9.6401176</v>
      </c>
    </row>
    <row r="583" spans="2:15" x14ac:dyDescent="0.25">
      <c r="B583" s="88">
        <v>37590000000</v>
      </c>
      <c r="C583" s="88">
        <v>-9.6792402000000006</v>
      </c>
      <c r="N583" s="88">
        <v>37590000000</v>
      </c>
      <c r="O583" s="88">
        <v>-9.7259588000000008</v>
      </c>
    </row>
    <row r="584" spans="2:15" x14ac:dyDescent="0.25">
      <c r="B584" s="88">
        <v>37785000000</v>
      </c>
      <c r="C584" s="88">
        <v>-9.7311039000000008</v>
      </c>
      <c r="N584" s="88">
        <v>37785000000</v>
      </c>
      <c r="O584" s="88">
        <v>-9.7983607999999993</v>
      </c>
    </row>
    <row r="585" spans="2:15" x14ac:dyDescent="0.25">
      <c r="B585" s="88">
        <v>37980000000</v>
      </c>
      <c r="C585" s="88">
        <v>-9.8296946999999992</v>
      </c>
      <c r="N585" s="88">
        <v>37980000000</v>
      </c>
      <c r="O585" s="88">
        <v>-9.8896589000000006</v>
      </c>
    </row>
    <row r="586" spans="2:15" x14ac:dyDescent="0.25">
      <c r="B586" s="88">
        <v>38175000000</v>
      </c>
      <c r="C586" s="88">
        <v>-9.7926502000000006</v>
      </c>
      <c r="N586" s="88">
        <v>38175000000</v>
      </c>
      <c r="O586" s="88">
        <v>-9.8725710000000007</v>
      </c>
    </row>
    <row r="587" spans="2:15" x14ac:dyDescent="0.25">
      <c r="B587" s="88">
        <v>38370000000</v>
      </c>
      <c r="C587" s="88">
        <v>-9.7236223000000006</v>
      </c>
      <c r="N587" s="88">
        <v>38370000000</v>
      </c>
      <c r="O587" s="88">
        <v>-9.8310385</v>
      </c>
    </row>
    <row r="588" spans="2:15" x14ac:dyDescent="0.25">
      <c r="B588" s="88">
        <v>38565000000</v>
      </c>
      <c r="C588" s="88">
        <v>-9.5591802999999995</v>
      </c>
      <c r="N588" s="88">
        <v>38565000000</v>
      </c>
      <c r="O588" s="88">
        <v>-9.7909287999999997</v>
      </c>
    </row>
    <row r="589" spans="2:15" x14ac:dyDescent="0.25">
      <c r="B589" s="88">
        <v>38760000000</v>
      </c>
      <c r="C589" s="88">
        <v>-9.4458941999999997</v>
      </c>
      <c r="N589" s="88">
        <v>38760000000</v>
      </c>
      <c r="O589" s="88">
        <v>-9.7984161000000007</v>
      </c>
    </row>
    <row r="590" spans="2:15" x14ac:dyDescent="0.25">
      <c r="B590" s="88">
        <v>38955000000</v>
      </c>
      <c r="C590" s="88">
        <v>-9.2374430000000007</v>
      </c>
      <c r="N590" s="88">
        <v>38955000000</v>
      </c>
      <c r="O590" s="88">
        <v>-9.7457542000000004</v>
      </c>
    </row>
    <row r="591" spans="2:15" x14ac:dyDescent="0.25">
      <c r="B591" s="88">
        <v>39150000000</v>
      </c>
      <c r="C591" s="88">
        <v>-9.0596046000000001</v>
      </c>
      <c r="N591" s="88">
        <v>39150000000</v>
      </c>
      <c r="O591" s="88">
        <v>-9.6791228999999994</v>
      </c>
    </row>
    <row r="592" spans="2:15" x14ac:dyDescent="0.25">
      <c r="B592" s="88">
        <v>39345000000</v>
      </c>
      <c r="C592" s="88">
        <v>-8.8980131</v>
      </c>
      <c r="N592" s="88">
        <v>39345000000</v>
      </c>
      <c r="O592" s="88">
        <v>-9.5881127999999993</v>
      </c>
    </row>
    <row r="593" spans="2:15" x14ac:dyDescent="0.25">
      <c r="B593" s="88">
        <v>39540000000</v>
      </c>
      <c r="C593" s="88">
        <v>-8.8310975999999997</v>
      </c>
      <c r="N593" s="88">
        <v>39540000000</v>
      </c>
      <c r="O593" s="88">
        <v>-9.5765008999999992</v>
      </c>
    </row>
    <row r="594" spans="2:15" x14ac:dyDescent="0.25">
      <c r="B594" s="88">
        <v>39735000000</v>
      </c>
      <c r="C594" s="88">
        <v>-8.7765474000000001</v>
      </c>
      <c r="N594" s="88">
        <v>39735000000</v>
      </c>
      <c r="O594" s="88">
        <v>-9.5408010000000001</v>
      </c>
    </row>
    <row r="595" spans="2:15" x14ac:dyDescent="0.25">
      <c r="B595" s="88">
        <v>39930000000</v>
      </c>
      <c r="C595" s="88">
        <v>-8.7245425999999995</v>
      </c>
      <c r="N595" s="88">
        <v>39930000000</v>
      </c>
      <c r="O595" s="88">
        <v>-9.5921573999999996</v>
      </c>
    </row>
    <row r="596" spans="2:15" x14ac:dyDescent="0.25">
      <c r="B596" s="88">
        <v>40125000000</v>
      </c>
      <c r="C596" s="88">
        <v>-8.7575053999999994</v>
      </c>
      <c r="N596" s="88">
        <v>40125000000</v>
      </c>
      <c r="O596" s="88">
        <v>-9.6893816000000008</v>
      </c>
    </row>
    <row r="597" spans="2:15" x14ac:dyDescent="0.25">
      <c r="B597" s="88">
        <v>40320000000</v>
      </c>
      <c r="C597" s="88">
        <v>-8.7781085999999995</v>
      </c>
      <c r="N597" s="88">
        <v>40320000000</v>
      </c>
      <c r="O597" s="88">
        <v>-9.8267392999999998</v>
      </c>
    </row>
    <row r="598" spans="2:15" x14ac:dyDescent="0.25">
      <c r="B598" s="88">
        <v>40515000000</v>
      </c>
      <c r="C598" s="88">
        <v>-8.8914136999999993</v>
      </c>
      <c r="N598" s="88">
        <v>40515000000</v>
      </c>
      <c r="O598" s="88">
        <v>-9.9499110999999996</v>
      </c>
    </row>
    <row r="599" spans="2:15" x14ac:dyDescent="0.25">
      <c r="B599" s="88">
        <v>40710000000</v>
      </c>
      <c r="C599" s="88">
        <v>-8.9890574999999995</v>
      </c>
      <c r="N599" s="88">
        <v>40710000000</v>
      </c>
      <c r="O599" s="88">
        <v>-10.080824</v>
      </c>
    </row>
    <row r="600" spans="2:15" x14ac:dyDescent="0.25">
      <c r="B600" s="88">
        <v>40905000000</v>
      </c>
      <c r="C600" s="88">
        <v>-9.0912065999999996</v>
      </c>
      <c r="N600" s="88">
        <v>40905000000</v>
      </c>
      <c r="O600" s="88">
        <v>-10.172677999999999</v>
      </c>
    </row>
    <row r="601" spans="2:15" x14ac:dyDescent="0.25">
      <c r="B601" s="88">
        <v>41100000000</v>
      </c>
      <c r="C601" s="88">
        <v>-9.1572589999999998</v>
      </c>
      <c r="N601" s="88">
        <v>41100000000</v>
      </c>
      <c r="O601" s="88">
        <v>-10.271001999999999</v>
      </c>
    </row>
    <row r="602" spans="2:15" x14ac:dyDescent="0.25">
      <c r="B602" s="88">
        <v>41295000000</v>
      </c>
      <c r="C602" s="88">
        <v>-9.2139492000000001</v>
      </c>
      <c r="N602" s="88">
        <v>41295000000</v>
      </c>
      <c r="O602" s="88">
        <v>-10.287989</v>
      </c>
    </row>
    <row r="603" spans="2:15" x14ac:dyDescent="0.25">
      <c r="B603" s="88">
        <v>41490000000</v>
      </c>
      <c r="C603" s="88">
        <v>-9.3226814000000005</v>
      </c>
      <c r="N603" s="88">
        <v>41490000000</v>
      </c>
      <c r="O603" s="88">
        <v>-10.292911999999999</v>
      </c>
    </row>
    <row r="604" spans="2:15" x14ac:dyDescent="0.25">
      <c r="B604" s="88">
        <v>41685000000</v>
      </c>
      <c r="C604" s="88">
        <v>-9.4868039999999993</v>
      </c>
      <c r="N604" s="88">
        <v>41685000000</v>
      </c>
      <c r="O604" s="88">
        <v>-10.202184000000001</v>
      </c>
    </row>
    <row r="605" spans="2:15" x14ac:dyDescent="0.25">
      <c r="B605" s="88">
        <v>41880000000</v>
      </c>
      <c r="C605" s="88">
        <v>-9.673584</v>
      </c>
      <c r="N605" s="88">
        <v>41880000000</v>
      </c>
      <c r="O605" s="88">
        <v>-10.121085000000001</v>
      </c>
    </row>
    <row r="606" spans="2:15" x14ac:dyDescent="0.25">
      <c r="B606" s="88">
        <v>42075000000</v>
      </c>
      <c r="C606" s="88">
        <v>-9.8783112000000006</v>
      </c>
      <c r="N606" s="88">
        <v>42075000000</v>
      </c>
      <c r="O606" s="88">
        <v>-10.021867</v>
      </c>
    </row>
    <row r="607" spans="2:15" x14ac:dyDescent="0.25">
      <c r="B607" s="88">
        <v>42270000000</v>
      </c>
      <c r="C607" s="88">
        <v>-9.9955502000000003</v>
      </c>
      <c r="N607" s="88">
        <v>42270000000</v>
      </c>
      <c r="O607" s="88">
        <v>-9.9971495000000008</v>
      </c>
    </row>
    <row r="608" spans="2:15" x14ac:dyDescent="0.25">
      <c r="B608" s="88">
        <v>42465000000</v>
      </c>
      <c r="C608" s="88">
        <v>-10.102903</v>
      </c>
      <c r="N608" s="88">
        <v>42465000000</v>
      </c>
      <c r="O608" s="88">
        <v>-9.9876480000000001</v>
      </c>
    </row>
    <row r="609" spans="2:15" x14ac:dyDescent="0.25">
      <c r="B609" s="88">
        <v>42660000000</v>
      </c>
      <c r="C609" s="88">
        <v>-10.133202000000001</v>
      </c>
      <c r="N609" s="88">
        <v>42660000000</v>
      </c>
      <c r="O609" s="88">
        <v>-10.042301</v>
      </c>
    </row>
    <row r="610" spans="2:15" x14ac:dyDescent="0.25">
      <c r="B610" s="88">
        <v>42855000000</v>
      </c>
      <c r="C610" s="88">
        <v>-10.194906</v>
      </c>
      <c r="N610" s="88">
        <v>42855000000</v>
      </c>
      <c r="O610" s="88">
        <v>-10.061717</v>
      </c>
    </row>
    <row r="611" spans="2:15" x14ac:dyDescent="0.25">
      <c r="B611" s="88">
        <v>43050000000</v>
      </c>
      <c r="C611" s="88">
        <v>-10.27694</v>
      </c>
      <c r="N611" s="88">
        <v>43050000000</v>
      </c>
      <c r="O611" s="88">
        <v>-10.094946</v>
      </c>
    </row>
    <row r="612" spans="2:15" x14ac:dyDescent="0.25">
      <c r="B612" s="88">
        <v>43245000000</v>
      </c>
      <c r="C612" s="88">
        <v>-10.489815999999999</v>
      </c>
      <c r="N612" s="88">
        <v>43245000000</v>
      </c>
      <c r="O612" s="88">
        <v>-10.182516</v>
      </c>
    </row>
    <row r="613" spans="2:15" x14ac:dyDescent="0.25">
      <c r="B613" s="88">
        <v>43440000000</v>
      </c>
      <c r="C613" s="88">
        <v>-10.642776</v>
      </c>
      <c r="N613" s="88">
        <v>43440000000</v>
      </c>
      <c r="O613" s="88">
        <v>-10.199654000000001</v>
      </c>
    </row>
    <row r="614" spans="2:15" x14ac:dyDescent="0.25">
      <c r="B614" s="88">
        <v>43635000000</v>
      </c>
      <c r="C614" s="88">
        <v>-10.852703999999999</v>
      </c>
      <c r="N614" s="88">
        <v>43635000000</v>
      </c>
      <c r="O614" s="88">
        <v>-10.377177</v>
      </c>
    </row>
    <row r="615" spans="2:15" x14ac:dyDescent="0.25">
      <c r="B615" s="88">
        <v>43830000000</v>
      </c>
      <c r="C615" s="88">
        <v>-11.01826</v>
      </c>
      <c r="N615" s="88">
        <v>43830000000</v>
      </c>
      <c r="O615" s="88">
        <v>-10.546526</v>
      </c>
    </row>
    <row r="616" spans="2:15" x14ac:dyDescent="0.25">
      <c r="B616" s="88">
        <v>44025000000</v>
      </c>
      <c r="C616" s="88">
        <v>-11.243432</v>
      </c>
      <c r="N616" s="88">
        <v>44025000000</v>
      </c>
      <c r="O616" s="88">
        <v>-10.802177</v>
      </c>
    </row>
    <row r="617" spans="2:15" x14ac:dyDescent="0.25">
      <c r="B617" s="88">
        <v>44220000000</v>
      </c>
      <c r="C617" s="88">
        <v>-11.477014</v>
      </c>
      <c r="N617" s="88">
        <v>44220000000</v>
      </c>
      <c r="O617" s="88">
        <v>-11.071462</v>
      </c>
    </row>
    <row r="618" spans="2:15" x14ac:dyDescent="0.25">
      <c r="B618" s="88">
        <v>44415000000</v>
      </c>
      <c r="C618" s="88">
        <v>-11.741759999999999</v>
      </c>
      <c r="N618" s="88">
        <v>44415000000</v>
      </c>
      <c r="O618" s="88">
        <v>-11.313732</v>
      </c>
    </row>
    <row r="619" spans="2:15" x14ac:dyDescent="0.25">
      <c r="B619" s="88">
        <v>44610000000</v>
      </c>
      <c r="C619" s="88">
        <v>-12.071338000000001</v>
      </c>
      <c r="N619" s="88">
        <v>44610000000</v>
      </c>
      <c r="O619" s="88">
        <v>-11.403148</v>
      </c>
    </row>
    <row r="620" spans="2:15" x14ac:dyDescent="0.25">
      <c r="B620" s="88">
        <v>44805000000</v>
      </c>
      <c r="C620" s="88">
        <v>-12.291923000000001</v>
      </c>
      <c r="N620" s="88">
        <v>44805000000</v>
      </c>
      <c r="O620" s="88">
        <v>-11.416207999999999</v>
      </c>
    </row>
    <row r="621" spans="2:15" x14ac:dyDescent="0.25">
      <c r="B621" s="88">
        <v>45000000000</v>
      </c>
      <c r="C621" s="88">
        <v>-12.400615</v>
      </c>
      <c r="N621" s="88">
        <v>45000000000</v>
      </c>
      <c r="O621" s="88">
        <v>-11.382512</v>
      </c>
    </row>
    <row r="622" spans="2:15" x14ac:dyDescent="0.25">
      <c r="B622" s="88" t="s">
        <v>21</v>
      </c>
      <c r="N622" s="88" t="s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28"/>
  <sheetViews>
    <sheetView topLeftCell="G144" workbookViewId="0">
      <selection activeCell="R9" sqref="R9"/>
    </sheetView>
  </sheetViews>
  <sheetFormatPr defaultRowHeight="15" x14ac:dyDescent="0.25"/>
  <cols>
    <col min="1" max="1" width="13.7109375" style="40" customWidth="1"/>
    <col min="2" max="3" width="9.140625" style="88"/>
    <col min="4" max="4" width="3" style="19" customWidth="1"/>
    <col min="5" max="5" width="10.7109375" style="5" customWidth="1"/>
    <col min="6" max="7" width="10.7109375" style="87" customWidth="1"/>
    <col min="8" max="8" width="10.7109375" style="5" customWidth="1"/>
    <col min="9" max="9" width="10.7109375" style="87" customWidth="1"/>
    <col min="10" max="10" width="10.7109375" style="5" customWidth="1"/>
    <col min="11" max="12" width="10.7109375" style="87" customWidth="1"/>
    <col min="13" max="13" width="13.7109375" style="40" customWidth="1"/>
    <col min="14" max="15" width="9.140625" style="88"/>
    <col min="16" max="16" width="2" style="19" customWidth="1"/>
    <col min="17" max="17" width="10.7109375" style="5" customWidth="1"/>
    <col min="18" max="19" width="10.7109375" style="87" customWidth="1"/>
    <col min="20" max="20" width="10.7109375" style="5" customWidth="1"/>
    <col min="21" max="21" width="10.7109375" style="87" customWidth="1"/>
    <col min="22" max="22" width="10.7109375" style="5" customWidth="1"/>
    <col min="23" max="24" width="10.7109375" style="87" customWidth="1"/>
    <col min="25" max="25" width="2" style="19" customWidth="1"/>
    <col min="26" max="16384" width="9.140625" style="3"/>
  </cols>
  <sheetData>
    <row r="1" spans="1:25" x14ac:dyDescent="0.25">
      <c r="B1" s="88" t="s">
        <v>95</v>
      </c>
      <c r="E1" s="5" t="s">
        <v>1</v>
      </c>
      <c r="I1" s="31" t="s">
        <v>16</v>
      </c>
      <c r="N1" s="88" t="s">
        <v>95</v>
      </c>
      <c r="Q1" s="5" t="s">
        <v>1</v>
      </c>
      <c r="U1" s="31" t="s">
        <v>17</v>
      </c>
    </row>
    <row r="2" spans="1:25" x14ac:dyDescent="0.25">
      <c r="A2" s="39" t="s">
        <v>106</v>
      </c>
      <c r="B2" s="88" t="s">
        <v>256</v>
      </c>
      <c r="C2" s="88" t="s">
        <v>270</v>
      </c>
      <c r="F2" s="70" t="s">
        <v>254</v>
      </c>
      <c r="G2" s="70" t="s">
        <v>244</v>
      </c>
      <c r="H2" s="70" t="s">
        <v>232</v>
      </c>
      <c r="I2" s="70" t="s">
        <v>245</v>
      </c>
      <c r="J2" s="70" t="s">
        <v>246</v>
      </c>
      <c r="K2" s="70" t="s">
        <v>265</v>
      </c>
      <c r="L2" s="70" t="s">
        <v>229</v>
      </c>
      <c r="M2" s="39" t="s">
        <v>107</v>
      </c>
      <c r="N2" s="88" t="s">
        <v>256</v>
      </c>
      <c r="O2" s="88" t="s">
        <v>270</v>
      </c>
      <c r="R2" s="70" t="s">
        <v>254</v>
      </c>
      <c r="S2" s="70" t="s">
        <v>244</v>
      </c>
      <c r="T2" s="70" t="s">
        <v>232</v>
      </c>
      <c r="U2" s="70" t="s">
        <v>245</v>
      </c>
      <c r="V2" s="70" t="s">
        <v>246</v>
      </c>
      <c r="W2" s="70" t="s">
        <v>265</v>
      </c>
      <c r="X2" s="70" t="s">
        <v>229</v>
      </c>
      <c r="Y2" s="70" t="s">
        <v>229</v>
      </c>
    </row>
    <row r="3" spans="1:25" x14ac:dyDescent="0.25">
      <c r="B3" s="88" t="s">
        <v>313</v>
      </c>
      <c r="C3" s="88" t="s">
        <v>314</v>
      </c>
      <c r="F3" s="44" t="str">
        <f>C8</f>
        <v>+17dBm CL Log Mag(dB)</v>
      </c>
      <c r="G3" s="44" t="str">
        <f>C214</f>
        <v>+15dBm Log Mag(dB)</v>
      </c>
      <c r="H3" s="44" t="str">
        <f>C420</f>
        <v>+13dBm Log Mag(dB)</v>
      </c>
      <c r="I3" s="44" t="str">
        <f>C626</f>
        <v>+11dBm Log Mag(dB)</v>
      </c>
      <c r="J3" s="44">
        <f>C832</f>
        <v>0</v>
      </c>
      <c r="K3" s="44">
        <f>C1038</f>
        <v>0</v>
      </c>
      <c r="L3" s="44">
        <f>C1244</f>
        <v>0</v>
      </c>
      <c r="N3" s="88" t="s">
        <v>313</v>
      </c>
      <c r="O3" s="88" t="s">
        <v>314</v>
      </c>
      <c r="R3" s="44" t="str">
        <f>O8</f>
        <v>+17dBm CL Log Mag(dB)</v>
      </c>
      <c r="S3" s="44" t="str">
        <f>O214</f>
        <v>+15dBm Log Mag(dB)</v>
      </c>
      <c r="T3" s="44" t="str">
        <f>O420</f>
        <v>+13dBm Log Mag(dB)</v>
      </c>
      <c r="U3" s="44" t="str">
        <f>O626</f>
        <v>+11dBm Log Mag(dB)</v>
      </c>
      <c r="V3" s="44">
        <f>O832</f>
        <v>0</v>
      </c>
      <c r="W3" s="44">
        <f>O1038</f>
        <v>0</v>
      </c>
      <c r="X3" s="44">
        <f>O1244</f>
        <v>0</v>
      </c>
    </row>
    <row r="4" spans="1:25" x14ac:dyDescent="0.25">
      <c r="B4" s="88" t="s">
        <v>98</v>
      </c>
      <c r="G4" s="13">
        <f>AVERAGE(G20:G200)</f>
        <v>-8.1574492701657402</v>
      </c>
      <c r="H4" s="87"/>
      <c r="J4" s="87"/>
      <c r="N4" s="88" t="s">
        <v>98</v>
      </c>
      <c r="S4" s="13">
        <f>AVERAGE(S20:S200)</f>
        <v>-9.0102645812154645</v>
      </c>
      <c r="T4" s="87"/>
      <c r="V4" s="87"/>
    </row>
    <row r="5" spans="1:25" x14ac:dyDescent="0.25">
      <c r="D5" s="20"/>
      <c r="E5" s="87">
        <f t="shared" ref="E5:E68" si="0">B9/1000000000</f>
        <v>6</v>
      </c>
      <c r="F5" s="87">
        <f t="shared" ref="F5:F68" si="1">C9</f>
        <v>-22.712354999999999</v>
      </c>
      <c r="G5" s="44">
        <f t="shared" ref="G5:G68" si="2">C215</f>
        <v>-23.016811000000001</v>
      </c>
      <c r="H5" s="44">
        <f t="shared" ref="H5:H68" si="3">C421</f>
        <v>-24.545024999999999</v>
      </c>
      <c r="I5" s="44">
        <f t="shared" ref="I5:I68" si="4">C627</f>
        <v>-31.177526</v>
      </c>
      <c r="J5" s="44">
        <f t="shared" ref="J5:J68" si="5">C833</f>
        <v>0</v>
      </c>
      <c r="K5" s="44">
        <f t="shared" ref="K5:K68" si="6">C1039</f>
        <v>0</v>
      </c>
      <c r="L5" s="44">
        <f>C1245</f>
        <v>0</v>
      </c>
      <c r="P5" s="20"/>
      <c r="Q5" s="87">
        <f>N9/1000000000</f>
        <v>6</v>
      </c>
      <c r="R5" s="87">
        <f>O9</f>
        <v>-16.872478000000001</v>
      </c>
      <c r="S5" s="44">
        <f>O215</f>
        <v>-17.654046999999998</v>
      </c>
      <c r="T5" s="44">
        <f>O421</f>
        <v>-20.140352</v>
      </c>
      <c r="U5" s="44">
        <f>O627</f>
        <v>-33.212851999999998</v>
      </c>
      <c r="V5" s="44">
        <f>O833</f>
        <v>0</v>
      </c>
      <c r="W5" s="44">
        <f>O1039</f>
        <v>0</v>
      </c>
      <c r="X5" s="44">
        <f>O1245</f>
        <v>0</v>
      </c>
      <c r="Y5" s="20"/>
    </row>
    <row r="6" spans="1:25" x14ac:dyDescent="0.25">
      <c r="D6" s="20"/>
      <c r="E6" s="87">
        <f t="shared" si="0"/>
        <v>6.1950000000000003</v>
      </c>
      <c r="F6" s="87">
        <f t="shared" si="1"/>
        <v>-22.71406</v>
      </c>
      <c r="G6" s="44">
        <f t="shared" si="2"/>
        <v>-23.113674</v>
      </c>
      <c r="H6" s="44">
        <f t="shared" si="3"/>
        <v>-24.144304000000002</v>
      </c>
      <c r="I6" s="44">
        <f t="shared" si="4"/>
        <v>-28.716138999999998</v>
      </c>
      <c r="J6" s="44">
        <f t="shared" si="5"/>
        <v>0</v>
      </c>
      <c r="K6" s="44">
        <f t="shared" si="6"/>
        <v>0</v>
      </c>
      <c r="L6" s="44">
        <f t="shared" ref="L6:L69" si="7">C1246</f>
        <v>0</v>
      </c>
      <c r="P6" s="20"/>
      <c r="Q6" s="87">
        <f t="shared" ref="Q6:Q69" si="8">N10/1000000000</f>
        <v>6.1950000000000003</v>
      </c>
      <c r="R6" s="87">
        <f t="shared" ref="R6:R69" si="9">O10</f>
        <v>-16.836548000000001</v>
      </c>
      <c r="S6" s="44">
        <f t="shared" ref="S6:S69" si="10">O216</f>
        <v>-17.529577</v>
      </c>
      <c r="T6" s="44">
        <f t="shared" ref="T6:T69" si="11">O422</f>
        <v>-19.500447999999999</v>
      </c>
      <c r="U6" s="44">
        <f t="shared" ref="U6:U69" si="12">O628</f>
        <v>-28.862278</v>
      </c>
      <c r="V6" s="44">
        <f t="shared" ref="V6:V69" si="13">O834</f>
        <v>0</v>
      </c>
      <c r="W6" s="44">
        <f t="shared" ref="W6:W69" si="14">O1040</f>
        <v>0</v>
      </c>
      <c r="X6" s="44">
        <f t="shared" ref="X6:X69" si="15">O1246</f>
        <v>0</v>
      </c>
      <c r="Y6" s="20"/>
    </row>
    <row r="7" spans="1:25" x14ac:dyDescent="0.25">
      <c r="B7" s="88" t="s">
        <v>99</v>
      </c>
      <c r="D7" s="20"/>
      <c r="E7" s="87">
        <f t="shared" si="0"/>
        <v>6.39</v>
      </c>
      <c r="F7" s="87">
        <f t="shared" si="1"/>
        <v>-22.662275000000001</v>
      </c>
      <c r="G7" s="44">
        <f t="shared" si="2"/>
        <v>-23.156756999999999</v>
      </c>
      <c r="H7" s="44">
        <f t="shared" si="3"/>
        <v>-23.744364000000001</v>
      </c>
      <c r="I7" s="44">
        <f t="shared" si="4"/>
        <v>-26.063965</v>
      </c>
      <c r="J7" s="44">
        <f t="shared" si="5"/>
        <v>0</v>
      </c>
      <c r="K7" s="44">
        <f t="shared" si="6"/>
        <v>0</v>
      </c>
      <c r="L7" s="44">
        <f t="shared" si="7"/>
        <v>0</v>
      </c>
      <c r="N7" s="88" t="s">
        <v>99</v>
      </c>
      <c r="P7" s="20"/>
      <c r="Q7" s="87">
        <f t="shared" si="8"/>
        <v>6.39</v>
      </c>
      <c r="R7" s="87">
        <f t="shared" si="9"/>
        <v>-16.785612</v>
      </c>
      <c r="S7" s="44">
        <f t="shared" si="10"/>
        <v>-17.400537</v>
      </c>
      <c r="T7" s="44">
        <f t="shared" si="11"/>
        <v>-18.714464</v>
      </c>
      <c r="U7" s="44">
        <f t="shared" si="12"/>
        <v>-23.540566999999999</v>
      </c>
      <c r="V7" s="44">
        <f t="shared" si="13"/>
        <v>0</v>
      </c>
      <c r="W7" s="44">
        <f t="shared" si="14"/>
        <v>0</v>
      </c>
      <c r="X7" s="44">
        <f t="shared" si="15"/>
        <v>0</v>
      </c>
      <c r="Y7" s="20"/>
    </row>
    <row r="8" spans="1:25" x14ac:dyDescent="0.25">
      <c r="B8" s="88" t="s">
        <v>19</v>
      </c>
      <c r="C8" s="88" t="s">
        <v>295</v>
      </c>
      <c r="D8" s="20"/>
      <c r="E8" s="87">
        <f t="shared" si="0"/>
        <v>6.585</v>
      </c>
      <c r="F8" s="87">
        <f t="shared" si="1"/>
        <v>-22.431255</v>
      </c>
      <c r="G8" s="44">
        <f t="shared" si="2"/>
        <v>-23.117781000000001</v>
      </c>
      <c r="H8" s="44">
        <f t="shared" si="3"/>
        <v>-23.768439999999998</v>
      </c>
      <c r="I8" s="44">
        <f t="shared" si="4"/>
        <v>-25.399854999999999</v>
      </c>
      <c r="J8" s="44">
        <f t="shared" si="5"/>
        <v>0</v>
      </c>
      <c r="K8" s="44">
        <f t="shared" si="6"/>
        <v>0</v>
      </c>
      <c r="L8" s="44">
        <f t="shared" si="7"/>
        <v>0</v>
      </c>
      <c r="N8" s="88" t="s">
        <v>19</v>
      </c>
      <c r="O8" s="88" t="s">
        <v>295</v>
      </c>
      <c r="P8" s="20"/>
      <c r="Q8" s="87">
        <f t="shared" si="8"/>
        <v>6.585</v>
      </c>
      <c r="R8" s="87">
        <f t="shared" si="9"/>
        <v>-16.708275</v>
      </c>
      <c r="S8" s="44">
        <f t="shared" si="10"/>
        <v>-17.194061000000001</v>
      </c>
      <c r="T8" s="44">
        <f t="shared" si="11"/>
        <v>-18.274094000000002</v>
      </c>
      <c r="U8" s="44">
        <f t="shared" si="12"/>
        <v>-20.728394999999999</v>
      </c>
      <c r="V8" s="44">
        <f t="shared" si="13"/>
        <v>0</v>
      </c>
      <c r="W8" s="44">
        <f t="shared" si="14"/>
        <v>0</v>
      </c>
      <c r="X8" s="44">
        <f t="shared" si="15"/>
        <v>0</v>
      </c>
      <c r="Y8" s="20"/>
    </row>
    <row r="9" spans="1:25" x14ac:dyDescent="0.25">
      <c r="B9" s="88">
        <v>6000000000</v>
      </c>
      <c r="C9" s="88">
        <v>-22.712354999999999</v>
      </c>
      <c r="D9" s="20"/>
      <c r="E9" s="87">
        <f t="shared" si="0"/>
        <v>6.78</v>
      </c>
      <c r="F9" s="87">
        <f t="shared" si="1"/>
        <v>-22.035467000000001</v>
      </c>
      <c r="G9" s="44">
        <f t="shared" si="2"/>
        <v>-22.808282999999999</v>
      </c>
      <c r="H9" s="44">
        <f t="shared" si="3"/>
        <v>-23.713156000000001</v>
      </c>
      <c r="I9" s="44">
        <f t="shared" si="4"/>
        <v>-25.282451999999999</v>
      </c>
      <c r="J9" s="44">
        <f t="shared" si="5"/>
        <v>0</v>
      </c>
      <c r="K9" s="44">
        <f t="shared" si="6"/>
        <v>0</v>
      </c>
      <c r="L9" s="44">
        <f t="shared" si="7"/>
        <v>0</v>
      </c>
      <c r="N9" s="88">
        <v>6000000000</v>
      </c>
      <c r="O9" s="88">
        <v>-16.872478000000001</v>
      </c>
      <c r="P9" s="20"/>
      <c r="Q9" s="87">
        <f t="shared" si="8"/>
        <v>6.78</v>
      </c>
      <c r="R9" s="87">
        <f t="shared" si="9"/>
        <v>-16.515394000000001</v>
      </c>
      <c r="S9" s="44">
        <f t="shared" si="10"/>
        <v>-17.163675000000001</v>
      </c>
      <c r="T9" s="44">
        <f t="shared" si="11"/>
        <v>-18.146115999999999</v>
      </c>
      <c r="U9" s="44">
        <f t="shared" si="12"/>
        <v>-19.69087</v>
      </c>
      <c r="V9" s="44">
        <f t="shared" si="13"/>
        <v>0</v>
      </c>
      <c r="W9" s="44">
        <f t="shared" si="14"/>
        <v>0</v>
      </c>
      <c r="X9" s="44">
        <f t="shared" si="15"/>
        <v>0</v>
      </c>
      <c r="Y9" s="20"/>
    </row>
    <row r="10" spans="1:25" x14ac:dyDescent="0.25">
      <c r="B10" s="88">
        <v>6195000000</v>
      </c>
      <c r="C10" s="88">
        <v>-22.71406</v>
      </c>
      <c r="D10" s="20"/>
      <c r="E10" s="87">
        <f t="shared" si="0"/>
        <v>6.9749999999999996</v>
      </c>
      <c r="F10" s="87">
        <f t="shared" si="1"/>
        <v>-21.408536999999999</v>
      </c>
      <c r="G10" s="44">
        <f t="shared" si="2"/>
        <v>-22.442146000000001</v>
      </c>
      <c r="H10" s="44">
        <f t="shared" si="3"/>
        <v>-23.598683999999999</v>
      </c>
      <c r="I10" s="44">
        <f t="shared" si="4"/>
        <v>-25.399118000000001</v>
      </c>
      <c r="J10" s="44">
        <f t="shared" si="5"/>
        <v>0</v>
      </c>
      <c r="K10" s="44">
        <f t="shared" si="6"/>
        <v>0</v>
      </c>
      <c r="L10" s="44">
        <f t="shared" si="7"/>
        <v>0</v>
      </c>
      <c r="N10" s="88">
        <v>6195000000</v>
      </c>
      <c r="O10" s="88">
        <v>-16.836548000000001</v>
      </c>
      <c r="P10" s="20"/>
      <c r="Q10" s="87">
        <f t="shared" si="8"/>
        <v>6.9749999999999996</v>
      </c>
      <c r="R10" s="87">
        <f t="shared" si="9"/>
        <v>-16.300335</v>
      </c>
      <c r="S10" s="44">
        <f t="shared" si="10"/>
        <v>-16.988092000000002</v>
      </c>
      <c r="T10" s="44">
        <f t="shared" si="11"/>
        <v>-17.987133</v>
      </c>
      <c r="U10" s="44">
        <f t="shared" si="12"/>
        <v>-19.513612999999999</v>
      </c>
      <c r="V10" s="44">
        <f t="shared" si="13"/>
        <v>0</v>
      </c>
      <c r="W10" s="44">
        <f t="shared" si="14"/>
        <v>0</v>
      </c>
      <c r="X10" s="44">
        <f t="shared" si="15"/>
        <v>0</v>
      </c>
      <c r="Y10" s="20"/>
    </row>
    <row r="11" spans="1:25" x14ac:dyDescent="0.25">
      <c r="B11" s="88">
        <v>6390000000</v>
      </c>
      <c r="C11" s="88">
        <v>-22.662275000000001</v>
      </c>
      <c r="D11" s="20"/>
      <c r="E11" s="87">
        <f t="shared" si="0"/>
        <v>7.17</v>
      </c>
      <c r="F11" s="87">
        <f t="shared" si="1"/>
        <v>-20.600687000000001</v>
      </c>
      <c r="G11" s="44">
        <f t="shared" si="2"/>
        <v>-21.723389000000001</v>
      </c>
      <c r="H11" s="44">
        <f t="shared" si="3"/>
        <v>-23.028411999999999</v>
      </c>
      <c r="I11" s="44">
        <f t="shared" si="4"/>
        <v>-25.025473000000002</v>
      </c>
      <c r="J11" s="44">
        <f t="shared" si="5"/>
        <v>0</v>
      </c>
      <c r="K11" s="44">
        <f t="shared" si="6"/>
        <v>0</v>
      </c>
      <c r="L11" s="44">
        <f t="shared" si="7"/>
        <v>0</v>
      </c>
      <c r="N11" s="88">
        <v>6390000000</v>
      </c>
      <c r="O11" s="88">
        <v>-16.785612</v>
      </c>
      <c r="P11" s="20"/>
      <c r="Q11" s="87">
        <f t="shared" si="8"/>
        <v>7.17</v>
      </c>
      <c r="R11" s="87">
        <f t="shared" si="9"/>
        <v>-16.040455000000001</v>
      </c>
      <c r="S11" s="44">
        <f t="shared" si="10"/>
        <v>-16.638114999999999</v>
      </c>
      <c r="T11" s="44">
        <f t="shared" si="11"/>
        <v>-17.577985999999999</v>
      </c>
      <c r="U11" s="44">
        <f t="shared" si="12"/>
        <v>-18.918531000000002</v>
      </c>
      <c r="V11" s="44">
        <f t="shared" si="13"/>
        <v>0</v>
      </c>
      <c r="W11" s="44">
        <f t="shared" si="14"/>
        <v>0</v>
      </c>
      <c r="X11" s="44">
        <f t="shared" si="15"/>
        <v>0</v>
      </c>
      <c r="Y11" s="20"/>
    </row>
    <row r="12" spans="1:25" x14ac:dyDescent="0.25">
      <c r="B12" s="88">
        <v>6585000000</v>
      </c>
      <c r="C12" s="88">
        <v>-22.431255</v>
      </c>
      <c r="D12" s="20"/>
      <c r="E12" s="87">
        <f t="shared" si="0"/>
        <v>7.3650000000000002</v>
      </c>
      <c r="F12" s="87">
        <f t="shared" si="1"/>
        <v>-19.715971</v>
      </c>
      <c r="G12" s="44">
        <f t="shared" si="2"/>
        <v>-20.770299999999999</v>
      </c>
      <c r="H12" s="44">
        <f t="shared" si="3"/>
        <v>-22.117647000000002</v>
      </c>
      <c r="I12" s="44">
        <f t="shared" si="4"/>
        <v>-24.219538</v>
      </c>
      <c r="J12" s="44">
        <f t="shared" si="5"/>
        <v>0</v>
      </c>
      <c r="K12" s="44">
        <f t="shared" si="6"/>
        <v>0</v>
      </c>
      <c r="L12" s="44">
        <f t="shared" si="7"/>
        <v>0</v>
      </c>
      <c r="N12" s="88">
        <v>6585000000</v>
      </c>
      <c r="O12" s="88">
        <v>-16.708275</v>
      </c>
      <c r="P12" s="20"/>
      <c r="Q12" s="87">
        <f t="shared" si="8"/>
        <v>7.3650000000000002</v>
      </c>
      <c r="R12" s="87">
        <f t="shared" si="9"/>
        <v>-15.651379</v>
      </c>
      <c r="S12" s="44">
        <f t="shared" si="10"/>
        <v>-16.276319999999998</v>
      </c>
      <c r="T12" s="44">
        <f t="shared" si="11"/>
        <v>-17.233488000000001</v>
      </c>
      <c r="U12" s="44">
        <f t="shared" si="12"/>
        <v>-18.569849000000001</v>
      </c>
      <c r="V12" s="44">
        <f t="shared" si="13"/>
        <v>0</v>
      </c>
      <c r="W12" s="44">
        <f t="shared" si="14"/>
        <v>0</v>
      </c>
      <c r="X12" s="44">
        <f t="shared" si="15"/>
        <v>0</v>
      </c>
      <c r="Y12" s="20"/>
    </row>
    <row r="13" spans="1:25" x14ac:dyDescent="0.25">
      <c r="B13" s="88">
        <v>6780000000</v>
      </c>
      <c r="C13" s="88">
        <v>-22.035467000000001</v>
      </c>
      <c r="D13" s="20"/>
      <c r="E13" s="87">
        <f t="shared" si="0"/>
        <v>7.56</v>
      </c>
      <c r="F13" s="87">
        <f t="shared" si="1"/>
        <v>-18.894783</v>
      </c>
      <c r="G13" s="44">
        <f t="shared" si="2"/>
        <v>-19.747910999999998</v>
      </c>
      <c r="H13" s="44">
        <f t="shared" si="3"/>
        <v>-21.073720999999999</v>
      </c>
      <c r="I13" s="44">
        <f t="shared" si="4"/>
        <v>-23.110834000000001</v>
      </c>
      <c r="J13" s="44">
        <f t="shared" si="5"/>
        <v>0</v>
      </c>
      <c r="K13" s="44">
        <f t="shared" si="6"/>
        <v>0</v>
      </c>
      <c r="L13" s="44">
        <f t="shared" si="7"/>
        <v>0</v>
      </c>
      <c r="N13" s="88">
        <v>6780000000</v>
      </c>
      <c r="O13" s="88">
        <v>-16.515394000000001</v>
      </c>
      <c r="P13" s="20"/>
      <c r="Q13" s="87">
        <f t="shared" si="8"/>
        <v>7.56</v>
      </c>
      <c r="R13" s="87">
        <f t="shared" si="9"/>
        <v>-15.175140000000001</v>
      </c>
      <c r="S13" s="44">
        <f t="shared" si="10"/>
        <v>-15.784209000000001</v>
      </c>
      <c r="T13" s="44">
        <f t="shared" si="11"/>
        <v>-16.720117999999999</v>
      </c>
      <c r="U13" s="44">
        <f t="shared" si="12"/>
        <v>-17.945169</v>
      </c>
      <c r="V13" s="44">
        <f t="shared" si="13"/>
        <v>0</v>
      </c>
      <c r="W13" s="44">
        <f t="shared" si="14"/>
        <v>0</v>
      </c>
      <c r="X13" s="44">
        <f t="shared" si="15"/>
        <v>0</v>
      </c>
      <c r="Y13" s="20"/>
    </row>
    <row r="14" spans="1:25" x14ac:dyDescent="0.25">
      <c r="B14" s="88">
        <v>6975000000</v>
      </c>
      <c r="C14" s="88">
        <v>-21.408536999999999</v>
      </c>
      <c r="D14" s="20"/>
      <c r="E14" s="87">
        <f t="shared" si="0"/>
        <v>7.7549999999999999</v>
      </c>
      <c r="F14" s="87">
        <f t="shared" si="1"/>
        <v>-17.903938</v>
      </c>
      <c r="G14" s="44">
        <f t="shared" si="2"/>
        <v>-18.885759</v>
      </c>
      <c r="H14" s="44">
        <f t="shared" si="3"/>
        <v>-20.160757</v>
      </c>
      <c r="I14" s="44">
        <f t="shared" si="4"/>
        <v>-22.028604999999999</v>
      </c>
      <c r="J14" s="44">
        <f t="shared" si="5"/>
        <v>0</v>
      </c>
      <c r="K14" s="44">
        <f t="shared" si="6"/>
        <v>0</v>
      </c>
      <c r="L14" s="44">
        <f t="shared" si="7"/>
        <v>0</v>
      </c>
      <c r="N14" s="88">
        <v>6975000000</v>
      </c>
      <c r="O14" s="88">
        <v>-16.300335</v>
      </c>
      <c r="P14" s="20"/>
      <c r="Q14" s="87">
        <f t="shared" si="8"/>
        <v>7.7549999999999999</v>
      </c>
      <c r="R14" s="87">
        <f t="shared" si="9"/>
        <v>-14.689415</v>
      </c>
      <c r="S14" s="44">
        <f t="shared" si="10"/>
        <v>-15.258732</v>
      </c>
      <c r="T14" s="44">
        <f t="shared" si="11"/>
        <v>-16.129069999999999</v>
      </c>
      <c r="U14" s="44">
        <f t="shared" si="12"/>
        <v>-17.212503000000002</v>
      </c>
      <c r="V14" s="44">
        <f t="shared" si="13"/>
        <v>0</v>
      </c>
      <c r="W14" s="44">
        <f t="shared" si="14"/>
        <v>0</v>
      </c>
      <c r="X14" s="44">
        <f t="shared" si="15"/>
        <v>0</v>
      </c>
      <c r="Y14" s="20"/>
    </row>
    <row r="15" spans="1:25" x14ac:dyDescent="0.25">
      <c r="B15" s="88">
        <v>7170000000</v>
      </c>
      <c r="C15" s="88">
        <v>-20.600687000000001</v>
      </c>
      <c r="D15" s="20"/>
      <c r="E15" s="87">
        <f t="shared" si="0"/>
        <v>7.95</v>
      </c>
      <c r="F15" s="87">
        <f t="shared" si="1"/>
        <v>-16.759708</v>
      </c>
      <c r="G15" s="44">
        <f t="shared" si="2"/>
        <v>-17.957968000000001</v>
      </c>
      <c r="H15" s="44">
        <f t="shared" si="3"/>
        <v>-19.099578999999999</v>
      </c>
      <c r="I15" s="44">
        <f t="shared" si="4"/>
        <v>-20.631947</v>
      </c>
      <c r="J15" s="44">
        <f t="shared" si="5"/>
        <v>0</v>
      </c>
      <c r="K15" s="44">
        <f t="shared" si="6"/>
        <v>0</v>
      </c>
      <c r="L15" s="44">
        <f t="shared" si="7"/>
        <v>0</v>
      </c>
      <c r="N15" s="88">
        <v>7170000000</v>
      </c>
      <c r="O15" s="88">
        <v>-16.040455000000001</v>
      </c>
      <c r="P15" s="20"/>
      <c r="Q15" s="87">
        <f t="shared" si="8"/>
        <v>7.95</v>
      </c>
      <c r="R15" s="87">
        <f t="shared" si="9"/>
        <v>-14.248870999999999</v>
      </c>
      <c r="S15" s="44">
        <f t="shared" si="10"/>
        <v>-14.610393</v>
      </c>
      <c r="T15" s="44">
        <f t="shared" si="11"/>
        <v>-15.329288999999999</v>
      </c>
      <c r="U15" s="44">
        <f t="shared" si="12"/>
        <v>-16.275976</v>
      </c>
      <c r="V15" s="44">
        <f t="shared" si="13"/>
        <v>0</v>
      </c>
      <c r="W15" s="44">
        <f t="shared" si="14"/>
        <v>0</v>
      </c>
      <c r="X15" s="44">
        <f t="shared" si="15"/>
        <v>0</v>
      </c>
      <c r="Y15" s="20"/>
    </row>
    <row r="16" spans="1:25" x14ac:dyDescent="0.25">
      <c r="B16" s="88">
        <v>7365000000</v>
      </c>
      <c r="C16" s="88">
        <v>-19.715971</v>
      </c>
      <c r="D16" s="20"/>
      <c r="E16" s="87">
        <f t="shared" si="0"/>
        <v>8.1449999999999996</v>
      </c>
      <c r="F16" s="87">
        <f t="shared" si="1"/>
        <v>-15.685527</v>
      </c>
      <c r="G16" s="44">
        <f t="shared" si="2"/>
        <v>-16.587294</v>
      </c>
      <c r="H16" s="44">
        <f t="shared" si="3"/>
        <v>-17.550201000000001</v>
      </c>
      <c r="I16" s="44">
        <f t="shared" si="4"/>
        <v>-18.790184</v>
      </c>
      <c r="J16" s="44">
        <f t="shared" si="5"/>
        <v>0</v>
      </c>
      <c r="K16" s="44">
        <f t="shared" si="6"/>
        <v>0</v>
      </c>
      <c r="L16" s="44">
        <f t="shared" si="7"/>
        <v>0</v>
      </c>
      <c r="N16" s="88">
        <v>7365000000</v>
      </c>
      <c r="O16" s="88">
        <v>-15.651379</v>
      </c>
      <c r="P16" s="20"/>
      <c r="Q16" s="87">
        <f t="shared" si="8"/>
        <v>8.1449999999999996</v>
      </c>
      <c r="R16" s="87">
        <f t="shared" si="9"/>
        <v>-13.753147</v>
      </c>
      <c r="S16" s="44">
        <f t="shared" si="10"/>
        <v>-14.175470000000001</v>
      </c>
      <c r="T16" s="44">
        <f t="shared" si="11"/>
        <v>-14.822597</v>
      </c>
      <c r="U16" s="44">
        <f t="shared" si="12"/>
        <v>-15.645332</v>
      </c>
      <c r="V16" s="44">
        <f t="shared" si="13"/>
        <v>0</v>
      </c>
      <c r="W16" s="44">
        <f t="shared" si="14"/>
        <v>0</v>
      </c>
      <c r="X16" s="44">
        <f t="shared" si="15"/>
        <v>0</v>
      </c>
      <c r="Y16" s="20"/>
    </row>
    <row r="17" spans="2:25" x14ac:dyDescent="0.25">
      <c r="B17" s="88">
        <v>7560000000</v>
      </c>
      <c r="C17" s="88">
        <v>-18.894783</v>
      </c>
      <c r="D17" s="20"/>
      <c r="E17" s="87">
        <f t="shared" si="0"/>
        <v>8.34</v>
      </c>
      <c r="F17" s="87">
        <f t="shared" si="1"/>
        <v>-14.54377</v>
      </c>
      <c r="G17" s="44">
        <f t="shared" si="2"/>
        <v>-15.062071</v>
      </c>
      <c r="H17" s="44">
        <f t="shared" si="3"/>
        <v>-15.869216</v>
      </c>
      <c r="I17" s="44">
        <f t="shared" si="4"/>
        <v>-16.966494000000001</v>
      </c>
      <c r="J17" s="44">
        <f t="shared" si="5"/>
        <v>0</v>
      </c>
      <c r="K17" s="44">
        <f t="shared" si="6"/>
        <v>0</v>
      </c>
      <c r="L17" s="44">
        <f t="shared" si="7"/>
        <v>0</v>
      </c>
      <c r="N17" s="88">
        <v>7560000000</v>
      </c>
      <c r="O17" s="88">
        <v>-15.175140000000001</v>
      </c>
      <c r="P17" s="20"/>
      <c r="Q17" s="87">
        <f t="shared" si="8"/>
        <v>8.34</v>
      </c>
      <c r="R17" s="87">
        <f t="shared" si="9"/>
        <v>-13.261065</v>
      </c>
      <c r="S17" s="44">
        <f t="shared" si="10"/>
        <v>-13.800636000000001</v>
      </c>
      <c r="T17" s="44">
        <f t="shared" si="11"/>
        <v>-14.432466</v>
      </c>
      <c r="U17" s="44">
        <f t="shared" si="12"/>
        <v>-15.16011</v>
      </c>
      <c r="V17" s="44">
        <f t="shared" si="13"/>
        <v>0</v>
      </c>
      <c r="W17" s="44">
        <f t="shared" si="14"/>
        <v>0</v>
      </c>
      <c r="X17" s="44">
        <f t="shared" si="15"/>
        <v>0</v>
      </c>
      <c r="Y17" s="20"/>
    </row>
    <row r="18" spans="2:25" x14ac:dyDescent="0.25">
      <c r="B18" s="88">
        <v>7755000000</v>
      </c>
      <c r="C18" s="88">
        <v>-17.903938</v>
      </c>
      <c r="D18" s="20"/>
      <c r="E18" s="87">
        <f t="shared" si="0"/>
        <v>8.5350000000000001</v>
      </c>
      <c r="F18" s="87">
        <f t="shared" si="1"/>
        <v>-13.278308000000001</v>
      </c>
      <c r="G18" s="44">
        <f t="shared" si="2"/>
        <v>-13.718043</v>
      </c>
      <c r="H18" s="44">
        <f t="shared" si="3"/>
        <v>-14.414149999999999</v>
      </c>
      <c r="I18" s="44">
        <f t="shared" si="4"/>
        <v>-15.410621000000001</v>
      </c>
      <c r="J18" s="44">
        <f t="shared" si="5"/>
        <v>0</v>
      </c>
      <c r="K18" s="44">
        <f t="shared" si="6"/>
        <v>0</v>
      </c>
      <c r="L18" s="44">
        <f t="shared" si="7"/>
        <v>0</v>
      </c>
      <c r="N18" s="88">
        <v>7755000000</v>
      </c>
      <c r="O18" s="88">
        <v>-14.689415</v>
      </c>
      <c r="P18" s="20"/>
      <c r="Q18" s="87">
        <f t="shared" si="8"/>
        <v>8.5350000000000001</v>
      </c>
      <c r="R18" s="87">
        <f t="shared" si="9"/>
        <v>-12.758451000000001</v>
      </c>
      <c r="S18" s="44">
        <f t="shared" si="10"/>
        <v>-13.302212000000001</v>
      </c>
      <c r="T18" s="44">
        <f t="shared" si="11"/>
        <v>-13.901852</v>
      </c>
      <c r="U18" s="44">
        <f t="shared" si="12"/>
        <v>-14.552647</v>
      </c>
      <c r="V18" s="44">
        <f t="shared" si="13"/>
        <v>0</v>
      </c>
      <c r="W18" s="44">
        <f t="shared" si="14"/>
        <v>0</v>
      </c>
      <c r="X18" s="44">
        <f t="shared" si="15"/>
        <v>0</v>
      </c>
      <c r="Y18" s="20"/>
    </row>
    <row r="19" spans="2:25" x14ac:dyDescent="0.25">
      <c r="B19" s="88">
        <v>7950000000</v>
      </c>
      <c r="C19" s="88">
        <v>-16.759708</v>
      </c>
      <c r="D19" s="20"/>
      <c r="E19" s="87">
        <f t="shared" si="0"/>
        <v>8.73</v>
      </c>
      <c r="F19" s="87">
        <f t="shared" si="1"/>
        <v>-12.090782000000001</v>
      </c>
      <c r="G19" s="44">
        <f t="shared" si="2"/>
        <v>-12.576005</v>
      </c>
      <c r="H19" s="44">
        <f t="shared" si="3"/>
        <v>-13.201165</v>
      </c>
      <c r="I19" s="44">
        <f t="shared" si="4"/>
        <v>-14.098165</v>
      </c>
      <c r="J19" s="44">
        <f t="shared" si="5"/>
        <v>0</v>
      </c>
      <c r="K19" s="44">
        <f t="shared" si="6"/>
        <v>0</v>
      </c>
      <c r="L19" s="44">
        <f t="shared" si="7"/>
        <v>0</v>
      </c>
      <c r="N19" s="88">
        <v>7950000000</v>
      </c>
      <c r="O19" s="88">
        <v>-14.248870999999999</v>
      </c>
      <c r="P19" s="20"/>
      <c r="Q19" s="87">
        <f t="shared" si="8"/>
        <v>8.73</v>
      </c>
      <c r="R19" s="87">
        <f t="shared" si="9"/>
        <v>-12.252483</v>
      </c>
      <c r="S19" s="44">
        <f t="shared" si="10"/>
        <v>-12.665084</v>
      </c>
      <c r="T19" s="44">
        <f t="shared" si="11"/>
        <v>-13.212505</v>
      </c>
      <c r="U19" s="44">
        <f t="shared" si="12"/>
        <v>-13.796900000000001</v>
      </c>
      <c r="V19" s="44">
        <f t="shared" si="13"/>
        <v>0</v>
      </c>
      <c r="W19" s="44">
        <f t="shared" si="14"/>
        <v>0</v>
      </c>
      <c r="X19" s="44">
        <f t="shared" si="15"/>
        <v>0</v>
      </c>
      <c r="Y19" s="20"/>
    </row>
    <row r="20" spans="2:25" x14ac:dyDescent="0.25">
      <c r="B20" s="88">
        <v>8145000000</v>
      </c>
      <c r="C20" s="88">
        <v>-15.685527</v>
      </c>
      <c r="D20" s="20"/>
      <c r="E20" s="87">
        <f t="shared" si="0"/>
        <v>8.9250000000000007</v>
      </c>
      <c r="F20" s="87">
        <f t="shared" si="1"/>
        <v>-11.059663</v>
      </c>
      <c r="G20" s="44">
        <f t="shared" si="2"/>
        <v>-11.416043</v>
      </c>
      <c r="H20" s="44">
        <f t="shared" si="3"/>
        <v>-11.97029</v>
      </c>
      <c r="I20" s="44">
        <f t="shared" si="4"/>
        <v>-12.771151</v>
      </c>
      <c r="J20" s="44">
        <f t="shared" si="5"/>
        <v>0</v>
      </c>
      <c r="K20" s="44">
        <f t="shared" si="6"/>
        <v>0</v>
      </c>
      <c r="L20" s="44">
        <f t="shared" si="7"/>
        <v>0</v>
      </c>
      <c r="N20" s="88">
        <v>8145000000</v>
      </c>
      <c r="O20" s="88">
        <v>-13.753147</v>
      </c>
      <c r="P20" s="20"/>
      <c r="Q20" s="87">
        <f t="shared" si="8"/>
        <v>8.9250000000000007</v>
      </c>
      <c r="R20" s="87">
        <f t="shared" si="9"/>
        <v>-11.733523999999999</v>
      </c>
      <c r="S20" s="44">
        <f t="shared" si="10"/>
        <v>-12.099323</v>
      </c>
      <c r="T20" s="44">
        <f t="shared" si="11"/>
        <v>-12.621596</v>
      </c>
      <c r="U20" s="44">
        <f t="shared" si="12"/>
        <v>-13.146129999999999</v>
      </c>
      <c r="V20" s="44">
        <f t="shared" si="13"/>
        <v>0</v>
      </c>
      <c r="W20" s="44">
        <f t="shared" si="14"/>
        <v>0</v>
      </c>
      <c r="X20" s="44">
        <f t="shared" si="15"/>
        <v>0</v>
      </c>
      <c r="Y20" s="20"/>
    </row>
    <row r="21" spans="2:25" x14ac:dyDescent="0.25">
      <c r="B21" s="88">
        <v>8340000000</v>
      </c>
      <c r="C21" s="88">
        <v>-14.54377</v>
      </c>
      <c r="D21" s="20"/>
      <c r="E21" s="87">
        <f t="shared" si="0"/>
        <v>9.1199999999999992</v>
      </c>
      <c r="F21" s="87">
        <f t="shared" si="1"/>
        <v>-10.085371</v>
      </c>
      <c r="G21" s="44">
        <f t="shared" si="2"/>
        <v>-10.271357999999999</v>
      </c>
      <c r="H21" s="44">
        <f t="shared" si="3"/>
        <v>-10.733942000000001</v>
      </c>
      <c r="I21" s="44">
        <f t="shared" si="4"/>
        <v>-11.438641000000001</v>
      </c>
      <c r="J21" s="44">
        <f t="shared" si="5"/>
        <v>0</v>
      </c>
      <c r="K21" s="44">
        <f t="shared" si="6"/>
        <v>0</v>
      </c>
      <c r="L21" s="44">
        <f t="shared" si="7"/>
        <v>0</v>
      </c>
      <c r="N21" s="88">
        <v>8340000000</v>
      </c>
      <c r="O21" s="88">
        <v>-13.261065</v>
      </c>
      <c r="P21" s="20"/>
      <c r="Q21" s="87">
        <f t="shared" si="8"/>
        <v>9.1199999999999992</v>
      </c>
      <c r="R21" s="87">
        <f t="shared" si="9"/>
        <v>-11.221641</v>
      </c>
      <c r="S21" s="44">
        <f t="shared" si="10"/>
        <v>-11.653674000000001</v>
      </c>
      <c r="T21" s="44">
        <f t="shared" si="11"/>
        <v>-12.135263</v>
      </c>
      <c r="U21" s="44">
        <f t="shared" si="12"/>
        <v>-12.594287</v>
      </c>
      <c r="V21" s="44">
        <f t="shared" si="13"/>
        <v>0</v>
      </c>
      <c r="W21" s="44">
        <f t="shared" si="14"/>
        <v>0</v>
      </c>
      <c r="X21" s="44">
        <f t="shared" si="15"/>
        <v>0</v>
      </c>
      <c r="Y21" s="20"/>
    </row>
    <row r="22" spans="2:25" x14ac:dyDescent="0.25">
      <c r="B22" s="88">
        <v>8535000000</v>
      </c>
      <c r="C22" s="88">
        <v>-13.278308000000001</v>
      </c>
      <c r="D22" s="20"/>
      <c r="E22" s="87">
        <f t="shared" si="0"/>
        <v>9.3149999999999995</v>
      </c>
      <c r="F22" s="87">
        <f t="shared" si="1"/>
        <v>-9.1611519000000001</v>
      </c>
      <c r="G22" s="44">
        <f t="shared" si="2"/>
        <v>-9.3295011999999993</v>
      </c>
      <c r="H22" s="44">
        <f t="shared" si="3"/>
        <v>-9.7224398000000001</v>
      </c>
      <c r="I22" s="44">
        <f t="shared" si="4"/>
        <v>-10.349427</v>
      </c>
      <c r="J22" s="44">
        <f t="shared" si="5"/>
        <v>0</v>
      </c>
      <c r="K22" s="44">
        <f t="shared" si="6"/>
        <v>0</v>
      </c>
      <c r="L22" s="44">
        <f t="shared" si="7"/>
        <v>0</v>
      </c>
      <c r="N22" s="88">
        <v>8535000000</v>
      </c>
      <c r="O22" s="88">
        <v>-12.758451000000001</v>
      </c>
      <c r="P22" s="20"/>
      <c r="Q22" s="87">
        <f t="shared" si="8"/>
        <v>9.3149999999999995</v>
      </c>
      <c r="R22" s="87">
        <f t="shared" si="9"/>
        <v>-10.779168</v>
      </c>
      <c r="S22" s="44">
        <f t="shared" si="10"/>
        <v>-11.237727</v>
      </c>
      <c r="T22" s="44">
        <f t="shared" si="11"/>
        <v>-11.660550000000001</v>
      </c>
      <c r="U22" s="44">
        <f t="shared" si="12"/>
        <v>-12.06512</v>
      </c>
      <c r="V22" s="44">
        <f t="shared" si="13"/>
        <v>0</v>
      </c>
      <c r="W22" s="44">
        <f t="shared" si="14"/>
        <v>0</v>
      </c>
      <c r="X22" s="44">
        <f t="shared" si="15"/>
        <v>0</v>
      </c>
      <c r="Y22" s="20"/>
    </row>
    <row r="23" spans="2:25" x14ac:dyDescent="0.25">
      <c r="B23" s="88">
        <v>8730000000</v>
      </c>
      <c r="C23" s="88">
        <v>-12.090782000000001</v>
      </c>
      <c r="D23" s="20"/>
      <c r="E23" s="87">
        <f t="shared" si="0"/>
        <v>9.51</v>
      </c>
      <c r="F23" s="87">
        <f t="shared" si="1"/>
        <v>-8.3831462999999999</v>
      </c>
      <c r="G23" s="44">
        <f t="shared" si="2"/>
        <v>-8.5040379000000001</v>
      </c>
      <c r="H23" s="44">
        <f t="shared" si="3"/>
        <v>-8.8464041000000009</v>
      </c>
      <c r="I23" s="44">
        <f t="shared" si="4"/>
        <v>-9.3947783000000005</v>
      </c>
      <c r="J23" s="44">
        <f t="shared" si="5"/>
        <v>0</v>
      </c>
      <c r="K23" s="44">
        <f t="shared" si="6"/>
        <v>0</v>
      </c>
      <c r="L23" s="44">
        <f t="shared" si="7"/>
        <v>0</v>
      </c>
      <c r="N23" s="88">
        <v>8730000000</v>
      </c>
      <c r="O23" s="88">
        <v>-12.252483</v>
      </c>
      <c r="P23" s="20"/>
      <c r="Q23" s="87">
        <f t="shared" si="8"/>
        <v>9.51</v>
      </c>
      <c r="R23" s="87">
        <f t="shared" si="9"/>
        <v>-10.407769999999999</v>
      </c>
      <c r="S23" s="44">
        <f t="shared" si="10"/>
        <v>-10.785235999999999</v>
      </c>
      <c r="T23" s="44">
        <f t="shared" si="11"/>
        <v>-11.140542</v>
      </c>
      <c r="U23" s="44">
        <f t="shared" si="12"/>
        <v>-11.513515</v>
      </c>
      <c r="V23" s="44">
        <f t="shared" si="13"/>
        <v>0</v>
      </c>
      <c r="W23" s="44">
        <f t="shared" si="14"/>
        <v>0</v>
      </c>
      <c r="X23" s="44">
        <f t="shared" si="15"/>
        <v>0</v>
      </c>
      <c r="Y23" s="20"/>
    </row>
    <row r="24" spans="2:25" x14ac:dyDescent="0.25">
      <c r="B24" s="88">
        <v>8925000000</v>
      </c>
      <c r="C24" s="88">
        <v>-11.059663</v>
      </c>
      <c r="D24" s="20"/>
      <c r="E24" s="87">
        <f t="shared" si="0"/>
        <v>9.7050000000000001</v>
      </c>
      <c r="F24" s="87">
        <f t="shared" si="1"/>
        <v>-7.7388592000000003</v>
      </c>
      <c r="G24" s="44">
        <f t="shared" si="2"/>
        <v>-7.8556832999999999</v>
      </c>
      <c r="H24" s="44">
        <f t="shared" si="3"/>
        <v>-8.1659345999999999</v>
      </c>
      <c r="I24" s="44">
        <f t="shared" si="4"/>
        <v>-8.6594162000000008</v>
      </c>
      <c r="J24" s="44">
        <f t="shared" si="5"/>
        <v>0</v>
      </c>
      <c r="K24" s="44">
        <f t="shared" si="6"/>
        <v>0</v>
      </c>
      <c r="L24" s="44">
        <f t="shared" si="7"/>
        <v>0</v>
      </c>
      <c r="N24" s="88">
        <v>8925000000</v>
      </c>
      <c r="O24" s="88">
        <v>-11.733523999999999</v>
      </c>
      <c r="P24" s="20"/>
      <c r="Q24" s="87">
        <f t="shared" si="8"/>
        <v>9.7050000000000001</v>
      </c>
      <c r="R24" s="87">
        <f t="shared" si="9"/>
        <v>-10.040514</v>
      </c>
      <c r="S24" s="44">
        <f t="shared" si="10"/>
        <v>-10.369631999999999</v>
      </c>
      <c r="T24" s="44">
        <f t="shared" si="11"/>
        <v>-10.685895</v>
      </c>
      <c r="U24" s="44">
        <f t="shared" si="12"/>
        <v>-11.049837999999999</v>
      </c>
      <c r="V24" s="44">
        <f t="shared" si="13"/>
        <v>0</v>
      </c>
      <c r="W24" s="44">
        <f t="shared" si="14"/>
        <v>0</v>
      </c>
      <c r="X24" s="44">
        <f t="shared" si="15"/>
        <v>0</v>
      </c>
      <c r="Y24" s="20"/>
    </row>
    <row r="25" spans="2:25" x14ac:dyDescent="0.25">
      <c r="B25" s="88">
        <v>9120000000</v>
      </c>
      <c r="C25" s="88">
        <v>-10.085371</v>
      </c>
      <c r="D25" s="20"/>
      <c r="E25" s="87">
        <f t="shared" si="0"/>
        <v>9.9</v>
      </c>
      <c r="F25" s="87">
        <f t="shared" si="1"/>
        <v>-7.2394518999999997</v>
      </c>
      <c r="G25" s="44">
        <f t="shared" si="2"/>
        <v>-7.2883015000000002</v>
      </c>
      <c r="H25" s="44">
        <f t="shared" si="3"/>
        <v>-7.5540346999999999</v>
      </c>
      <c r="I25" s="44">
        <f t="shared" si="4"/>
        <v>-7.9678426</v>
      </c>
      <c r="J25" s="44">
        <f t="shared" si="5"/>
        <v>0</v>
      </c>
      <c r="K25" s="44">
        <f t="shared" si="6"/>
        <v>0</v>
      </c>
      <c r="L25" s="44">
        <f t="shared" si="7"/>
        <v>0</v>
      </c>
      <c r="N25" s="88">
        <v>9120000000</v>
      </c>
      <c r="O25" s="88">
        <v>-11.221641</v>
      </c>
      <c r="P25" s="20"/>
      <c r="Q25" s="87">
        <f t="shared" si="8"/>
        <v>9.9</v>
      </c>
      <c r="R25" s="87">
        <f t="shared" si="9"/>
        <v>-9.6683474</v>
      </c>
      <c r="S25" s="44">
        <f t="shared" si="10"/>
        <v>-9.9805554999999995</v>
      </c>
      <c r="T25" s="44">
        <f t="shared" si="11"/>
        <v>-10.280704</v>
      </c>
      <c r="U25" s="44">
        <f t="shared" si="12"/>
        <v>-10.645834000000001</v>
      </c>
      <c r="V25" s="44">
        <f t="shared" si="13"/>
        <v>0</v>
      </c>
      <c r="W25" s="44">
        <f t="shared" si="14"/>
        <v>0</v>
      </c>
      <c r="X25" s="44">
        <f t="shared" si="15"/>
        <v>0</v>
      </c>
      <c r="Y25" s="20"/>
    </row>
    <row r="26" spans="2:25" x14ac:dyDescent="0.25">
      <c r="B26" s="88">
        <v>9315000000</v>
      </c>
      <c r="C26" s="88">
        <v>-9.1611519000000001</v>
      </c>
      <c r="D26" s="20"/>
      <c r="E26" s="87">
        <f t="shared" si="0"/>
        <v>10.095000000000001</v>
      </c>
      <c r="F26" s="87">
        <f t="shared" si="1"/>
        <v>-6.8509301999999996</v>
      </c>
      <c r="G26" s="44">
        <f t="shared" si="2"/>
        <v>-6.9111513999999996</v>
      </c>
      <c r="H26" s="44">
        <f t="shared" si="3"/>
        <v>-7.1481214</v>
      </c>
      <c r="I26" s="44">
        <f t="shared" si="4"/>
        <v>-7.4914670000000001</v>
      </c>
      <c r="J26" s="44">
        <f t="shared" si="5"/>
        <v>0</v>
      </c>
      <c r="K26" s="44">
        <f t="shared" si="6"/>
        <v>0</v>
      </c>
      <c r="L26" s="44">
        <f t="shared" si="7"/>
        <v>0</v>
      </c>
      <c r="N26" s="88">
        <v>9315000000</v>
      </c>
      <c r="O26" s="88">
        <v>-10.779168</v>
      </c>
      <c r="P26" s="20"/>
      <c r="Q26" s="87">
        <f t="shared" si="8"/>
        <v>10.095000000000001</v>
      </c>
      <c r="R26" s="87">
        <f t="shared" si="9"/>
        <v>-9.3152237000000007</v>
      </c>
      <c r="S26" s="44">
        <f t="shared" si="10"/>
        <v>-9.5839548000000008</v>
      </c>
      <c r="T26" s="44">
        <f t="shared" si="11"/>
        <v>-9.8671006999999999</v>
      </c>
      <c r="U26" s="44">
        <f t="shared" si="12"/>
        <v>-10.238206</v>
      </c>
      <c r="V26" s="44">
        <f t="shared" si="13"/>
        <v>0</v>
      </c>
      <c r="W26" s="44">
        <f t="shared" si="14"/>
        <v>0</v>
      </c>
      <c r="X26" s="44">
        <f t="shared" si="15"/>
        <v>0</v>
      </c>
      <c r="Y26" s="20"/>
    </row>
    <row r="27" spans="2:25" x14ac:dyDescent="0.25">
      <c r="B27" s="88">
        <v>9510000000</v>
      </c>
      <c r="C27" s="88">
        <v>-8.3831462999999999</v>
      </c>
      <c r="D27" s="20"/>
      <c r="E27" s="87">
        <f t="shared" si="0"/>
        <v>10.29</v>
      </c>
      <c r="F27" s="87">
        <f t="shared" si="1"/>
        <v>-6.6015749000000001</v>
      </c>
      <c r="G27" s="44">
        <f t="shared" si="2"/>
        <v>-6.669333</v>
      </c>
      <c r="H27" s="44">
        <f t="shared" si="3"/>
        <v>-6.8879032000000002</v>
      </c>
      <c r="I27" s="44">
        <f t="shared" si="4"/>
        <v>-7.1642098000000001</v>
      </c>
      <c r="J27" s="44">
        <f t="shared" si="5"/>
        <v>0</v>
      </c>
      <c r="K27" s="44">
        <f t="shared" si="6"/>
        <v>0</v>
      </c>
      <c r="L27" s="44">
        <f t="shared" si="7"/>
        <v>0</v>
      </c>
      <c r="N27" s="88">
        <v>9510000000</v>
      </c>
      <c r="O27" s="88">
        <v>-10.407769999999999</v>
      </c>
      <c r="P27" s="20"/>
      <c r="Q27" s="87">
        <f t="shared" si="8"/>
        <v>10.29</v>
      </c>
      <c r="R27" s="87">
        <f t="shared" si="9"/>
        <v>-8.9559832000000004</v>
      </c>
      <c r="S27" s="44">
        <f t="shared" si="10"/>
        <v>-9.1809405999999996</v>
      </c>
      <c r="T27" s="44">
        <f t="shared" si="11"/>
        <v>-9.4623460999999995</v>
      </c>
      <c r="U27" s="44">
        <f t="shared" si="12"/>
        <v>-9.8543406000000004</v>
      </c>
      <c r="V27" s="44">
        <f t="shared" si="13"/>
        <v>0</v>
      </c>
      <c r="W27" s="44">
        <f t="shared" si="14"/>
        <v>0</v>
      </c>
      <c r="X27" s="44">
        <f t="shared" si="15"/>
        <v>0</v>
      </c>
      <c r="Y27" s="20"/>
    </row>
    <row r="28" spans="2:25" x14ac:dyDescent="0.25">
      <c r="B28" s="88">
        <v>9705000000</v>
      </c>
      <c r="C28" s="88">
        <v>-7.7388592000000003</v>
      </c>
      <c r="D28" s="20"/>
      <c r="E28" s="87">
        <f t="shared" si="0"/>
        <v>10.484999999999999</v>
      </c>
      <c r="F28" s="87">
        <f t="shared" si="1"/>
        <v>-6.4508057000000001</v>
      </c>
      <c r="G28" s="44">
        <f t="shared" si="2"/>
        <v>-6.5501904</v>
      </c>
      <c r="H28" s="44">
        <f t="shared" si="3"/>
        <v>-6.7495231999999996</v>
      </c>
      <c r="I28" s="44">
        <f t="shared" si="4"/>
        <v>-6.9755682999999999</v>
      </c>
      <c r="J28" s="44">
        <f t="shared" si="5"/>
        <v>0</v>
      </c>
      <c r="K28" s="44">
        <f t="shared" si="6"/>
        <v>0</v>
      </c>
      <c r="L28" s="44">
        <f t="shared" si="7"/>
        <v>0</v>
      </c>
      <c r="N28" s="88">
        <v>9705000000</v>
      </c>
      <c r="O28" s="88">
        <v>-10.040514</v>
      </c>
      <c r="P28" s="20"/>
      <c r="Q28" s="87">
        <f t="shared" si="8"/>
        <v>10.484999999999999</v>
      </c>
      <c r="R28" s="87">
        <f t="shared" si="9"/>
        <v>-8.5929604000000008</v>
      </c>
      <c r="S28" s="44">
        <f t="shared" si="10"/>
        <v>-8.7884320999999996</v>
      </c>
      <c r="T28" s="44">
        <f t="shared" si="11"/>
        <v>-9.0641794000000004</v>
      </c>
      <c r="U28" s="44">
        <f t="shared" si="12"/>
        <v>-9.4637765999999992</v>
      </c>
      <c r="V28" s="44">
        <f t="shared" si="13"/>
        <v>0</v>
      </c>
      <c r="W28" s="44">
        <f t="shared" si="14"/>
        <v>0</v>
      </c>
      <c r="X28" s="44">
        <f t="shared" si="15"/>
        <v>0</v>
      </c>
      <c r="Y28" s="20"/>
    </row>
    <row r="29" spans="2:25" x14ac:dyDescent="0.25">
      <c r="B29" s="88">
        <v>9900000000</v>
      </c>
      <c r="C29" s="88">
        <v>-7.2394518999999997</v>
      </c>
      <c r="D29" s="20"/>
      <c r="E29" s="87">
        <f t="shared" si="0"/>
        <v>10.68</v>
      </c>
      <c r="F29" s="87">
        <f t="shared" si="1"/>
        <v>-6.3685532</v>
      </c>
      <c r="G29" s="44">
        <f t="shared" si="2"/>
        <v>-6.5111904000000003</v>
      </c>
      <c r="H29" s="44">
        <f t="shared" si="3"/>
        <v>-6.6799312000000004</v>
      </c>
      <c r="I29" s="44">
        <f t="shared" si="4"/>
        <v>-6.8699922999999998</v>
      </c>
      <c r="J29" s="44">
        <f t="shared" si="5"/>
        <v>0</v>
      </c>
      <c r="K29" s="44">
        <f t="shared" si="6"/>
        <v>0</v>
      </c>
      <c r="L29" s="44">
        <f t="shared" si="7"/>
        <v>0</v>
      </c>
      <c r="N29" s="88">
        <v>9900000000</v>
      </c>
      <c r="O29" s="88">
        <v>-9.6683474</v>
      </c>
      <c r="P29" s="20"/>
      <c r="Q29" s="87">
        <f t="shared" si="8"/>
        <v>10.68</v>
      </c>
      <c r="R29" s="87">
        <f t="shared" si="9"/>
        <v>-8.2793235999999997</v>
      </c>
      <c r="S29" s="44">
        <f t="shared" si="10"/>
        <v>-8.4409112999999998</v>
      </c>
      <c r="T29" s="44">
        <f t="shared" si="11"/>
        <v>-8.7105578999999995</v>
      </c>
      <c r="U29" s="44">
        <f t="shared" si="12"/>
        <v>-9.1100224999999995</v>
      </c>
      <c r="V29" s="44">
        <f t="shared" si="13"/>
        <v>0</v>
      </c>
      <c r="W29" s="44">
        <f t="shared" si="14"/>
        <v>0</v>
      </c>
      <c r="X29" s="44">
        <f t="shared" si="15"/>
        <v>0</v>
      </c>
      <c r="Y29" s="20"/>
    </row>
    <row r="30" spans="2:25" x14ac:dyDescent="0.25">
      <c r="B30" s="88">
        <v>10095000000</v>
      </c>
      <c r="C30" s="88">
        <v>-6.8509301999999996</v>
      </c>
      <c r="D30" s="20"/>
      <c r="E30" s="87">
        <f t="shared" si="0"/>
        <v>10.875</v>
      </c>
      <c r="F30" s="87">
        <f t="shared" si="1"/>
        <v>-6.3449774000000003</v>
      </c>
      <c r="G30" s="44">
        <f t="shared" si="2"/>
        <v>-6.4780097000000003</v>
      </c>
      <c r="H30" s="44">
        <f t="shared" si="3"/>
        <v>-6.6139665000000001</v>
      </c>
      <c r="I30" s="44">
        <f t="shared" si="4"/>
        <v>-6.7760968000000004</v>
      </c>
      <c r="J30" s="44">
        <f t="shared" si="5"/>
        <v>0</v>
      </c>
      <c r="K30" s="44">
        <f t="shared" si="6"/>
        <v>0</v>
      </c>
      <c r="L30" s="44">
        <f t="shared" si="7"/>
        <v>0</v>
      </c>
      <c r="N30" s="88">
        <v>10095000000</v>
      </c>
      <c r="O30" s="88">
        <v>-9.3152237000000007</v>
      </c>
      <c r="P30" s="20"/>
      <c r="Q30" s="87">
        <f t="shared" si="8"/>
        <v>10.875</v>
      </c>
      <c r="R30" s="87">
        <f t="shared" si="9"/>
        <v>-8.0152283000000004</v>
      </c>
      <c r="S30" s="44">
        <f t="shared" si="10"/>
        <v>-8.1523255999999993</v>
      </c>
      <c r="T30" s="44">
        <f t="shared" si="11"/>
        <v>-8.4191113000000009</v>
      </c>
      <c r="U30" s="44">
        <f t="shared" si="12"/>
        <v>-8.8130798000000006</v>
      </c>
      <c r="V30" s="44">
        <f t="shared" si="13"/>
        <v>0</v>
      </c>
      <c r="W30" s="44">
        <f t="shared" si="14"/>
        <v>0</v>
      </c>
      <c r="X30" s="44">
        <f t="shared" si="15"/>
        <v>0</v>
      </c>
      <c r="Y30" s="20"/>
    </row>
    <row r="31" spans="2:25" x14ac:dyDescent="0.25">
      <c r="B31" s="88">
        <v>10290000000</v>
      </c>
      <c r="C31" s="88">
        <v>-6.6015749000000001</v>
      </c>
      <c r="D31" s="20"/>
      <c r="E31" s="87">
        <f t="shared" si="0"/>
        <v>11.07</v>
      </c>
      <c r="F31" s="87">
        <f t="shared" si="1"/>
        <v>-6.3795890999999996</v>
      </c>
      <c r="G31" s="44">
        <f t="shared" si="2"/>
        <v>-6.4712180999999998</v>
      </c>
      <c r="H31" s="44">
        <f t="shared" si="3"/>
        <v>-6.5741525000000003</v>
      </c>
      <c r="I31" s="44">
        <f t="shared" si="4"/>
        <v>-6.7187280999999999</v>
      </c>
      <c r="J31" s="44">
        <f t="shared" si="5"/>
        <v>0</v>
      </c>
      <c r="K31" s="44">
        <f t="shared" si="6"/>
        <v>0</v>
      </c>
      <c r="L31" s="44">
        <f t="shared" si="7"/>
        <v>0</v>
      </c>
      <c r="N31" s="88">
        <v>10290000000</v>
      </c>
      <c r="O31" s="88">
        <v>-8.9559832000000004</v>
      </c>
      <c r="P31" s="20"/>
      <c r="Q31" s="87">
        <f t="shared" si="8"/>
        <v>11.07</v>
      </c>
      <c r="R31" s="87">
        <f t="shared" si="9"/>
        <v>-7.7858337999999998</v>
      </c>
      <c r="S31" s="44">
        <f t="shared" si="10"/>
        <v>-7.9479299000000001</v>
      </c>
      <c r="T31" s="44">
        <f t="shared" si="11"/>
        <v>-8.2050991</v>
      </c>
      <c r="U31" s="44">
        <f t="shared" si="12"/>
        <v>-8.5830687999999995</v>
      </c>
      <c r="V31" s="44">
        <f t="shared" si="13"/>
        <v>0</v>
      </c>
      <c r="W31" s="44">
        <f t="shared" si="14"/>
        <v>0</v>
      </c>
      <c r="X31" s="44">
        <f t="shared" si="15"/>
        <v>0</v>
      </c>
      <c r="Y31" s="20"/>
    </row>
    <row r="32" spans="2:25" x14ac:dyDescent="0.25">
      <c r="B32" s="88">
        <v>10485000000</v>
      </c>
      <c r="C32" s="88">
        <v>-6.4508057000000001</v>
      </c>
      <c r="D32" s="20"/>
      <c r="E32" s="87">
        <f t="shared" si="0"/>
        <v>11.265000000000001</v>
      </c>
      <c r="F32" s="87">
        <f t="shared" si="1"/>
        <v>-6.4184957000000002</v>
      </c>
      <c r="G32" s="44">
        <f t="shared" si="2"/>
        <v>-6.50563</v>
      </c>
      <c r="H32" s="44">
        <f t="shared" si="3"/>
        <v>-6.5928244999999999</v>
      </c>
      <c r="I32" s="44">
        <f t="shared" si="4"/>
        <v>-6.7436094000000004</v>
      </c>
      <c r="J32" s="44">
        <f t="shared" si="5"/>
        <v>0</v>
      </c>
      <c r="K32" s="44">
        <f t="shared" si="6"/>
        <v>0</v>
      </c>
      <c r="L32" s="44">
        <f t="shared" si="7"/>
        <v>0</v>
      </c>
      <c r="N32" s="88">
        <v>10485000000</v>
      </c>
      <c r="O32" s="88">
        <v>-8.5929604000000008</v>
      </c>
      <c r="P32" s="20"/>
      <c r="Q32" s="87">
        <f t="shared" si="8"/>
        <v>11.265000000000001</v>
      </c>
      <c r="R32" s="87">
        <f t="shared" si="9"/>
        <v>-7.6225128</v>
      </c>
      <c r="S32" s="44">
        <f t="shared" si="10"/>
        <v>-7.7766770999999997</v>
      </c>
      <c r="T32" s="44">
        <f t="shared" si="11"/>
        <v>-8.0200604999999996</v>
      </c>
      <c r="U32" s="44">
        <f t="shared" si="12"/>
        <v>-8.3752040999999995</v>
      </c>
      <c r="V32" s="44">
        <f t="shared" si="13"/>
        <v>0</v>
      </c>
      <c r="W32" s="44">
        <f t="shared" si="14"/>
        <v>0</v>
      </c>
      <c r="X32" s="44">
        <f t="shared" si="15"/>
        <v>0</v>
      </c>
      <c r="Y32" s="20"/>
    </row>
    <row r="33" spans="2:25" x14ac:dyDescent="0.25">
      <c r="B33" s="88">
        <v>10680000000</v>
      </c>
      <c r="C33" s="88">
        <v>-6.3685532</v>
      </c>
      <c r="D33" s="20"/>
      <c r="E33" s="87">
        <f t="shared" si="0"/>
        <v>11.46</v>
      </c>
      <c r="F33" s="87">
        <f t="shared" si="1"/>
        <v>-6.4781547000000002</v>
      </c>
      <c r="G33" s="44">
        <f t="shared" si="2"/>
        <v>-6.5442352000000001</v>
      </c>
      <c r="H33" s="44">
        <f t="shared" si="3"/>
        <v>-6.6113781999999999</v>
      </c>
      <c r="I33" s="44">
        <f t="shared" si="4"/>
        <v>-6.7687258999999997</v>
      </c>
      <c r="J33" s="44">
        <f t="shared" si="5"/>
        <v>0</v>
      </c>
      <c r="K33" s="44">
        <f t="shared" si="6"/>
        <v>0</v>
      </c>
      <c r="L33" s="44">
        <f t="shared" si="7"/>
        <v>0</v>
      </c>
      <c r="N33" s="88">
        <v>10680000000</v>
      </c>
      <c r="O33" s="88">
        <v>-8.2793235999999997</v>
      </c>
      <c r="P33" s="20"/>
      <c r="Q33" s="87">
        <f t="shared" si="8"/>
        <v>11.46</v>
      </c>
      <c r="R33" s="87">
        <f t="shared" si="9"/>
        <v>-7.4954948000000003</v>
      </c>
      <c r="S33" s="44">
        <f t="shared" si="10"/>
        <v>-7.6324744000000004</v>
      </c>
      <c r="T33" s="44">
        <f t="shared" si="11"/>
        <v>-7.8426127000000001</v>
      </c>
      <c r="U33" s="44">
        <f t="shared" si="12"/>
        <v>-8.1417359999999999</v>
      </c>
      <c r="V33" s="44">
        <f t="shared" si="13"/>
        <v>0</v>
      </c>
      <c r="W33" s="44">
        <f t="shared" si="14"/>
        <v>0</v>
      </c>
      <c r="X33" s="44">
        <f t="shared" si="15"/>
        <v>0</v>
      </c>
      <c r="Y33" s="20"/>
    </row>
    <row r="34" spans="2:25" x14ac:dyDescent="0.25">
      <c r="B34" s="88">
        <v>10875000000</v>
      </c>
      <c r="C34" s="88">
        <v>-6.3449774000000003</v>
      </c>
      <c r="D34" s="20"/>
      <c r="E34" s="87">
        <f t="shared" si="0"/>
        <v>11.654999999999999</v>
      </c>
      <c r="F34" s="87">
        <f t="shared" si="1"/>
        <v>-6.5546999000000001</v>
      </c>
      <c r="G34" s="44">
        <f t="shared" si="2"/>
        <v>-6.6163268000000004</v>
      </c>
      <c r="H34" s="44">
        <f t="shared" si="3"/>
        <v>-6.6741672000000003</v>
      </c>
      <c r="I34" s="44">
        <f t="shared" si="4"/>
        <v>-6.8374022999999999</v>
      </c>
      <c r="J34" s="44">
        <f t="shared" si="5"/>
        <v>0</v>
      </c>
      <c r="K34" s="44">
        <f t="shared" si="6"/>
        <v>0</v>
      </c>
      <c r="L34" s="44">
        <f t="shared" si="7"/>
        <v>0</v>
      </c>
      <c r="N34" s="88">
        <v>10875000000</v>
      </c>
      <c r="O34" s="88">
        <v>-8.0152283000000004</v>
      </c>
      <c r="P34" s="20"/>
      <c r="Q34" s="87">
        <f t="shared" si="8"/>
        <v>11.654999999999999</v>
      </c>
      <c r="R34" s="87">
        <f t="shared" si="9"/>
        <v>-7.3927611999999998</v>
      </c>
      <c r="S34" s="44">
        <f t="shared" si="10"/>
        <v>-7.5014647999999999</v>
      </c>
      <c r="T34" s="44">
        <f t="shared" si="11"/>
        <v>-7.6824889000000001</v>
      </c>
      <c r="U34" s="44">
        <f t="shared" si="12"/>
        <v>-7.9485083000000003</v>
      </c>
      <c r="V34" s="44">
        <f t="shared" si="13"/>
        <v>0</v>
      </c>
      <c r="W34" s="44">
        <f t="shared" si="14"/>
        <v>0</v>
      </c>
      <c r="X34" s="44">
        <f t="shared" si="15"/>
        <v>0</v>
      </c>
      <c r="Y34" s="20"/>
    </row>
    <row r="35" spans="2:25" x14ac:dyDescent="0.25">
      <c r="B35" s="88">
        <v>11070000000</v>
      </c>
      <c r="C35" s="88">
        <v>-6.3795890999999996</v>
      </c>
      <c r="D35" s="20"/>
      <c r="E35" s="87">
        <f t="shared" si="0"/>
        <v>11.85</v>
      </c>
      <c r="F35" s="87">
        <f t="shared" si="1"/>
        <v>-6.6420735999999998</v>
      </c>
      <c r="G35" s="44">
        <f t="shared" si="2"/>
        <v>-6.6616936000000004</v>
      </c>
      <c r="H35" s="44">
        <f t="shared" si="3"/>
        <v>-6.7163272000000003</v>
      </c>
      <c r="I35" s="44">
        <f t="shared" si="4"/>
        <v>-6.8753557000000001</v>
      </c>
      <c r="J35" s="44">
        <f t="shared" si="5"/>
        <v>0</v>
      </c>
      <c r="K35" s="44">
        <f t="shared" si="6"/>
        <v>0</v>
      </c>
      <c r="L35" s="44">
        <f t="shared" si="7"/>
        <v>0</v>
      </c>
      <c r="N35" s="88">
        <v>11070000000</v>
      </c>
      <c r="O35" s="88">
        <v>-7.7858337999999998</v>
      </c>
      <c r="P35" s="20"/>
      <c r="Q35" s="87">
        <f t="shared" si="8"/>
        <v>11.85</v>
      </c>
      <c r="R35" s="87">
        <f t="shared" si="9"/>
        <v>-7.3136387000000003</v>
      </c>
      <c r="S35" s="44">
        <f t="shared" si="10"/>
        <v>-7.4080205000000001</v>
      </c>
      <c r="T35" s="44">
        <f t="shared" si="11"/>
        <v>-7.5590501000000003</v>
      </c>
      <c r="U35" s="44">
        <f t="shared" si="12"/>
        <v>-7.7923942000000004</v>
      </c>
      <c r="V35" s="44">
        <f t="shared" si="13"/>
        <v>0</v>
      </c>
      <c r="W35" s="44">
        <f t="shared" si="14"/>
        <v>0</v>
      </c>
      <c r="X35" s="44">
        <f t="shared" si="15"/>
        <v>0</v>
      </c>
      <c r="Y35" s="20"/>
    </row>
    <row r="36" spans="2:25" x14ac:dyDescent="0.25">
      <c r="B36" s="88">
        <v>11265000000</v>
      </c>
      <c r="C36" s="88">
        <v>-6.4184957000000002</v>
      </c>
      <c r="D36" s="20"/>
      <c r="E36" s="87">
        <f t="shared" si="0"/>
        <v>12.045</v>
      </c>
      <c r="F36" s="87">
        <f t="shared" si="1"/>
        <v>-6.6916003000000002</v>
      </c>
      <c r="G36" s="44">
        <f t="shared" si="2"/>
        <v>-6.7592211000000004</v>
      </c>
      <c r="H36" s="44">
        <f t="shared" si="3"/>
        <v>-6.8354220000000003</v>
      </c>
      <c r="I36" s="44">
        <f t="shared" si="4"/>
        <v>-7.0114597999999999</v>
      </c>
      <c r="J36" s="44">
        <f t="shared" si="5"/>
        <v>0</v>
      </c>
      <c r="K36" s="44">
        <f t="shared" si="6"/>
        <v>0</v>
      </c>
      <c r="L36" s="44">
        <f t="shared" si="7"/>
        <v>0</v>
      </c>
      <c r="N36" s="88">
        <v>11265000000</v>
      </c>
      <c r="O36" s="88">
        <v>-7.6225128</v>
      </c>
      <c r="P36" s="20"/>
      <c r="Q36" s="87">
        <f t="shared" si="8"/>
        <v>12.045</v>
      </c>
      <c r="R36" s="87">
        <f t="shared" si="9"/>
        <v>-7.2640586000000003</v>
      </c>
      <c r="S36" s="44">
        <f t="shared" si="10"/>
        <v>-7.3238544000000001</v>
      </c>
      <c r="T36" s="44">
        <f t="shared" si="11"/>
        <v>-7.4488325</v>
      </c>
      <c r="U36" s="44">
        <f t="shared" si="12"/>
        <v>-7.6665063</v>
      </c>
      <c r="V36" s="44">
        <f t="shared" si="13"/>
        <v>0</v>
      </c>
      <c r="W36" s="44">
        <f t="shared" si="14"/>
        <v>0</v>
      </c>
      <c r="X36" s="44">
        <f t="shared" si="15"/>
        <v>0</v>
      </c>
      <c r="Y36" s="20"/>
    </row>
    <row r="37" spans="2:25" x14ac:dyDescent="0.25">
      <c r="B37" s="88">
        <v>11460000000</v>
      </c>
      <c r="C37" s="88">
        <v>-6.4781547000000002</v>
      </c>
      <c r="D37" s="20"/>
      <c r="E37" s="87">
        <f t="shared" si="0"/>
        <v>12.24</v>
      </c>
      <c r="F37" s="87">
        <f t="shared" si="1"/>
        <v>-6.7389416999999998</v>
      </c>
      <c r="G37" s="44">
        <f t="shared" si="2"/>
        <v>-6.8168397000000001</v>
      </c>
      <c r="H37" s="44">
        <f t="shared" si="3"/>
        <v>-6.9221643999999998</v>
      </c>
      <c r="I37" s="44">
        <f t="shared" si="4"/>
        <v>-7.1324057999999999</v>
      </c>
      <c r="J37" s="44">
        <f t="shared" si="5"/>
        <v>0</v>
      </c>
      <c r="K37" s="44">
        <f t="shared" si="6"/>
        <v>0</v>
      </c>
      <c r="L37" s="44">
        <f t="shared" si="7"/>
        <v>0</v>
      </c>
      <c r="N37" s="88">
        <v>11460000000</v>
      </c>
      <c r="O37" s="88">
        <v>-7.4954948000000003</v>
      </c>
      <c r="P37" s="20"/>
      <c r="Q37" s="87">
        <f t="shared" si="8"/>
        <v>12.24</v>
      </c>
      <c r="R37" s="87">
        <f t="shared" si="9"/>
        <v>-7.2280296999999996</v>
      </c>
      <c r="S37" s="44">
        <f t="shared" si="10"/>
        <v>-7.2681398000000002</v>
      </c>
      <c r="T37" s="44">
        <f t="shared" si="11"/>
        <v>-7.3713284000000003</v>
      </c>
      <c r="U37" s="44">
        <f t="shared" si="12"/>
        <v>-7.5655884999999996</v>
      </c>
      <c r="V37" s="44">
        <f t="shared" si="13"/>
        <v>0</v>
      </c>
      <c r="W37" s="44">
        <f t="shared" si="14"/>
        <v>0</v>
      </c>
      <c r="X37" s="44">
        <f t="shared" si="15"/>
        <v>0</v>
      </c>
      <c r="Y37" s="20"/>
    </row>
    <row r="38" spans="2:25" x14ac:dyDescent="0.25">
      <c r="B38" s="88">
        <v>11655000000</v>
      </c>
      <c r="C38" s="88">
        <v>-6.5546999000000001</v>
      </c>
      <c r="D38" s="20"/>
      <c r="E38" s="87">
        <f t="shared" si="0"/>
        <v>12.435</v>
      </c>
      <c r="F38" s="87">
        <f t="shared" si="1"/>
        <v>-6.7477546000000004</v>
      </c>
      <c r="G38" s="44">
        <f t="shared" si="2"/>
        <v>-6.8477731000000004</v>
      </c>
      <c r="H38" s="44">
        <f t="shared" si="3"/>
        <v>-6.9811807000000003</v>
      </c>
      <c r="I38" s="44">
        <f t="shared" si="4"/>
        <v>-7.2225475000000001</v>
      </c>
      <c r="J38" s="44">
        <f t="shared" si="5"/>
        <v>0</v>
      </c>
      <c r="K38" s="44">
        <f t="shared" si="6"/>
        <v>0</v>
      </c>
      <c r="L38" s="44">
        <f t="shared" si="7"/>
        <v>0</v>
      </c>
      <c r="N38" s="88">
        <v>11655000000</v>
      </c>
      <c r="O38" s="88">
        <v>-7.3927611999999998</v>
      </c>
      <c r="P38" s="20"/>
      <c r="Q38" s="87">
        <f t="shared" si="8"/>
        <v>12.435</v>
      </c>
      <c r="R38" s="87">
        <f t="shared" si="9"/>
        <v>-7.2162132000000003</v>
      </c>
      <c r="S38" s="44">
        <f t="shared" si="10"/>
        <v>-7.2442513000000002</v>
      </c>
      <c r="T38" s="44">
        <f t="shared" si="11"/>
        <v>-7.3335185000000003</v>
      </c>
      <c r="U38" s="44">
        <f t="shared" si="12"/>
        <v>-7.5031514000000001</v>
      </c>
      <c r="V38" s="44">
        <f t="shared" si="13"/>
        <v>0</v>
      </c>
      <c r="W38" s="44">
        <f t="shared" si="14"/>
        <v>0</v>
      </c>
      <c r="X38" s="44">
        <f t="shared" si="15"/>
        <v>0</v>
      </c>
      <c r="Y38" s="20"/>
    </row>
    <row r="39" spans="2:25" x14ac:dyDescent="0.25">
      <c r="B39" s="88">
        <v>11850000000</v>
      </c>
      <c r="C39" s="88">
        <v>-6.6420735999999998</v>
      </c>
      <c r="D39" s="20"/>
      <c r="E39" s="87">
        <f t="shared" si="0"/>
        <v>12.63</v>
      </c>
      <c r="F39" s="87">
        <f t="shared" si="1"/>
        <v>-6.7364154000000003</v>
      </c>
      <c r="G39" s="44">
        <f t="shared" si="2"/>
        <v>-6.8310275000000003</v>
      </c>
      <c r="H39" s="44">
        <f t="shared" si="3"/>
        <v>-6.9832802000000003</v>
      </c>
      <c r="I39" s="44">
        <f t="shared" si="4"/>
        <v>-7.2567824999999999</v>
      </c>
      <c r="J39" s="44">
        <f t="shared" si="5"/>
        <v>0</v>
      </c>
      <c r="K39" s="44">
        <f t="shared" si="6"/>
        <v>0</v>
      </c>
      <c r="L39" s="44">
        <f t="shared" si="7"/>
        <v>0</v>
      </c>
      <c r="N39" s="88">
        <v>11850000000</v>
      </c>
      <c r="O39" s="88">
        <v>-7.3136387000000003</v>
      </c>
      <c r="P39" s="20"/>
      <c r="Q39" s="87">
        <f t="shared" si="8"/>
        <v>12.63</v>
      </c>
      <c r="R39" s="87">
        <f t="shared" si="9"/>
        <v>-7.2301221</v>
      </c>
      <c r="S39" s="44">
        <f t="shared" si="10"/>
        <v>-7.2412590999999997</v>
      </c>
      <c r="T39" s="44">
        <f t="shared" si="11"/>
        <v>-7.3267217000000002</v>
      </c>
      <c r="U39" s="44">
        <f t="shared" si="12"/>
        <v>-7.4829534999999998</v>
      </c>
      <c r="V39" s="44">
        <f t="shared" si="13"/>
        <v>0</v>
      </c>
      <c r="W39" s="44">
        <f t="shared" si="14"/>
        <v>0</v>
      </c>
      <c r="X39" s="44">
        <f t="shared" si="15"/>
        <v>0</v>
      </c>
      <c r="Y39" s="20"/>
    </row>
    <row r="40" spans="2:25" x14ac:dyDescent="0.25">
      <c r="B40" s="88">
        <v>12045000000</v>
      </c>
      <c r="C40" s="88">
        <v>-6.6916003000000002</v>
      </c>
      <c r="D40" s="20"/>
      <c r="E40" s="87">
        <f t="shared" si="0"/>
        <v>12.824999999999999</v>
      </c>
      <c r="F40" s="87">
        <f t="shared" si="1"/>
        <v>-6.6932855</v>
      </c>
      <c r="G40" s="44">
        <f t="shared" si="2"/>
        <v>-6.7859821</v>
      </c>
      <c r="H40" s="44">
        <f t="shared" si="3"/>
        <v>-6.9486116999999998</v>
      </c>
      <c r="I40" s="44">
        <f t="shared" si="4"/>
        <v>-7.2461165999999997</v>
      </c>
      <c r="J40" s="44">
        <f t="shared" si="5"/>
        <v>0</v>
      </c>
      <c r="K40" s="44">
        <f t="shared" si="6"/>
        <v>0</v>
      </c>
      <c r="L40" s="44">
        <f t="shared" si="7"/>
        <v>0</v>
      </c>
      <c r="N40" s="88">
        <v>12045000000</v>
      </c>
      <c r="O40" s="88">
        <v>-7.2640586000000003</v>
      </c>
      <c r="P40" s="20"/>
      <c r="Q40" s="87">
        <f t="shared" si="8"/>
        <v>12.824999999999999</v>
      </c>
      <c r="R40" s="87">
        <f t="shared" si="9"/>
        <v>-7.2596946000000004</v>
      </c>
      <c r="S40" s="44">
        <f t="shared" si="10"/>
        <v>-7.2779093000000001</v>
      </c>
      <c r="T40" s="44">
        <f t="shared" si="11"/>
        <v>-7.3578868000000002</v>
      </c>
      <c r="U40" s="44">
        <f t="shared" si="12"/>
        <v>-7.4929699999999997</v>
      </c>
      <c r="V40" s="44">
        <f t="shared" si="13"/>
        <v>0</v>
      </c>
      <c r="W40" s="44">
        <f t="shared" si="14"/>
        <v>0</v>
      </c>
      <c r="X40" s="44">
        <f t="shared" si="15"/>
        <v>0</v>
      </c>
      <c r="Y40" s="20"/>
    </row>
    <row r="41" spans="2:25" x14ac:dyDescent="0.25">
      <c r="B41" s="88">
        <v>12240000000</v>
      </c>
      <c r="C41" s="88">
        <v>-6.7389416999999998</v>
      </c>
      <c r="D41" s="20"/>
      <c r="E41" s="87">
        <f t="shared" si="0"/>
        <v>13.02</v>
      </c>
      <c r="F41" s="87">
        <f t="shared" si="1"/>
        <v>-6.6468033999999996</v>
      </c>
      <c r="G41" s="44">
        <f t="shared" si="2"/>
        <v>-6.7297200999999998</v>
      </c>
      <c r="H41" s="44">
        <f t="shared" si="3"/>
        <v>-6.8969053999999996</v>
      </c>
      <c r="I41" s="44">
        <f t="shared" si="4"/>
        <v>-7.2086325000000002</v>
      </c>
      <c r="J41" s="44">
        <f t="shared" si="5"/>
        <v>0</v>
      </c>
      <c r="K41" s="44">
        <f t="shared" si="6"/>
        <v>0</v>
      </c>
      <c r="L41" s="44">
        <f t="shared" si="7"/>
        <v>0</v>
      </c>
      <c r="N41" s="88">
        <v>12240000000</v>
      </c>
      <c r="O41" s="88">
        <v>-7.2280296999999996</v>
      </c>
      <c r="P41" s="20"/>
      <c r="Q41" s="87">
        <f t="shared" si="8"/>
        <v>13.02</v>
      </c>
      <c r="R41" s="87">
        <f t="shared" si="9"/>
        <v>-7.3095179000000003</v>
      </c>
      <c r="S41" s="44">
        <f t="shared" si="10"/>
        <v>-7.3208532000000002</v>
      </c>
      <c r="T41" s="44">
        <f t="shared" si="11"/>
        <v>-7.3934015999999998</v>
      </c>
      <c r="U41" s="44">
        <f t="shared" si="12"/>
        <v>-7.5096334999999996</v>
      </c>
      <c r="V41" s="44">
        <f t="shared" si="13"/>
        <v>0</v>
      </c>
      <c r="W41" s="44">
        <f t="shared" si="14"/>
        <v>0</v>
      </c>
      <c r="X41" s="44">
        <f t="shared" si="15"/>
        <v>0</v>
      </c>
      <c r="Y41" s="20"/>
    </row>
    <row r="42" spans="2:25" x14ac:dyDescent="0.25">
      <c r="B42" s="88">
        <v>12435000000</v>
      </c>
      <c r="C42" s="88">
        <v>-6.7477546000000004</v>
      </c>
      <c r="D42" s="20"/>
      <c r="E42" s="87">
        <f t="shared" si="0"/>
        <v>13.215</v>
      </c>
      <c r="F42" s="87">
        <f t="shared" si="1"/>
        <v>-6.5963082000000002</v>
      </c>
      <c r="G42" s="44">
        <f t="shared" si="2"/>
        <v>-6.6851697000000003</v>
      </c>
      <c r="H42" s="44">
        <f t="shared" si="3"/>
        <v>-6.8675822999999996</v>
      </c>
      <c r="I42" s="44">
        <f t="shared" si="4"/>
        <v>-7.1995740000000001</v>
      </c>
      <c r="J42" s="44">
        <f t="shared" si="5"/>
        <v>0</v>
      </c>
      <c r="K42" s="44">
        <f t="shared" si="6"/>
        <v>0</v>
      </c>
      <c r="L42" s="44">
        <f t="shared" si="7"/>
        <v>0</v>
      </c>
      <c r="N42" s="88">
        <v>12435000000</v>
      </c>
      <c r="O42" s="88">
        <v>-7.2162132000000003</v>
      </c>
      <c r="P42" s="20"/>
      <c r="Q42" s="87">
        <f t="shared" si="8"/>
        <v>13.215</v>
      </c>
      <c r="R42" s="87">
        <f t="shared" si="9"/>
        <v>-7.3690214000000003</v>
      </c>
      <c r="S42" s="44">
        <f t="shared" si="10"/>
        <v>-7.3819312999999998</v>
      </c>
      <c r="T42" s="44">
        <f t="shared" si="11"/>
        <v>-7.4335442</v>
      </c>
      <c r="U42" s="44">
        <f t="shared" si="12"/>
        <v>-7.5058502999999996</v>
      </c>
      <c r="V42" s="44">
        <f t="shared" si="13"/>
        <v>0</v>
      </c>
      <c r="W42" s="44">
        <f t="shared" si="14"/>
        <v>0</v>
      </c>
      <c r="X42" s="44">
        <f t="shared" si="15"/>
        <v>0</v>
      </c>
      <c r="Y42" s="20"/>
    </row>
    <row r="43" spans="2:25" x14ac:dyDescent="0.25">
      <c r="B43" s="88">
        <v>12630000000</v>
      </c>
      <c r="C43" s="88">
        <v>-6.7364154000000003</v>
      </c>
      <c r="D43" s="20"/>
      <c r="E43" s="87">
        <f t="shared" si="0"/>
        <v>13.41</v>
      </c>
      <c r="F43" s="87">
        <f t="shared" si="1"/>
        <v>-6.5392336999999996</v>
      </c>
      <c r="G43" s="44">
        <f t="shared" si="2"/>
        <v>-6.6450043000000001</v>
      </c>
      <c r="H43" s="44">
        <f t="shared" si="3"/>
        <v>-6.8354564</v>
      </c>
      <c r="I43" s="44">
        <f t="shared" si="4"/>
        <v>-7.1764783999999997</v>
      </c>
      <c r="J43" s="44">
        <f t="shared" si="5"/>
        <v>0</v>
      </c>
      <c r="K43" s="44">
        <f t="shared" si="6"/>
        <v>0</v>
      </c>
      <c r="L43" s="44">
        <f t="shared" si="7"/>
        <v>0</v>
      </c>
      <c r="N43" s="88">
        <v>12630000000</v>
      </c>
      <c r="O43" s="88">
        <v>-7.2301221</v>
      </c>
      <c r="P43" s="20"/>
      <c r="Q43" s="87">
        <f t="shared" si="8"/>
        <v>13.41</v>
      </c>
      <c r="R43" s="87">
        <f t="shared" si="9"/>
        <v>-7.4409013000000002</v>
      </c>
      <c r="S43" s="44">
        <f t="shared" si="10"/>
        <v>-7.4316974</v>
      </c>
      <c r="T43" s="44">
        <f t="shared" si="11"/>
        <v>-7.4625339999999998</v>
      </c>
      <c r="U43" s="44">
        <f t="shared" si="12"/>
        <v>-7.5011438999999998</v>
      </c>
      <c r="V43" s="44">
        <f t="shared" si="13"/>
        <v>0</v>
      </c>
      <c r="W43" s="44">
        <f t="shared" si="14"/>
        <v>0</v>
      </c>
      <c r="X43" s="44">
        <f t="shared" si="15"/>
        <v>0</v>
      </c>
      <c r="Y43" s="20"/>
    </row>
    <row r="44" spans="2:25" x14ac:dyDescent="0.25">
      <c r="B44" s="88">
        <v>12825000000</v>
      </c>
      <c r="C44" s="88">
        <v>-6.6932855</v>
      </c>
      <c r="D44" s="20"/>
      <c r="E44" s="87">
        <f t="shared" si="0"/>
        <v>13.605</v>
      </c>
      <c r="F44" s="87">
        <f t="shared" si="1"/>
        <v>-6.4735836999999998</v>
      </c>
      <c r="G44" s="44">
        <f t="shared" si="2"/>
        <v>-6.6054792000000004</v>
      </c>
      <c r="H44" s="44">
        <f t="shared" si="3"/>
        <v>-6.8275398999999997</v>
      </c>
      <c r="I44" s="44">
        <f t="shared" si="4"/>
        <v>-7.2038107</v>
      </c>
      <c r="J44" s="44">
        <f t="shared" si="5"/>
        <v>0</v>
      </c>
      <c r="K44" s="44">
        <f t="shared" si="6"/>
        <v>0</v>
      </c>
      <c r="L44" s="44">
        <f t="shared" si="7"/>
        <v>0</v>
      </c>
      <c r="N44" s="88">
        <v>12825000000</v>
      </c>
      <c r="O44" s="88">
        <v>-7.2596946000000004</v>
      </c>
      <c r="P44" s="20"/>
      <c r="Q44" s="87">
        <f t="shared" si="8"/>
        <v>13.605</v>
      </c>
      <c r="R44" s="87">
        <f t="shared" si="9"/>
        <v>-7.5100192999999997</v>
      </c>
      <c r="S44" s="44">
        <f t="shared" si="10"/>
        <v>-7.4920176999999999</v>
      </c>
      <c r="T44" s="44">
        <f t="shared" si="11"/>
        <v>-7.4956465000000003</v>
      </c>
      <c r="U44" s="44">
        <f t="shared" si="12"/>
        <v>-7.4968348000000002</v>
      </c>
      <c r="V44" s="44">
        <f t="shared" si="13"/>
        <v>0</v>
      </c>
      <c r="W44" s="44">
        <f t="shared" si="14"/>
        <v>0</v>
      </c>
      <c r="X44" s="44">
        <f t="shared" si="15"/>
        <v>0</v>
      </c>
      <c r="Y44" s="20"/>
    </row>
    <row r="45" spans="2:25" x14ac:dyDescent="0.25">
      <c r="B45" s="88">
        <v>13020000000</v>
      </c>
      <c r="C45" s="88">
        <v>-6.6468033999999996</v>
      </c>
      <c r="D45" s="20"/>
      <c r="E45" s="87">
        <f t="shared" si="0"/>
        <v>13.8</v>
      </c>
      <c r="F45" s="87">
        <f t="shared" si="1"/>
        <v>-6.4108843999999996</v>
      </c>
      <c r="G45" s="44">
        <f t="shared" si="2"/>
        <v>-6.5352911999999996</v>
      </c>
      <c r="H45" s="44">
        <f t="shared" si="3"/>
        <v>-6.7788544000000002</v>
      </c>
      <c r="I45" s="44">
        <f t="shared" si="4"/>
        <v>-7.1717443000000003</v>
      </c>
      <c r="J45" s="44">
        <f t="shared" si="5"/>
        <v>0</v>
      </c>
      <c r="K45" s="44">
        <f t="shared" si="6"/>
        <v>0</v>
      </c>
      <c r="L45" s="44">
        <f t="shared" si="7"/>
        <v>0</v>
      </c>
      <c r="N45" s="88">
        <v>13020000000</v>
      </c>
      <c r="O45" s="88">
        <v>-7.3095179000000003</v>
      </c>
      <c r="P45" s="20"/>
      <c r="Q45" s="87">
        <f t="shared" si="8"/>
        <v>13.8</v>
      </c>
      <c r="R45" s="87">
        <f t="shared" si="9"/>
        <v>-7.5638971000000002</v>
      </c>
      <c r="S45" s="44">
        <f t="shared" si="10"/>
        <v>-7.5505690999999997</v>
      </c>
      <c r="T45" s="44">
        <f t="shared" si="11"/>
        <v>-7.5330811000000004</v>
      </c>
      <c r="U45" s="44">
        <f t="shared" si="12"/>
        <v>-7.5149378999999996</v>
      </c>
      <c r="V45" s="44">
        <f t="shared" si="13"/>
        <v>0</v>
      </c>
      <c r="W45" s="44">
        <f t="shared" si="14"/>
        <v>0</v>
      </c>
      <c r="X45" s="44">
        <f t="shared" si="15"/>
        <v>0</v>
      </c>
      <c r="Y45" s="20"/>
    </row>
    <row r="46" spans="2:25" x14ac:dyDescent="0.25">
      <c r="B46" s="88">
        <v>13215000000</v>
      </c>
      <c r="C46" s="88">
        <v>-6.5963082000000002</v>
      </c>
      <c r="D46" s="20"/>
      <c r="E46" s="87">
        <f t="shared" si="0"/>
        <v>13.994999999999999</v>
      </c>
      <c r="F46" s="87">
        <f t="shared" si="1"/>
        <v>-6.3345075</v>
      </c>
      <c r="G46" s="44">
        <f t="shared" si="2"/>
        <v>-6.4745220999999997</v>
      </c>
      <c r="H46" s="44">
        <f t="shared" si="3"/>
        <v>-6.7404980999999999</v>
      </c>
      <c r="I46" s="44">
        <f t="shared" si="4"/>
        <v>-7.1478428999999997</v>
      </c>
      <c r="J46" s="44">
        <f t="shared" si="5"/>
        <v>0</v>
      </c>
      <c r="K46" s="44">
        <f t="shared" si="6"/>
        <v>0</v>
      </c>
      <c r="L46" s="44">
        <f t="shared" si="7"/>
        <v>0</v>
      </c>
      <c r="N46" s="88">
        <v>13215000000</v>
      </c>
      <c r="O46" s="88">
        <v>-7.3690214000000003</v>
      </c>
      <c r="P46" s="20"/>
      <c r="Q46" s="87">
        <f t="shared" si="8"/>
        <v>13.994999999999999</v>
      </c>
      <c r="R46" s="87">
        <f t="shared" si="9"/>
        <v>-7.6110458000000003</v>
      </c>
      <c r="S46" s="44">
        <f t="shared" si="10"/>
        <v>-7.5719390000000004</v>
      </c>
      <c r="T46" s="44">
        <f t="shared" si="11"/>
        <v>-7.530551</v>
      </c>
      <c r="U46" s="44">
        <f t="shared" si="12"/>
        <v>-7.4999460999999998</v>
      </c>
      <c r="V46" s="44">
        <f t="shared" si="13"/>
        <v>0</v>
      </c>
      <c r="W46" s="44">
        <f t="shared" si="14"/>
        <v>0</v>
      </c>
      <c r="X46" s="44">
        <f t="shared" si="15"/>
        <v>0</v>
      </c>
      <c r="Y46" s="20"/>
    </row>
    <row r="47" spans="2:25" x14ac:dyDescent="0.25">
      <c r="B47" s="88">
        <v>13410000000</v>
      </c>
      <c r="C47" s="88">
        <v>-6.5392336999999996</v>
      </c>
      <c r="D47" s="20"/>
      <c r="E47" s="87">
        <f t="shared" si="0"/>
        <v>14.19</v>
      </c>
      <c r="F47" s="87">
        <f t="shared" si="1"/>
        <v>-6.2708955</v>
      </c>
      <c r="G47" s="44">
        <f t="shared" si="2"/>
        <v>-6.3964214000000004</v>
      </c>
      <c r="H47" s="44">
        <f t="shared" si="3"/>
        <v>-6.6433343999999996</v>
      </c>
      <c r="I47" s="44">
        <f t="shared" si="4"/>
        <v>-7.0291157000000002</v>
      </c>
      <c r="J47" s="44">
        <f t="shared" si="5"/>
        <v>0</v>
      </c>
      <c r="K47" s="44">
        <f t="shared" si="6"/>
        <v>0</v>
      </c>
      <c r="L47" s="44">
        <f t="shared" si="7"/>
        <v>0</v>
      </c>
      <c r="N47" s="88">
        <v>13410000000</v>
      </c>
      <c r="O47" s="88">
        <v>-7.4409013000000002</v>
      </c>
      <c r="P47" s="20"/>
      <c r="Q47" s="87">
        <f t="shared" si="8"/>
        <v>14.19</v>
      </c>
      <c r="R47" s="87">
        <f t="shared" si="9"/>
        <v>-7.6388439999999997</v>
      </c>
      <c r="S47" s="44">
        <f t="shared" si="10"/>
        <v>-7.5878104999999998</v>
      </c>
      <c r="T47" s="44">
        <f t="shared" si="11"/>
        <v>-7.5322846999999999</v>
      </c>
      <c r="U47" s="44">
        <f t="shared" si="12"/>
        <v>-7.5076041</v>
      </c>
      <c r="V47" s="44">
        <f t="shared" si="13"/>
        <v>0</v>
      </c>
      <c r="W47" s="44">
        <f t="shared" si="14"/>
        <v>0</v>
      </c>
      <c r="X47" s="44">
        <f t="shared" si="15"/>
        <v>0</v>
      </c>
      <c r="Y47" s="20"/>
    </row>
    <row r="48" spans="2:25" x14ac:dyDescent="0.25">
      <c r="B48" s="88">
        <v>13605000000</v>
      </c>
      <c r="C48" s="88">
        <v>-6.4735836999999998</v>
      </c>
      <c r="D48" s="20"/>
      <c r="E48" s="87">
        <f t="shared" si="0"/>
        <v>14.385</v>
      </c>
      <c r="F48" s="87">
        <f t="shared" si="1"/>
        <v>-6.2366495000000004</v>
      </c>
      <c r="G48" s="44">
        <f t="shared" si="2"/>
        <v>-6.3475226999999999</v>
      </c>
      <c r="H48" s="44">
        <f t="shared" si="3"/>
        <v>-6.5740661999999999</v>
      </c>
      <c r="I48" s="44">
        <f t="shared" si="4"/>
        <v>-6.9566201999999997</v>
      </c>
      <c r="J48" s="44">
        <f t="shared" si="5"/>
        <v>0</v>
      </c>
      <c r="K48" s="44">
        <f t="shared" si="6"/>
        <v>0</v>
      </c>
      <c r="L48" s="44">
        <f t="shared" si="7"/>
        <v>0</v>
      </c>
      <c r="N48" s="88">
        <v>13605000000</v>
      </c>
      <c r="O48" s="88">
        <v>-7.5100192999999997</v>
      </c>
      <c r="P48" s="20"/>
      <c r="Q48" s="87">
        <f t="shared" si="8"/>
        <v>14.385</v>
      </c>
      <c r="R48" s="87">
        <f t="shared" si="9"/>
        <v>-7.6422787000000003</v>
      </c>
      <c r="S48" s="44">
        <f t="shared" si="10"/>
        <v>-7.5791883000000002</v>
      </c>
      <c r="T48" s="44">
        <f t="shared" si="11"/>
        <v>-7.5162224999999996</v>
      </c>
      <c r="U48" s="44">
        <f t="shared" si="12"/>
        <v>-7.5125412999999996</v>
      </c>
      <c r="V48" s="44">
        <f t="shared" si="13"/>
        <v>0</v>
      </c>
      <c r="W48" s="44">
        <f t="shared" si="14"/>
        <v>0</v>
      </c>
      <c r="X48" s="44">
        <f t="shared" si="15"/>
        <v>0</v>
      </c>
      <c r="Y48" s="20"/>
    </row>
    <row r="49" spans="2:25" x14ac:dyDescent="0.25">
      <c r="B49" s="88">
        <v>13800000000</v>
      </c>
      <c r="C49" s="88">
        <v>-6.4108843999999996</v>
      </c>
      <c r="D49" s="20"/>
      <c r="E49" s="87">
        <f t="shared" si="0"/>
        <v>14.58</v>
      </c>
      <c r="F49" s="87">
        <f t="shared" si="1"/>
        <v>-6.2279486999999998</v>
      </c>
      <c r="G49" s="44">
        <f t="shared" si="2"/>
        <v>-6.3315267999999998</v>
      </c>
      <c r="H49" s="44">
        <f t="shared" si="3"/>
        <v>-6.5453571999999998</v>
      </c>
      <c r="I49" s="44">
        <f t="shared" si="4"/>
        <v>-6.9658464999999996</v>
      </c>
      <c r="J49" s="44">
        <f t="shared" si="5"/>
        <v>0</v>
      </c>
      <c r="K49" s="44">
        <f t="shared" si="6"/>
        <v>0</v>
      </c>
      <c r="L49" s="44">
        <f t="shared" si="7"/>
        <v>0</v>
      </c>
      <c r="N49" s="88">
        <v>13800000000</v>
      </c>
      <c r="O49" s="88">
        <v>-7.5638971000000002</v>
      </c>
      <c r="P49" s="20"/>
      <c r="Q49" s="87">
        <f t="shared" si="8"/>
        <v>14.58</v>
      </c>
      <c r="R49" s="87">
        <f t="shared" si="9"/>
        <v>-7.6282477000000002</v>
      </c>
      <c r="S49" s="44">
        <f t="shared" si="10"/>
        <v>-7.5661034999999996</v>
      </c>
      <c r="T49" s="44">
        <f t="shared" si="11"/>
        <v>-7.4918256000000003</v>
      </c>
      <c r="U49" s="44">
        <f t="shared" si="12"/>
        <v>-7.5170168999999998</v>
      </c>
      <c r="V49" s="44">
        <f t="shared" si="13"/>
        <v>0</v>
      </c>
      <c r="W49" s="44">
        <f t="shared" si="14"/>
        <v>0</v>
      </c>
      <c r="X49" s="44">
        <f t="shared" si="15"/>
        <v>0</v>
      </c>
      <c r="Y49" s="20"/>
    </row>
    <row r="50" spans="2:25" x14ac:dyDescent="0.25">
      <c r="B50" s="88">
        <v>13995000000</v>
      </c>
      <c r="C50" s="88">
        <v>-6.3345075</v>
      </c>
      <c r="D50" s="20"/>
      <c r="E50" s="87">
        <f t="shared" si="0"/>
        <v>14.775</v>
      </c>
      <c r="F50" s="87">
        <f t="shared" si="1"/>
        <v>-6.2187200000000002</v>
      </c>
      <c r="G50" s="44">
        <f t="shared" si="2"/>
        <v>-6.3470626000000001</v>
      </c>
      <c r="H50" s="44">
        <f t="shared" si="3"/>
        <v>-6.5584474000000004</v>
      </c>
      <c r="I50" s="44">
        <f t="shared" si="4"/>
        <v>-7.0160470000000004</v>
      </c>
      <c r="J50" s="44">
        <f t="shared" si="5"/>
        <v>0</v>
      </c>
      <c r="K50" s="44">
        <f t="shared" si="6"/>
        <v>0</v>
      </c>
      <c r="L50" s="44">
        <f t="shared" si="7"/>
        <v>0</v>
      </c>
      <c r="N50" s="88">
        <v>13995000000</v>
      </c>
      <c r="O50" s="88">
        <v>-7.6110458000000003</v>
      </c>
      <c r="P50" s="20"/>
      <c r="Q50" s="87">
        <f t="shared" si="8"/>
        <v>14.775</v>
      </c>
      <c r="R50" s="87">
        <f t="shared" si="9"/>
        <v>-7.6153354999999996</v>
      </c>
      <c r="S50" s="44">
        <f t="shared" si="10"/>
        <v>-7.5227231999999997</v>
      </c>
      <c r="T50" s="44">
        <f t="shared" si="11"/>
        <v>-7.4433837</v>
      </c>
      <c r="U50" s="44">
        <f t="shared" si="12"/>
        <v>-7.5091156999999997</v>
      </c>
      <c r="V50" s="44">
        <f t="shared" si="13"/>
        <v>0</v>
      </c>
      <c r="W50" s="44">
        <f t="shared" si="14"/>
        <v>0</v>
      </c>
      <c r="X50" s="44">
        <f t="shared" si="15"/>
        <v>0</v>
      </c>
      <c r="Y50" s="20"/>
    </row>
    <row r="51" spans="2:25" x14ac:dyDescent="0.25">
      <c r="B51" s="88">
        <v>14190000000</v>
      </c>
      <c r="C51" s="88">
        <v>-6.2708955</v>
      </c>
      <c r="D51" s="20"/>
      <c r="E51" s="87">
        <f t="shared" si="0"/>
        <v>14.97</v>
      </c>
      <c r="F51" s="87">
        <f t="shared" si="1"/>
        <v>-6.2188581999999997</v>
      </c>
      <c r="G51" s="44">
        <f t="shared" si="2"/>
        <v>-6.3497138</v>
      </c>
      <c r="H51" s="44">
        <f t="shared" si="3"/>
        <v>-6.5716558000000003</v>
      </c>
      <c r="I51" s="44">
        <f t="shared" si="4"/>
        <v>-7.0962167000000003</v>
      </c>
      <c r="J51" s="44">
        <f t="shared" si="5"/>
        <v>0</v>
      </c>
      <c r="K51" s="44">
        <f t="shared" si="6"/>
        <v>0</v>
      </c>
      <c r="L51" s="44">
        <f t="shared" si="7"/>
        <v>0</v>
      </c>
      <c r="N51" s="88">
        <v>14190000000</v>
      </c>
      <c r="O51" s="88">
        <v>-7.6388439999999997</v>
      </c>
      <c r="P51" s="20"/>
      <c r="Q51" s="87">
        <f t="shared" si="8"/>
        <v>14.97</v>
      </c>
      <c r="R51" s="87">
        <f t="shared" si="9"/>
        <v>-7.5987239000000004</v>
      </c>
      <c r="S51" s="44">
        <f t="shared" si="10"/>
        <v>-7.4662937999999999</v>
      </c>
      <c r="T51" s="44">
        <f t="shared" si="11"/>
        <v>-7.3941140000000001</v>
      </c>
      <c r="U51" s="44">
        <f t="shared" si="12"/>
        <v>-7.5061407000000004</v>
      </c>
      <c r="V51" s="44">
        <f t="shared" si="13"/>
        <v>0</v>
      </c>
      <c r="W51" s="44">
        <f t="shared" si="14"/>
        <v>0</v>
      </c>
      <c r="X51" s="44">
        <f t="shared" si="15"/>
        <v>0</v>
      </c>
      <c r="Y51" s="20"/>
    </row>
    <row r="52" spans="2:25" x14ac:dyDescent="0.25">
      <c r="B52" s="88">
        <v>14385000000</v>
      </c>
      <c r="C52" s="88">
        <v>-6.2366495000000004</v>
      </c>
      <c r="D52" s="20"/>
      <c r="E52" s="87">
        <f t="shared" si="0"/>
        <v>15.164999999999999</v>
      </c>
      <c r="F52" s="87">
        <f t="shared" si="1"/>
        <v>-6.2059932</v>
      </c>
      <c r="G52" s="44">
        <f t="shared" si="2"/>
        <v>-6.3198708999999997</v>
      </c>
      <c r="H52" s="44">
        <f t="shared" si="3"/>
        <v>-6.5738902000000001</v>
      </c>
      <c r="I52" s="44">
        <f t="shared" si="4"/>
        <v>-7.1770658000000003</v>
      </c>
      <c r="J52" s="44">
        <f t="shared" si="5"/>
        <v>0</v>
      </c>
      <c r="K52" s="44">
        <f t="shared" si="6"/>
        <v>0</v>
      </c>
      <c r="L52" s="44">
        <f t="shared" si="7"/>
        <v>0</v>
      </c>
      <c r="N52" s="88">
        <v>14385000000</v>
      </c>
      <c r="O52" s="88">
        <v>-7.6422787000000003</v>
      </c>
      <c r="P52" s="20"/>
      <c r="Q52" s="87">
        <f t="shared" si="8"/>
        <v>15.164999999999999</v>
      </c>
      <c r="R52" s="87">
        <f t="shared" si="9"/>
        <v>-7.5874743000000002</v>
      </c>
      <c r="S52" s="44">
        <f t="shared" si="10"/>
        <v>-7.4473533999999999</v>
      </c>
      <c r="T52" s="44">
        <f t="shared" si="11"/>
        <v>-7.4022240999999998</v>
      </c>
      <c r="U52" s="44">
        <f t="shared" si="12"/>
        <v>-7.5514368999999997</v>
      </c>
      <c r="V52" s="44">
        <f t="shared" si="13"/>
        <v>0</v>
      </c>
      <c r="W52" s="44">
        <f t="shared" si="14"/>
        <v>0</v>
      </c>
      <c r="X52" s="44">
        <f t="shared" si="15"/>
        <v>0</v>
      </c>
      <c r="Y52" s="20"/>
    </row>
    <row r="53" spans="2:25" x14ac:dyDescent="0.25">
      <c r="B53" s="88">
        <v>14580000000</v>
      </c>
      <c r="C53" s="88">
        <v>-6.2279486999999998</v>
      </c>
      <c r="D53" s="20"/>
      <c r="E53" s="87">
        <f t="shared" si="0"/>
        <v>15.36</v>
      </c>
      <c r="F53" s="87">
        <f t="shared" si="1"/>
        <v>-6.1738004999999996</v>
      </c>
      <c r="G53" s="44">
        <f t="shared" si="2"/>
        <v>-6.2763076</v>
      </c>
      <c r="H53" s="44">
        <f t="shared" si="3"/>
        <v>-6.5580515999999998</v>
      </c>
      <c r="I53" s="44">
        <f t="shared" si="4"/>
        <v>-7.2156323999999996</v>
      </c>
      <c r="J53" s="44">
        <f t="shared" si="5"/>
        <v>0</v>
      </c>
      <c r="K53" s="44">
        <f t="shared" si="6"/>
        <v>0</v>
      </c>
      <c r="L53" s="44">
        <f t="shared" si="7"/>
        <v>0</v>
      </c>
      <c r="N53" s="88">
        <v>14580000000</v>
      </c>
      <c r="O53" s="88">
        <v>-7.6282477000000002</v>
      </c>
      <c r="P53" s="20"/>
      <c r="Q53" s="87">
        <f t="shared" si="8"/>
        <v>15.36</v>
      </c>
      <c r="R53" s="87">
        <f t="shared" si="9"/>
        <v>-7.5776276999999999</v>
      </c>
      <c r="S53" s="44">
        <f t="shared" si="10"/>
        <v>-7.4401431000000002</v>
      </c>
      <c r="T53" s="44">
        <f t="shared" si="11"/>
        <v>-7.4464196999999999</v>
      </c>
      <c r="U53" s="44">
        <f t="shared" si="12"/>
        <v>-7.6275458</v>
      </c>
      <c r="V53" s="44">
        <f t="shared" si="13"/>
        <v>0</v>
      </c>
      <c r="W53" s="44">
        <f t="shared" si="14"/>
        <v>0</v>
      </c>
      <c r="X53" s="44">
        <f t="shared" si="15"/>
        <v>0</v>
      </c>
      <c r="Y53" s="20"/>
    </row>
    <row r="54" spans="2:25" x14ac:dyDescent="0.25">
      <c r="B54" s="88">
        <v>14775000000</v>
      </c>
      <c r="C54" s="88">
        <v>-6.2187200000000002</v>
      </c>
      <c r="D54" s="20"/>
      <c r="E54" s="87">
        <f t="shared" si="0"/>
        <v>15.555</v>
      </c>
      <c r="F54" s="87">
        <f t="shared" si="1"/>
        <v>-6.1413216999999998</v>
      </c>
      <c r="G54" s="44">
        <f t="shared" si="2"/>
        <v>-6.2352314</v>
      </c>
      <c r="H54" s="44">
        <f t="shared" si="3"/>
        <v>-6.5323118999999998</v>
      </c>
      <c r="I54" s="44">
        <f t="shared" si="4"/>
        <v>-7.1798061999999998</v>
      </c>
      <c r="J54" s="44">
        <f t="shared" si="5"/>
        <v>0</v>
      </c>
      <c r="K54" s="44">
        <f t="shared" si="6"/>
        <v>0</v>
      </c>
      <c r="L54" s="44">
        <f t="shared" si="7"/>
        <v>0</v>
      </c>
      <c r="N54" s="88">
        <v>14775000000</v>
      </c>
      <c r="O54" s="88">
        <v>-7.6153354999999996</v>
      </c>
      <c r="P54" s="20"/>
      <c r="Q54" s="87">
        <f t="shared" si="8"/>
        <v>15.555</v>
      </c>
      <c r="R54" s="87">
        <f t="shared" si="9"/>
        <v>-7.5689491999999996</v>
      </c>
      <c r="S54" s="44">
        <f t="shared" si="10"/>
        <v>-7.4733539000000002</v>
      </c>
      <c r="T54" s="44">
        <f t="shared" si="11"/>
        <v>-7.5348858999999999</v>
      </c>
      <c r="U54" s="44">
        <f t="shared" si="12"/>
        <v>-7.7412118999999997</v>
      </c>
      <c r="V54" s="44">
        <f t="shared" si="13"/>
        <v>0</v>
      </c>
      <c r="W54" s="44">
        <f t="shared" si="14"/>
        <v>0</v>
      </c>
      <c r="X54" s="44">
        <f t="shared" si="15"/>
        <v>0</v>
      </c>
      <c r="Y54" s="20"/>
    </row>
    <row r="55" spans="2:25" x14ac:dyDescent="0.25">
      <c r="B55" s="88">
        <v>14970000000</v>
      </c>
      <c r="C55" s="88">
        <v>-6.2188581999999997</v>
      </c>
      <c r="D55" s="20"/>
      <c r="E55" s="87">
        <f t="shared" si="0"/>
        <v>15.75</v>
      </c>
      <c r="F55" s="87">
        <f t="shared" si="1"/>
        <v>-6.1293354000000004</v>
      </c>
      <c r="G55" s="44">
        <f t="shared" si="2"/>
        <v>-6.2173238</v>
      </c>
      <c r="H55" s="44">
        <f t="shared" si="3"/>
        <v>-6.5126423999999998</v>
      </c>
      <c r="I55" s="44">
        <f t="shared" si="4"/>
        <v>-7.0927037999999998</v>
      </c>
      <c r="J55" s="44">
        <f t="shared" si="5"/>
        <v>0</v>
      </c>
      <c r="K55" s="44">
        <f t="shared" si="6"/>
        <v>0</v>
      </c>
      <c r="L55" s="44">
        <f t="shared" si="7"/>
        <v>0</v>
      </c>
      <c r="N55" s="88">
        <v>14970000000</v>
      </c>
      <c r="O55" s="88">
        <v>-7.5987239000000004</v>
      </c>
      <c r="P55" s="20"/>
      <c r="Q55" s="87">
        <f t="shared" si="8"/>
        <v>15.75</v>
      </c>
      <c r="R55" s="87">
        <f t="shared" si="9"/>
        <v>-7.5665769999999997</v>
      </c>
      <c r="S55" s="44">
        <f t="shared" si="10"/>
        <v>-7.5151567000000004</v>
      </c>
      <c r="T55" s="44">
        <f t="shared" si="11"/>
        <v>-7.6314520999999997</v>
      </c>
      <c r="U55" s="44">
        <f t="shared" si="12"/>
        <v>-7.8664478999999998</v>
      </c>
      <c r="V55" s="44">
        <f t="shared" si="13"/>
        <v>0</v>
      </c>
      <c r="W55" s="44">
        <f t="shared" si="14"/>
        <v>0</v>
      </c>
      <c r="X55" s="44">
        <f t="shared" si="15"/>
        <v>0</v>
      </c>
      <c r="Y55" s="20"/>
    </row>
    <row r="56" spans="2:25" x14ac:dyDescent="0.25">
      <c r="B56" s="88">
        <v>15165000000</v>
      </c>
      <c r="C56" s="88">
        <v>-6.2059932</v>
      </c>
      <c r="E56" s="87">
        <f t="shared" si="0"/>
        <v>15.945</v>
      </c>
      <c r="F56" s="87">
        <f t="shared" si="1"/>
        <v>-6.1314010999999997</v>
      </c>
      <c r="G56" s="44">
        <f t="shared" si="2"/>
        <v>-6.2382245000000003</v>
      </c>
      <c r="H56" s="44">
        <f t="shared" si="3"/>
        <v>-6.5459417999999996</v>
      </c>
      <c r="I56" s="44">
        <f t="shared" si="4"/>
        <v>-7.0883260000000003</v>
      </c>
      <c r="J56" s="44">
        <f t="shared" si="5"/>
        <v>0</v>
      </c>
      <c r="K56" s="44">
        <f t="shared" si="6"/>
        <v>0</v>
      </c>
      <c r="L56" s="44">
        <f t="shared" si="7"/>
        <v>0</v>
      </c>
      <c r="N56" s="88">
        <v>15165000000</v>
      </c>
      <c r="O56" s="88">
        <v>-7.5874743000000002</v>
      </c>
      <c r="Q56" s="87">
        <f t="shared" si="8"/>
        <v>15.945</v>
      </c>
      <c r="R56" s="87">
        <f t="shared" si="9"/>
        <v>-7.5632339000000002</v>
      </c>
      <c r="S56" s="44">
        <f t="shared" si="10"/>
        <v>-7.5691556999999996</v>
      </c>
      <c r="T56" s="44">
        <f t="shared" si="11"/>
        <v>-7.7138853000000003</v>
      </c>
      <c r="U56" s="44">
        <f t="shared" si="12"/>
        <v>-7.9733872000000003</v>
      </c>
      <c r="V56" s="44">
        <f t="shared" si="13"/>
        <v>0</v>
      </c>
      <c r="W56" s="44">
        <f t="shared" si="14"/>
        <v>0</v>
      </c>
      <c r="X56" s="44">
        <f t="shared" si="15"/>
        <v>0</v>
      </c>
    </row>
    <row r="57" spans="2:25" x14ac:dyDescent="0.25">
      <c r="B57" s="88">
        <v>15360000000</v>
      </c>
      <c r="C57" s="88">
        <v>-6.1738004999999996</v>
      </c>
      <c r="E57" s="87">
        <f t="shared" si="0"/>
        <v>16.14</v>
      </c>
      <c r="F57" s="87">
        <f t="shared" si="1"/>
        <v>-6.1457977000000001</v>
      </c>
      <c r="G57" s="44">
        <f t="shared" si="2"/>
        <v>-6.2800364000000002</v>
      </c>
      <c r="H57" s="44">
        <f t="shared" si="3"/>
        <v>-6.5876688999999997</v>
      </c>
      <c r="I57" s="44">
        <f t="shared" si="4"/>
        <v>-7.1080646999999999</v>
      </c>
      <c r="J57" s="44">
        <f t="shared" si="5"/>
        <v>0</v>
      </c>
      <c r="K57" s="44">
        <f t="shared" si="6"/>
        <v>0</v>
      </c>
      <c r="L57" s="44">
        <f t="shared" si="7"/>
        <v>0</v>
      </c>
      <c r="N57" s="88">
        <v>15360000000</v>
      </c>
      <c r="O57" s="88">
        <v>-7.5776276999999999</v>
      </c>
      <c r="Q57" s="87">
        <f t="shared" si="8"/>
        <v>16.14</v>
      </c>
      <c r="R57" s="87">
        <f t="shared" si="9"/>
        <v>-7.5677528000000001</v>
      </c>
      <c r="S57" s="44">
        <f t="shared" si="10"/>
        <v>-7.6189885000000004</v>
      </c>
      <c r="T57" s="44">
        <f t="shared" si="11"/>
        <v>-7.7847065999999998</v>
      </c>
      <c r="U57" s="44">
        <f t="shared" si="12"/>
        <v>-8.0669184000000005</v>
      </c>
      <c r="V57" s="44">
        <f t="shared" si="13"/>
        <v>0</v>
      </c>
      <c r="W57" s="44">
        <f t="shared" si="14"/>
        <v>0</v>
      </c>
      <c r="X57" s="44">
        <f t="shared" si="15"/>
        <v>0</v>
      </c>
    </row>
    <row r="58" spans="2:25" x14ac:dyDescent="0.25">
      <c r="B58" s="88">
        <v>15555000000</v>
      </c>
      <c r="C58" s="88">
        <v>-6.1413216999999998</v>
      </c>
      <c r="E58" s="87">
        <f t="shared" si="0"/>
        <v>16.335000000000001</v>
      </c>
      <c r="F58" s="87">
        <f t="shared" si="1"/>
        <v>-6.1699367000000001</v>
      </c>
      <c r="G58" s="44">
        <f t="shared" si="2"/>
        <v>-6.3122663000000001</v>
      </c>
      <c r="H58" s="44">
        <f t="shared" si="3"/>
        <v>-6.6139393000000002</v>
      </c>
      <c r="I58" s="44">
        <f t="shared" si="4"/>
        <v>-7.1244478000000004</v>
      </c>
      <c r="J58" s="44">
        <f t="shared" si="5"/>
        <v>0</v>
      </c>
      <c r="K58" s="44">
        <f t="shared" si="6"/>
        <v>0</v>
      </c>
      <c r="L58" s="44">
        <f t="shared" si="7"/>
        <v>0</v>
      </c>
      <c r="N58" s="88">
        <v>15555000000</v>
      </c>
      <c r="O58" s="88">
        <v>-7.5689491999999996</v>
      </c>
      <c r="Q58" s="87">
        <f t="shared" si="8"/>
        <v>16.335000000000001</v>
      </c>
      <c r="R58" s="87">
        <f t="shared" si="9"/>
        <v>-7.5784105999999998</v>
      </c>
      <c r="S58" s="44">
        <f t="shared" si="10"/>
        <v>-7.6597786000000001</v>
      </c>
      <c r="T58" s="44">
        <f t="shared" si="11"/>
        <v>-7.8402915000000002</v>
      </c>
      <c r="U58" s="44">
        <f t="shared" si="12"/>
        <v>-8.1506491000000008</v>
      </c>
      <c r="V58" s="44">
        <f t="shared" si="13"/>
        <v>0</v>
      </c>
      <c r="W58" s="44">
        <f t="shared" si="14"/>
        <v>0</v>
      </c>
      <c r="X58" s="44">
        <f t="shared" si="15"/>
        <v>0</v>
      </c>
    </row>
    <row r="59" spans="2:25" x14ac:dyDescent="0.25">
      <c r="B59" s="88">
        <v>15750000000</v>
      </c>
      <c r="C59" s="88">
        <v>-6.1293354000000004</v>
      </c>
      <c r="E59" s="87">
        <f t="shared" si="0"/>
        <v>16.53</v>
      </c>
      <c r="F59" s="87">
        <f t="shared" si="1"/>
        <v>-6.1934351999999997</v>
      </c>
      <c r="G59" s="44">
        <f t="shared" si="2"/>
        <v>-6.3267392999999998</v>
      </c>
      <c r="H59" s="44">
        <f t="shared" si="3"/>
        <v>-6.6176639000000002</v>
      </c>
      <c r="I59" s="44">
        <f t="shared" si="4"/>
        <v>-7.1289163000000002</v>
      </c>
      <c r="J59" s="44">
        <f t="shared" si="5"/>
        <v>0</v>
      </c>
      <c r="K59" s="44">
        <f t="shared" si="6"/>
        <v>0</v>
      </c>
      <c r="L59" s="44">
        <f t="shared" si="7"/>
        <v>0</v>
      </c>
      <c r="N59" s="88">
        <v>15750000000</v>
      </c>
      <c r="O59" s="88">
        <v>-7.5665769999999997</v>
      </c>
      <c r="Q59" s="87">
        <f t="shared" si="8"/>
        <v>16.53</v>
      </c>
      <c r="R59" s="87">
        <f t="shared" si="9"/>
        <v>-7.6168404000000001</v>
      </c>
      <c r="S59" s="44">
        <f t="shared" si="10"/>
        <v>-7.6840596000000003</v>
      </c>
      <c r="T59" s="44">
        <f t="shared" si="11"/>
        <v>-7.8701401000000004</v>
      </c>
      <c r="U59" s="44">
        <f t="shared" si="12"/>
        <v>-8.2087698000000007</v>
      </c>
      <c r="V59" s="44">
        <f t="shared" si="13"/>
        <v>0</v>
      </c>
      <c r="W59" s="44">
        <f t="shared" si="14"/>
        <v>0</v>
      </c>
      <c r="X59" s="44">
        <f t="shared" si="15"/>
        <v>0</v>
      </c>
    </row>
    <row r="60" spans="2:25" x14ac:dyDescent="0.25">
      <c r="B60" s="88">
        <v>15945000000</v>
      </c>
      <c r="C60" s="88">
        <v>-6.1314010999999997</v>
      </c>
      <c r="E60" s="87">
        <f t="shared" si="0"/>
        <v>16.725000000000001</v>
      </c>
      <c r="F60" s="87">
        <f t="shared" si="1"/>
        <v>-6.2023482000000003</v>
      </c>
      <c r="G60" s="44">
        <f t="shared" si="2"/>
        <v>-6.3376245000000004</v>
      </c>
      <c r="H60" s="44">
        <f t="shared" si="3"/>
        <v>-6.6190547999999998</v>
      </c>
      <c r="I60" s="44">
        <f t="shared" si="4"/>
        <v>-7.1411499999999997</v>
      </c>
      <c r="J60" s="44">
        <f t="shared" si="5"/>
        <v>0</v>
      </c>
      <c r="K60" s="44">
        <f t="shared" si="6"/>
        <v>0</v>
      </c>
      <c r="L60" s="44">
        <f t="shared" si="7"/>
        <v>0</v>
      </c>
      <c r="N60" s="88">
        <v>15945000000</v>
      </c>
      <c r="O60" s="88">
        <v>-7.5632339000000002</v>
      </c>
      <c r="Q60" s="87">
        <f t="shared" si="8"/>
        <v>16.725000000000001</v>
      </c>
      <c r="R60" s="87">
        <f t="shared" si="9"/>
        <v>-7.6748314000000004</v>
      </c>
      <c r="S60" s="44">
        <f t="shared" si="10"/>
        <v>-7.7397928</v>
      </c>
      <c r="T60" s="44">
        <f t="shared" si="11"/>
        <v>-7.9389466999999998</v>
      </c>
      <c r="U60" s="44">
        <f t="shared" si="12"/>
        <v>-8.3111753000000004</v>
      </c>
      <c r="V60" s="44">
        <f t="shared" si="13"/>
        <v>0</v>
      </c>
      <c r="W60" s="44">
        <f t="shared" si="14"/>
        <v>0</v>
      </c>
      <c r="X60" s="44">
        <f t="shared" si="15"/>
        <v>0</v>
      </c>
    </row>
    <row r="61" spans="2:25" x14ac:dyDescent="0.25">
      <c r="B61" s="88">
        <v>16140000000</v>
      </c>
      <c r="C61" s="88">
        <v>-6.1457977000000001</v>
      </c>
      <c r="E61" s="87">
        <f t="shared" si="0"/>
        <v>16.920000000000002</v>
      </c>
      <c r="F61" s="87">
        <f t="shared" si="1"/>
        <v>-6.2050495000000003</v>
      </c>
      <c r="G61" s="44">
        <f t="shared" si="2"/>
        <v>-6.3348765</v>
      </c>
      <c r="H61" s="44">
        <f t="shared" si="3"/>
        <v>-6.6097279000000002</v>
      </c>
      <c r="I61" s="44">
        <f t="shared" si="4"/>
        <v>-7.1529569999999998</v>
      </c>
      <c r="J61" s="44">
        <f t="shared" si="5"/>
        <v>0</v>
      </c>
      <c r="K61" s="44">
        <f t="shared" si="6"/>
        <v>0</v>
      </c>
      <c r="L61" s="44">
        <f t="shared" si="7"/>
        <v>0</v>
      </c>
      <c r="N61" s="88">
        <v>16140000000</v>
      </c>
      <c r="O61" s="88">
        <v>-7.5677528000000001</v>
      </c>
      <c r="Q61" s="87">
        <f t="shared" si="8"/>
        <v>16.920000000000002</v>
      </c>
      <c r="R61" s="87">
        <f t="shared" si="9"/>
        <v>-7.7385864</v>
      </c>
      <c r="S61" s="44">
        <f t="shared" si="10"/>
        <v>-7.8249497000000003</v>
      </c>
      <c r="T61" s="44">
        <f t="shared" si="11"/>
        <v>-8.0521498000000005</v>
      </c>
      <c r="U61" s="44">
        <f t="shared" si="12"/>
        <v>-8.4571486</v>
      </c>
      <c r="V61" s="44">
        <f t="shared" si="13"/>
        <v>0</v>
      </c>
      <c r="W61" s="44">
        <f t="shared" si="14"/>
        <v>0</v>
      </c>
      <c r="X61" s="44">
        <f t="shared" si="15"/>
        <v>0</v>
      </c>
    </row>
    <row r="62" spans="2:25" x14ac:dyDescent="0.25">
      <c r="B62" s="88">
        <v>16335000000</v>
      </c>
      <c r="C62" s="88">
        <v>-6.1699367000000001</v>
      </c>
      <c r="E62" s="87">
        <f t="shared" si="0"/>
        <v>17.114999999999998</v>
      </c>
      <c r="F62" s="87">
        <f t="shared" si="1"/>
        <v>-6.2179966000000002</v>
      </c>
      <c r="G62" s="44">
        <f t="shared" si="2"/>
        <v>-6.3235393000000002</v>
      </c>
      <c r="H62" s="44">
        <f t="shared" si="3"/>
        <v>-6.5851177999999999</v>
      </c>
      <c r="I62" s="44">
        <f t="shared" si="4"/>
        <v>-7.1408277</v>
      </c>
      <c r="J62" s="44">
        <f t="shared" si="5"/>
        <v>0</v>
      </c>
      <c r="K62" s="44">
        <f t="shared" si="6"/>
        <v>0</v>
      </c>
      <c r="L62" s="44">
        <f t="shared" si="7"/>
        <v>0</v>
      </c>
      <c r="N62" s="88">
        <v>16335000000</v>
      </c>
      <c r="O62" s="88">
        <v>-7.5784105999999998</v>
      </c>
      <c r="Q62" s="87">
        <f t="shared" si="8"/>
        <v>17.114999999999998</v>
      </c>
      <c r="R62" s="87">
        <f t="shared" si="9"/>
        <v>-7.7985578000000002</v>
      </c>
      <c r="S62" s="44">
        <f t="shared" si="10"/>
        <v>-7.9500298999999996</v>
      </c>
      <c r="T62" s="44">
        <f t="shared" si="11"/>
        <v>-8.2260342000000009</v>
      </c>
      <c r="U62" s="44">
        <f t="shared" si="12"/>
        <v>-8.6699476000000004</v>
      </c>
      <c r="V62" s="44">
        <f t="shared" si="13"/>
        <v>0</v>
      </c>
      <c r="W62" s="44">
        <f t="shared" si="14"/>
        <v>0</v>
      </c>
      <c r="X62" s="44">
        <f t="shared" si="15"/>
        <v>0</v>
      </c>
    </row>
    <row r="63" spans="2:25" x14ac:dyDescent="0.25">
      <c r="B63" s="88">
        <v>16530000000</v>
      </c>
      <c r="C63" s="88">
        <v>-6.1934351999999997</v>
      </c>
      <c r="E63" s="87">
        <f t="shared" si="0"/>
        <v>17.309999999999999</v>
      </c>
      <c r="F63" s="87">
        <f t="shared" si="1"/>
        <v>-6.2369570999999997</v>
      </c>
      <c r="G63" s="44">
        <f t="shared" si="2"/>
        <v>-6.3268608999999998</v>
      </c>
      <c r="H63" s="44">
        <f t="shared" si="3"/>
        <v>-6.5760969999999999</v>
      </c>
      <c r="I63" s="44">
        <f t="shared" si="4"/>
        <v>-7.1269684</v>
      </c>
      <c r="J63" s="44">
        <f t="shared" si="5"/>
        <v>0</v>
      </c>
      <c r="K63" s="44">
        <f t="shared" si="6"/>
        <v>0</v>
      </c>
      <c r="L63" s="44">
        <f t="shared" si="7"/>
        <v>0</v>
      </c>
      <c r="N63" s="88">
        <v>16530000000</v>
      </c>
      <c r="O63" s="88">
        <v>-7.6168404000000001</v>
      </c>
      <c r="Q63" s="87">
        <f t="shared" si="8"/>
        <v>17.309999999999999</v>
      </c>
      <c r="R63" s="87">
        <f t="shared" si="9"/>
        <v>-7.8578223999999999</v>
      </c>
      <c r="S63" s="44">
        <f t="shared" si="10"/>
        <v>-8.0367888999999995</v>
      </c>
      <c r="T63" s="44">
        <f t="shared" si="11"/>
        <v>-8.3694477000000003</v>
      </c>
      <c r="U63" s="44">
        <f t="shared" si="12"/>
        <v>-8.8466883000000003</v>
      </c>
      <c r="V63" s="44">
        <f t="shared" si="13"/>
        <v>0</v>
      </c>
      <c r="W63" s="44">
        <f t="shared" si="14"/>
        <v>0</v>
      </c>
      <c r="X63" s="44">
        <f t="shared" si="15"/>
        <v>0</v>
      </c>
    </row>
    <row r="64" spans="2:25" x14ac:dyDescent="0.25">
      <c r="B64" s="88">
        <v>16725000000</v>
      </c>
      <c r="C64" s="88">
        <v>-6.2023482000000003</v>
      </c>
      <c r="E64" s="87">
        <f t="shared" si="0"/>
        <v>17.504999999999999</v>
      </c>
      <c r="F64" s="87">
        <f t="shared" si="1"/>
        <v>-6.2705368999999997</v>
      </c>
      <c r="G64" s="44">
        <f t="shared" si="2"/>
        <v>-6.3452649000000001</v>
      </c>
      <c r="H64" s="44">
        <f t="shared" si="3"/>
        <v>-6.5881882000000003</v>
      </c>
      <c r="I64" s="44">
        <f t="shared" si="4"/>
        <v>-7.1428365999999999</v>
      </c>
      <c r="J64" s="44">
        <f t="shared" si="5"/>
        <v>0</v>
      </c>
      <c r="K64" s="44">
        <f t="shared" si="6"/>
        <v>0</v>
      </c>
      <c r="L64" s="44">
        <f t="shared" si="7"/>
        <v>0</v>
      </c>
      <c r="N64" s="88">
        <v>16725000000</v>
      </c>
      <c r="O64" s="88">
        <v>-7.6748314000000004</v>
      </c>
      <c r="Q64" s="87">
        <f t="shared" si="8"/>
        <v>17.504999999999999</v>
      </c>
      <c r="R64" s="87">
        <f t="shared" si="9"/>
        <v>-7.8865670999999997</v>
      </c>
      <c r="S64" s="44">
        <f t="shared" si="10"/>
        <v>-8.1007718999999998</v>
      </c>
      <c r="T64" s="44">
        <f t="shared" si="11"/>
        <v>-8.4922810000000002</v>
      </c>
      <c r="U64" s="44">
        <f t="shared" si="12"/>
        <v>-8.9759483000000007</v>
      </c>
      <c r="V64" s="44">
        <f t="shared" si="13"/>
        <v>0</v>
      </c>
      <c r="W64" s="44">
        <f t="shared" si="14"/>
        <v>0</v>
      </c>
      <c r="X64" s="44">
        <f t="shared" si="15"/>
        <v>0</v>
      </c>
    </row>
    <row r="65" spans="2:24" x14ac:dyDescent="0.25">
      <c r="B65" s="88">
        <v>16920000000</v>
      </c>
      <c r="C65" s="88">
        <v>-6.2050495000000003</v>
      </c>
      <c r="E65" s="87">
        <f t="shared" si="0"/>
        <v>17.7</v>
      </c>
      <c r="F65" s="87">
        <f t="shared" si="1"/>
        <v>-6.3208393999999997</v>
      </c>
      <c r="G65" s="44">
        <f t="shared" si="2"/>
        <v>-6.4078903</v>
      </c>
      <c r="H65" s="44">
        <f t="shared" si="3"/>
        <v>-6.6653032000000003</v>
      </c>
      <c r="I65" s="44">
        <f t="shared" si="4"/>
        <v>-7.2356372000000002</v>
      </c>
      <c r="J65" s="44">
        <f t="shared" si="5"/>
        <v>0</v>
      </c>
      <c r="K65" s="44">
        <f t="shared" si="6"/>
        <v>0</v>
      </c>
      <c r="L65" s="44">
        <f t="shared" si="7"/>
        <v>0</v>
      </c>
      <c r="N65" s="88">
        <v>16920000000</v>
      </c>
      <c r="O65" s="88">
        <v>-7.7385864</v>
      </c>
      <c r="Q65" s="87">
        <f t="shared" si="8"/>
        <v>17.7</v>
      </c>
      <c r="R65" s="87">
        <f t="shared" si="9"/>
        <v>-7.9101604999999999</v>
      </c>
      <c r="S65" s="44">
        <f t="shared" si="10"/>
        <v>-8.1445521999999997</v>
      </c>
      <c r="T65" s="44">
        <f t="shared" si="11"/>
        <v>-8.5955934999999997</v>
      </c>
      <c r="U65" s="44">
        <f t="shared" si="12"/>
        <v>-9.0802058999999993</v>
      </c>
      <c r="V65" s="44">
        <f t="shared" si="13"/>
        <v>0</v>
      </c>
      <c r="W65" s="44">
        <f t="shared" si="14"/>
        <v>0</v>
      </c>
      <c r="X65" s="44">
        <f t="shared" si="15"/>
        <v>0</v>
      </c>
    </row>
    <row r="66" spans="2:24" x14ac:dyDescent="0.25">
      <c r="B66" s="88">
        <v>17115000000</v>
      </c>
      <c r="C66" s="88">
        <v>-6.2179966000000002</v>
      </c>
      <c r="E66" s="87">
        <f t="shared" si="0"/>
        <v>17.895</v>
      </c>
      <c r="F66" s="87">
        <f t="shared" si="1"/>
        <v>-6.3849815999999997</v>
      </c>
      <c r="G66" s="44">
        <f t="shared" si="2"/>
        <v>-6.4832710999999996</v>
      </c>
      <c r="H66" s="44">
        <f t="shared" si="3"/>
        <v>-6.7821803000000003</v>
      </c>
      <c r="I66" s="44">
        <f t="shared" si="4"/>
        <v>-7.3739781000000004</v>
      </c>
      <c r="J66" s="44">
        <f t="shared" si="5"/>
        <v>0</v>
      </c>
      <c r="K66" s="44">
        <f t="shared" si="6"/>
        <v>0</v>
      </c>
      <c r="L66" s="44">
        <f t="shared" si="7"/>
        <v>0</v>
      </c>
      <c r="N66" s="88">
        <v>17115000000</v>
      </c>
      <c r="O66" s="88">
        <v>-7.7985578000000002</v>
      </c>
      <c r="Q66" s="87">
        <f t="shared" si="8"/>
        <v>17.895</v>
      </c>
      <c r="R66" s="87">
        <f t="shared" si="9"/>
        <v>-7.9712896000000004</v>
      </c>
      <c r="S66" s="44">
        <f t="shared" si="10"/>
        <v>-8.2385616000000006</v>
      </c>
      <c r="T66" s="44">
        <f t="shared" si="11"/>
        <v>-8.7348700000000008</v>
      </c>
      <c r="U66" s="44">
        <f t="shared" si="12"/>
        <v>-9.2029590999999993</v>
      </c>
      <c r="V66" s="44">
        <f t="shared" si="13"/>
        <v>0</v>
      </c>
      <c r="W66" s="44">
        <f t="shared" si="14"/>
        <v>0</v>
      </c>
      <c r="X66" s="44">
        <f t="shared" si="15"/>
        <v>0</v>
      </c>
    </row>
    <row r="67" spans="2:24" x14ac:dyDescent="0.25">
      <c r="B67" s="88">
        <v>17310000000</v>
      </c>
      <c r="C67" s="88">
        <v>-6.2369570999999997</v>
      </c>
      <c r="E67" s="87">
        <f t="shared" si="0"/>
        <v>18.09</v>
      </c>
      <c r="F67" s="87">
        <f t="shared" si="1"/>
        <v>-6.4593968000000004</v>
      </c>
      <c r="G67" s="44">
        <f t="shared" si="2"/>
        <v>-6.5811643999999996</v>
      </c>
      <c r="H67" s="44">
        <f t="shared" si="3"/>
        <v>-6.9290260999999997</v>
      </c>
      <c r="I67" s="44">
        <f t="shared" si="4"/>
        <v>-7.5026779000000001</v>
      </c>
      <c r="J67" s="44">
        <f t="shared" si="5"/>
        <v>0</v>
      </c>
      <c r="K67" s="44">
        <f t="shared" si="6"/>
        <v>0</v>
      </c>
      <c r="L67" s="44">
        <f t="shared" si="7"/>
        <v>0</v>
      </c>
      <c r="N67" s="88">
        <v>17310000000</v>
      </c>
      <c r="O67" s="88">
        <v>-7.8578223999999999</v>
      </c>
      <c r="Q67" s="87">
        <f t="shared" si="8"/>
        <v>18.09</v>
      </c>
      <c r="R67" s="87">
        <f t="shared" si="9"/>
        <v>-8.0528964999999992</v>
      </c>
      <c r="S67" s="44">
        <f t="shared" si="10"/>
        <v>-8.4236956000000003</v>
      </c>
      <c r="T67" s="44">
        <f t="shared" si="11"/>
        <v>-8.9418448999999995</v>
      </c>
      <c r="U67" s="44">
        <f t="shared" si="12"/>
        <v>-9.4017897000000001</v>
      </c>
      <c r="V67" s="44">
        <f t="shared" si="13"/>
        <v>0</v>
      </c>
      <c r="W67" s="44">
        <f t="shared" si="14"/>
        <v>0</v>
      </c>
      <c r="X67" s="44">
        <f t="shared" si="15"/>
        <v>0</v>
      </c>
    </row>
    <row r="68" spans="2:24" x14ac:dyDescent="0.25">
      <c r="B68" s="88">
        <v>17505000000</v>
      </c>
      <c r="C68" s="88">
        <v>-6.2705368999999997</v>
      </c>
      <c r="E68" s="87">
        <f t="shared" si="0"/>
        <v>18.285</v>
      </c>
      <c r="F68" s="87">
        <f t="shared" si="1"/>
        <v>-6.5297856000000003</v>
      </c>
      <c r="G68" s="44">
        <f t="shared" si="2"/>
        <v>-6.7009844999999997</v>
      </c>
      <c r="H68" s="44">
        <f t="shared" si="3"/>
        <v>-7.108263</v>
      </c>
      <c r="I68" s="44">
        <f t="shared" si="4"/>
        <v>-7.6606120999999998</v>
      </c>
      <c r="J68" s="44">
        <f t="shared" si="5"/>
        <v>0</v>
      </c>
      <c r="K68" s="44">
        <f t="shared" si="6"/>
        <v>0</v>
      </c>
      <c r="L68" s="44">
        <f t="shared" si="7"/>
        <v>0</v>
      </c>
      <c r="N68" s="88">
        <v>17505000000</v>
      </c>
      <c r="O68" s="88">
        <v>-7.8865670999999997</v>
      </c>
      <c r="Q68" s="87">
        <f t="shared" si="8"/>
        <v>18.285</v>
      </c>
      <c r="R68" s="87">
        <f t="shared" si="9"/>
        <v>-8.1864691000000001</v>
      </c>
      <c r="S68" s="44">
        <f t="shared" si="10"/>
        <v>-8.6320724000000002</v>
      </c>
      <c r="T68" s="44">
        <f t="shared" si="11"/>
        <v>-9.1459904000000005</v>
      </c>
      <c r="U68" s="44">
        <f t="shared" si="12"/>
        <v>-9.5845509</v>
      </c>
      <c r="V68" s="44">
        <f t="shared" si="13"/>
        <v>0</v>
      </c>
      <c r="W68" s="44">
        <f t="shared" si="14"/>
        <v>0</v>
      </c>
      <c r="X68" s="44">
        <f t="shared" si="15"/>
        <v>0</v>
      </c>
    </row>
    <row r="69" spans="2:24" x14ac:dyDescent="0.25">
      <c r="B69" s="88">
        <v>17700000000</v>
      </c>
      <c r="C69" s="88">
        <v>-6.3208393999999997</v>
      </c>
      <c r="E69" s="87">
        <f t="shared" ref="E69:E132" si="16">B73/1000000000</f>
        <v>18.48</v>
      </c>
      <c r="F69" s="87">
        <f t="shared" ref="F69:F132" si="17">C73</f>
        <v>-6.6144276</v>
      </c>
      <c r="G69" s="44">
        <f t="shared" ref="G69:G132" si="18">C279</f>
        <v>-6.7876630000000002</v>
      </c>
      <c r="H69" s="44">
        <f t="shared" ref="H69:H132" si="19">C485</f>
        <v>-7.2212148000000003</v>
      </c>
      <c r="I69" s="44">
        <f t="shared" ref="I69:I132" si="20">C691</f>
        <v>-7.7305427</v>
      </c>
      <c r="J69" s="44">
        <f t="shared" ref="J69:J132" si="21">C897</f>
        <v>0</v>
      </c>
      <c r="K69" s="44">
        <f t="shared" ref="K69:K132" si="22">C1103</f>
        <v>0</v>
      </c>
      <c r="L69" s="44">
        <f t="shared" si="7"/>
        <v>0</v>
      </c>
      <c r="N69" s="88">
        <v>17700000000</v>
      </c>
      <c r="O69" s="88">
        <v>-7.9101604999999999</v>
      </c>
      <c r="Q69" s="87">
        <f t="shared" si="8"/>
        <v>18.48</v>
      </c>
      <c r="R69" s="87">
        <f t="shared" si="9"/>
        <v>-8.3420962999999997</v>
      </c>
      <c r="S69" s="44">
        <f t="shared" si="10"/>
        <v>-8.8720216999999995</v>
      </c>
      <c r="T69" s="44">
        <f t="shared" si="11"/>
        <v>-9.3623343000000006</v>
      </c>
      <c r="U69" s="44">
        <f t="shared" si="12"/>
        <v>-9.7843198999999998</v>
      </c>
      <c r="V69" s="44">
        <f t="shared" si="13"/>
        <v>0</v>
      </c>
      <c r="W69" s="44">
        <f t="shared" si="14"/>
        <v>0</v>
      </c>
      <c r="X69" s="44">
        <f t="shared" si="15"/>
        <v>0</v>
      </c>
    </row>
    <row r="70" spans="2:24" x14ac:dyDescent="0.25">
      <c r="B70" s="88">
        <v>17895000000</v>
      </c>
      <c r="C70" s="88">
        <v>-6.3849815999999997</v>
      </c>
      <c r="E70" s="87">
        <f t="shared" si="16"/>
        <v>18.675000000000001</v>
      </c>
      <c r="F70" s="87">
        <f t="shared" si="17"/>
        <v>-6.7232943000000001</v>
      </c>
      <c r="G70" s="44">
        <f t="shared" si="18"/>
        <v>-6.9159303000000003</v>
      </c>
      <c r="H70" s="44">
        <f t="shared" si="19"/>
        <v>-7.3628315999999998</v>
      </c>
      <c r="I70" s="44">
        <f t="shared" si="20"/>
        <v>-7.8530883999999999</v>
      </c>
      <c r="J70" s="44">
        <f t="shared" si="21"/>
        <v>0</v>
      </c>
      <c r="K70" s="44">
        <f t="shared" si="22"/>
        <v>0</v>
      </c>
      <c r="L70" s="44">
        <f t="shared" ref="L70:L133" si="23">C1310</f>
        <v>0</v>
      </c>
      <c r="N70" s="88">
        <v>17895000000</v>
      </c>
      <c r="O70" s="88">
        <v>-7.9712896000000004</v>
      </c>
      <c r="Q70" s="87">
        <f t="shared" ref="Q70:Q133" si="24">N74/1000000000</f>
        <v>18.675000000000001</v>
      </c>
      <c r="R70" s="87">
        <f t="shared" ref="R70:R133" si="25">O74</f>
        <v>-8.4847593000000003</v>
      </c>
      <c r="S70" s="44">
        <f t="shared" ref="S70:S133" si="26">O280</f>
        <v>-9.0227909000000004</v>
      </c>
      <c r="T70" s="44">
        <f t="shared" ref="T70:T133" si="27">O486</f>
        <v>-9.4850788000000001</v>
      </c>
      <c r="U70" s="44">
        <f t="shared" ref="U70:U133" si="28">O692</f>
        <v>-9.8856964000000005</v>
      </c>
      <c r="V70" s="44">
        <f t="shared" ref="V70:V133" si="29">O898</f>
        <v>0</v>
      </c>
      <c r="W70" s="44">
        <f t="shared" ref="W70:W133" si="30">O1104</f>
        <v>0</v>
      </c>
      <c r="X70" s="44">
        <f t="shared" ref="X70:X133" si="31">O1310</f>
        <v>0</v>
      </c>
    </row>
    <row r="71" spans="2:24" x14ac:dyDescent="0.25">
      <c r="B71" s="88">
        <v>18090000000</v>
      </c>
      <c r="C71" s="88">
        <v>-6.4593968000000004</v>
      </c>
      <c r="E71" s="87">
        <f t="shared" si="16"/>
        <v>18.87</v>
      </c>
      <c r="F71" s="87">
        <f t="shared" si="17"/>
        <v>-6.8524875999999999</v>
      </c>
      <c r="G71" s="44">
        <f t="shared" si="18"/>
        <v>-7.0558585999999996</v>
      </c>
      <c r="H71" s="44">
        <f t="shared" si="19"/>
        <v>-7.4862374999999997</v>
      </c>
      <c r="I71" s="44">
        <f t="shared" si="20"/>
        <v>-7.9498172</v>
      </c>
      <c r="J71" s="44">
        <f t="shared" si="21"/>
        <v>0</v>
      </c>
      <c r="K71" s="44">
        <f t="shared" si="22"/>
        <v>0</v>
      </c>
      <c r="L71" s="44">
        <f t="shared" si="23"/>
        <v>0</v>
      </c>
      <c r="N71" s="88">
        <v>18090000000</v>
      </c>
      <c r="O71" s="88">
        <v>-8.0528964999999992</v>
      </c>
      <c r="Q71" s="87">
        <f t="shared" si="24"/>
        <v>18.87</v>
      </c>
      <c r="R71" s="87">
        <f t="shared" si="25"/>
        <v>-8.5482750000000003</v>
      </c>
      <c r="S71" s="44">
        <f t="shared" si="26"/>
        <v>-9.1097058999999998</v>
      </c>
      <c r="T71" s="44">
        <f t="shared" si="27"/>
        <v>-9.5444879999999994</v>
      </c>
      <c r="U71" s="44">
        <f t="shared" si="28"/>
        <v>-9.930275</v>
      </c>
      <c r="V71" s="44">
        <f t="shared" si="29"/>
        <v>0</v>
      </c>
      <c r="W71" s="44">
        <f t="shared" si="30"/>
        <v>0</v>
      </c>
      <c r="X71" s="44">
        <f t="shared" si="31"/>
        <v>0</v>
      </c>
    </row>
    <row r="72" spans="2:24" x14ac:dyDescent="0.25">
      <c r="B72" s="88">
        <v>18285000000</v>
      </c>
      <c r="C72" s="88">
        <v>-6.5297856000000003</v>
      </c>
      <c r="E72" s="87">
        <f t="shared" si="16"/>
        <v>19.065000000000001</v>
      </c>
      <c r="F72" s="87">
        <f t="shared" si="17"/>
        <v>-6.9721365000000004</v>
      </c>
      <c r="G72" s="44">
        <f t="shared" si="18"/>
        <v>-7.2643361000000004</v>
      </c>
      <c r="H72" s="44">
        <f t="shared" si="19"/>
        <v>-7.6907258000000001</v>
      </c>
      <c r="I72" s="44">
        <f t="shared" si="20"/>
        <v>-8.1528997000000007</v>
      </c>
      <c r="J72" s="44">
        <f t="shared" si="21"/>
        <v>0</v>
      </c>
      <c r="K72" s="44">
        <f t="shared" si="22"/>
        <v>0</v>
      </c>
      <c r="L72" s="44">
        <f t="shared" si="23"/>
        <v>0</v>
      </c>
      <c r="N72" s="88">
        <v>18285000000</v>
      </c>
      <c r="O72" s="88">
        <v>-8.1864691000000001</v>
      </c>
      <c r="Q72" s="87">
        <f t="shared" si="24"/>
        <v>19.065000000000001</v>
      </c>
      <c r="R72" s="87">
        <f t="shared" si="25"/>
        <v>-8.5775355999999991</v>
      </c>
      <c r="S72" s="44">
        <f t="shared" si="26"/>
        <v>-9.0431241999999994</v>
      </c>
      <c r="T72" s="44">
        <f t="shared" si="27"/>
        <v>-9.4518204000000008</v>
      </c>
      <c r="U72" s="44">
        <f t="shared" si="28"/>
        <v>-9.8258075999999992</v>
      </c>
      <c r="V72" s="44">
        <f t="shared" si="29"/>
        <v>0</v>
      </c>
      <c r="W72" s="44">
        <f t="shared" si="30"/>
        <v>0</v>
      </c>
      <c r="X72" s="44">
        <f t="shared" si="31"/>
        <v>0</v>
      </c>
    </row>
    <row r="73" spans="2:24" x14ac:dyDescent="0.25">
      <c r="B73" s="88">
        <v>18480000000</v>
      </c>
      <c r="C73" s="88">
        <v>-6.6144276</v>
      </c>
      <c r="E73" s="87">
        <f t="shared" si="16"/>
        <v>19.260000000000002</v>
      </c>
      <c r="F73" s="87">
        <f t="shared" si="17"/>
        <v>-7.0909146999999999</v>
      </c>
      <c r="G73" s="44">
        <f t="shared" si="18"/>
        <v>-7.4221567999999998</v>
      </c>
      <c r="H73" s="44">
        <f t="shared" si="19"/>
        <v>-7.8296637999999996</v>
      </c>
      <c r="I73" s="44">
        <f t="shared" si="20"/>
        <v>-8.2863053999999998</v>
      </c>
      <c r="J73" s="44">
        <f t="shared" si="21"/>
        <v>0</v>
      </c>
      <c r="K73" s="44">
        <f t="shared" si="22"/>
        <v>0</v>
      </c>
      <c r="L73" s="44">
        <f t="shared" si="23"/>
        <v>0</v>
      </c>
      <c r="N73" s="88">
        <v>18480000000</v>
      </c>
      <c r="O73" s="88">
        <v>-8.3420962999999997</v>
      </c>
      <c r="Q73" s="87">
        <f t="shared" si="24"/>
        <v>19.260000000000002</v>
      </c>
      <c r="R73" s="87">
        <f t="shared" si="25"/>
        <v>-8.5566110999999996</v>
      </c>
      <c r="S73" s="44">
        <f t="shared" si="26"/>
        <v>-8.9282894000000006</v>
      </c>
      <c r="T73" s="44">
        <f t="shared" si="27"/>
        <v>-9.3118200000000009</v>
      </c>
      <c r="U73" s="44">
        <f t="shared" si="28"/>
        <v>-9.6812143000000006</v>
      </c>
      <c r="V73" s="44">
        <f t="shared" si="29"/>
        <v>0</v>
      </c>
      <c r="W73" s="44">
        <f t="shared" si="30"/>
        <v>0</v>
      </c>
      <c r="X73" s="44">
        <f t="shared" si="31"/>
        <v>0</v>
      </c>
    </row>
    <row r="74" spans="2:24" x14ac:dyDescent="0.25">
      <c r="B74" s="88">
        <v>18675000000</v>
      </c>
      <c r="C74" s="88">
        <v>-6.7232943000000001</v>
      </c>
      <c r="E74" s="87">
        <f t="shared" si="16"/>
        <v>19.454999999999998</v>
      </c>
      <c r="F74" s="87">
        <f t="shared" si="17"/>
        <v>-7.1853990999999997</v>
      </c>
      <c r="G74" s="44">
        <f t="shared" si="18"/>
        <v>-7.5081635000000002</v>
      </c>
      <c r="H74" s="44">
        <f t="shared" si="19"/>
        <v>-7.9031352999999998</v>
      </c>
      <c r="I74" s="44">
        <f t="shared" si="20"/>
        <v>-8.3586445000000005</v>
      </c>
      <c r="J74" s="44">
        <f t="shared" si="21"/>
        <v>0</v>
      </c>
      <c r="K74" s="44">
        <f t="shared" si="22"/>
        <v>0</v>
      </c>
      <c r="L74" s="44">
        <f t="shared" si="23"/>
        <v>0</v>
      </c>
      <c r="N74" s="88">
        <v>18675000000</v>
      </c>
      <c r="O74" s="88">
        <v>-8.4847593000000003</v>
      </c>
      <c r="Q74" s="87">
        <f t="shared" si="24"/>
        <v>19.454999999999998</v>
      </c>
      <c r="R74" s="87">
        <f t="shared" si="25"/>
        <v>-8.5038690999999993</v>
      </c>
      <c r="S74" s="44">
        <f t="shared" si="26"/>
        <v>-8.8364515000000008</v>
      </c>
      <c r="T74" s="44">
        <f t="shared" si="27"/>
        <v>-9.2010936999999995</v>
      </c>
      <c r="U74" s="44">
        <f t="shared" si="28"/>
        <v>-9.5625505000000004</v>
      </c>
      <c r="V74" s="44">
        <f t="shared" si="29"/>
        <v>0</v>
      </c>
      <c r="W74" s="44">
        <f t="shared" si="30"/>
        <v>0</v>
      </c>
      <c r="X74" s="44">
        <f t="shared" si="31"/>
        <v>0</v>
      </c>
    </row>
    <row r="75" spans="2:24" x14ac:dyDescent="0.25">
      <c r="B75" s="88">
        <v>18870000000</v>
      </c>
      <c r="C75" s="88">
        <v>-6.8524875999999999</v>
      </c>
      <c r="E75" s="87">
        <f t="shared" si="16"/>
        <v>19.649999999999999</v>
      </c>
      <c r="F75" s="87">
        <f t="shared" si="17"/>
        <v>-7.2477321999999997</v>
      </c>
      <c r="G75" s="44">
        <f t="shared" si="18"/>
        <v>-7.5436692000000001</v>
      </c>
      <c r="H75" s="44">
        <f t="shared" si="19"/>
        <v>-7.9151176999999997</v>
      </c>
      <c r="I75" s="44">
        <f t="shared" si="20"/>
        <v>-8.3596667999999994</v>
      </c>
      <c r="J75" s="44">
        <f t="shared" si="21"/>
        <v>0</v>
      </c>
      <c r="K75" s="44">
        <f t="shared" si="22"/>
        <v>0</v>
      </c>
      <c r="L75" s="44">
        <f t="shared" si="23"/>
        <v>0</v>
      </c>
      <c r="N75" s="88">
        <v>18870000000</v>
      </c>
      <c r="O75" s="88">
        <v>-8.5482750000000003</v>
      </c>
      <c r="Q75" s="87">
        <f t="shared" si="24"/>
        <v>19.649999999999999</v>
      </c>
      <c r="R75" s="87">
        <f t="shared" si="25"/>
        <v>-8.4563836999999999</v>
      </c>
      <c r="S75" s="44">
        <f t="shared" si="26"/>
        <v>-8.7804927999999993</v>
      </c>
      <c r="T75" s="44">
        <f t="shared" si="27"/>
        <v>-9.1385907999999993</v>
      </c>
      <c r="U75" s="44">
        <f t="shared" si="28"/>
        <v>-9.5079268999999993</v>
      </c>
      <c r="V75" s="44">
        <f t="shared" si="29"/>
        <v>0</v>
      </c>
      <c r="W75" s="44">
        <f t="shared" si="30"/>
        <v>0</v>
      </c>
      <c r="X75" s="44">
        <f t="shared" si="31"/>
        <v>0</v>
      </c>
    </row>
    <row r="76" spans="2:24" x14ac:dyDescent="0.25">
      <c r="B76" s="88">
        <v>19065000000</v>
      </c>
      <c r="C76" s="88">
        <v>-6.9721365000000004</v>
      </c>
      <c r="E76" s="87">
        <f t="shared" si="16"/>
        <v>19.844999999999999</v>
      </c>
      <c r="F76" s="87">
        <f t="shared" si="17"/>
        <v>-7.2920661000000004</v>
      </c>
      <c r="G76" s="44">
        <f t="shared" si="18"/>
        <v>-7.5645617999999999</v>
      </c>
      <c r="H76" s="44">
        <f t="shared" si="19"/>
        <v>-7.9146295000000002</v>
      </c>
      <c r="I76" s="44">
        <f t="shared" si="20"/>
        <v>-8.3356676000000007</v>
      </c>
      <c r="J76" s="44">
        <f t="shared" si="21"/>
        <v>0</v>
      </c>
      <c r="K76" s="44">
        <f t="shared" si="22"/>
        <v>0</v>
      </c>
      <c r="L76" s="44">
        <f t="shared" si="23"/>
        <v>0</v>
      </c>
      <c r="N76" s="88">
        <v>19065000000</v>
      </c>
      <c r="O76" s="88">
        <v>-8.5775355999999991</v>
      </c>
      <c r="Q76" s="87">
        <f t="shared" si="24"/>
        <v>19.844999999999999</v>
      </c>
      <c r="R76" s="87">
        <f t="shared" si="25"/>
        <v>-8.446949</v>
      </c>
      <c r="S76" s="44">
        <f t="shared" si="26"/>
        <v>-8.7644224000000008</v>
      </c>
      <c r="T76" s="44">
        <f t="shared" si="27"/>
        <v>-9.1228666</v>
      </c>
      <c r="U76" s="44">
        <f t="shared" si="28"/>
        <v>-9.5026072999999993</v>
      </c>
      <c r="V76" s="44">
        <f t="shared" si="29"/>
        <v>0</v>
      </c>
      <c r="W76" s="44">
        <f t="shared" si="30"/>
        <v>0</v>
      </c>
      <c r="X76" s="44">
        <f t="shared" si="31"/>
        <v>0</v>
      </c>
    </row>
    <row r="77" spans="2:24" x14ac:dyDescent="0.25">
      <c r="B77" s="88">
        <v>19260000000</v>
      </c>
      <c r="C77" s="88">
        <v>-7.0909146999999999</v>
      </c>
      <c r="E77" s="87">
        <f t="shared" si="16"/>
        <v>20.04</v>
      </c>
      <c r="F77" s="87">
        <f t="shared" si="17"/>
        <v>-7.3456353999999999</v>
      </c>
      <c r="G77" s="44">
        <f t="shared" si="18"/>
        <v>-7.6055441000000004</v>
      </c>
      <c r="H77" s="44">
        <f t="shared" si="19"/>
        <v>-7.9154849</v>
      </c>
      <c r="I77" s="44">
        <f t="shared" si="20"/>
        <v>-8.3055266999999997</v>
      </c>
      <c r="J77" s="44">
        <f t="shared" si="21"/>
        <v>0</v>
      </c>
      <c r="K77" s="44">
        <f t="shared" si="22"/>
        <v>0</v>
      </c>
      <c r="L77" s="44">
        <f t="shared" si="23"/>
        <v>0</v>
      </c>
      <c r="N77" s="88">
        <v>19260000000</v>
      </c>
      <c r="O77" s="88">
        <v>-8.5566110999999996</v>
      </c>
      <c r="Q77" s="87">
        <f t="shared" si="24"/>
        <v>20.04</v>
      </c>
      <c r="R77" s="87">
        <f t="shared" si="25"/>
        <v>-8.4289637000000006</v>
      </c>
      <c r="S77" s="44">
        <f t="shared" si="26"/>
        <v>-8.7650480000000002</v>
      </c>
      <c r="T77" s="44">
        <f t="shared" si="27"/>
        <v>-9.1266642000000004</v>
      </c>
      <c r="U77" s="44">
        <f t="shared" si="28"/>
        <v>-9.5127172000000009</v>
      </c>
      <c r="V77" s="44">
        <f t="shared" si="29"/>
        <v>0</v>
      </c>
      <c r="W77" s="44">
        <f t="shared" si="30"/>
        <v>0</v>
      </c>
      <c r="X77" s="44">
        <f t="shared" si="31"/>
        <v>0</v>
      </c>
    </row>
    <row r="78" spans="2:24" x14ac:dyDescent="0.25">
      <c r="B78" s="88">
        <v>19455000000</v>
      </c>
      <c r="C78" s="88">
        <v>-7.1853990999999997</v>
      </c>
      <c r="E78" s="87">
        <f t="shared" si="16"/>
        <v>20.234999999999999</v>
      </c>
      <c r="F78" s="87">
        <f t="shared" si="17"/>
        <v>-7.4017887</v>
      </c>
      <c r="G78" s="44">
        <f t="shared" si="18"/>
        <v>-7.6585578999999999</v>
      </c>
      <c r="H78" s="44">
        <f t="shared" si="19"/>
        <v>-7.9390134999999997</v>
      </c>
      <c r="I78" s="44">
        <f t="shared" si="20"/>
        <v>-8.3048754000000002</v>
      </c>
      <c r="J78" s="44">
        <f t="shared" si="21"/>
        <v>0</v>
      </c>
      <c r="K78" s="44">
        <f t="shared" si="22"/>
        <v>0</v>
      </c>
      <c r="L78" s="44">
        <f t="shared" si="23"/>
        <v>0</v>
      </c>
      <c r="N78" s="88">
        <v>19455000000</v>
      </c>
      <c r="O78" s="88">
        <v>-8.5038690999999993</v>
      </c>
      <c r="Q78" s="87">
        <f t="shared" si="24"/>
        <v>20.234999999999999</v>
      </c>
      <c r="R78" s="87">
        <f t="shared" si="25"/>
        <v>-8.3975142999999992</v>
      </c>
      <c r="S78" s="44">
        <f t="shared" si="26"/>
        <v>-8.7462958999999998</v>
      </c>
      <c r="T78" s="44">
        <f t="shared" si="27"/>
        <v>-9.0905123000000003</v>
      </c>
      <c r="U78" s="44">
        <f t="shared" si="28"/>
        <v>-9.4611052999999998</v>
      </c>
      <c r="V78" s="44">
        <f t="shared" si="29"/>
        <v>0</v>
      </c>
      <c r="W78" s="44">
        <f t="shared" si="30"/>
        <v>0</v>
      </c>
      <c r="X78" s="44">
        <f t="shared" si="31"/>
        <v>0</v>
      </c>
    </row>
    <row r="79" spans="2:24" x14ac:dyDescent="0.25">
      <c r="B79" s="88">
        <v>19650000000</v>
      </c>
      <c r="C79" s="88">
        <v>-7.2477321999999997</v>
      </c>
      <c r="E79" s="87">
        <f t="shared" si="16"/>
        <v>20.43</v>
      </c>
      <c r="F79" s="87">
        <f t="shared" si="17"/>
        <v>-7.4436393000000001</v>
      </c>
      <c r="G79" s="44">
        <f t="shared" si="18"/>
        <v>-7.7120842999999999</v>
      </c>
      <c r="H79" s="44">
        <f t="shared" si="19"/>
        <v>-7.9724917</v>
      </c>
      <c r="I79" s="44">
        <f t="shared" si="20"/>
        <v>-8.3371191000000007</v>
      </c>
      <c r="J79" s="44">
        <f t="shared" si="21"/>
        <v>0</v>
      </c>
      <c r="K79" s="44">
        <f t="shared" si="22"/>
        <v>0</v>
      </c>
      <c r="L79" s="44">
        <f t="shared" si="23"/>
        <v>0</v>
      </c>
      <c r="N79" s="88">
        <v>19650000000</v>
      </c>
      <c r="O79" s="88">
        <v>-8.4563836999999999</v>
      </c>
      <c r="Q79" s="87">
        <f t="shared" si="24"/>
        <v>20.43</v>
      </c>
      <c r="R79" s="87">
        <f t="shared" si="25"/>
        <v>-8.3781318999999996</v>
      </c>
      <c r="S79" s="44">
        <f t="shared" si="26"/>
        <v>-8.6848382999999991</v>
      </c>
      <c r="T79" s="44">
        <f t="shared" si="27"/>
        <v>-9.0014000000000003</v>
      </c>
      <c r="U79" s="44">
        <f t="shared" si="28"/>
        <v>-9.3548144999999998</v>
      </c>
      <c r="V79" s="44">
        <f t="shared" si="29"/>
        <v>0</v>
      </c>
      <c r="W79" s="44">
        <f t="shared" si="30"/>
        <v>0</v>
      </c>
      <c r="X79" s="44">
        <f t="shared" si="31"/>
        <v>0</v>
      </c>
    </row>
    <row r="80" spans="2:24" x14ac:dyDescent="0.25">
      <c r="B80" s="88">
        <v>19845000000</v>
      </c>
      <c r="C80" s="88">
        <v>-7.2920661000000004</v>
      </c>
      <c r="E80" s="87">
        <f t="shared" si="16"/>
        <v>20.625</v>
      </c>
      <c r="F80" s="87">
        <f t="shared" si="17"/>
        <v>-7.4783425000000001</v>
      </c>
      <c r="G80" s="44">
        <f t="shared" si="18"/>
        <v>-7.7285323000000004</v>
      </c>
      <c r="H80" s="44">
        <f t="shared" si="19"/>
        <v>-7.9908647999999998</v>
      </c>
      <c r="I80" s="44">
        <f t="shared" si="20"/>
        <v>-8.3679427999999998</v>
      </c>
      <c r="J80" s="44">
        <f t="shared" si="21"/>
        <v>0</v>
      </c>
      <c r="K80" s="44">
        <f t="shared" si="22"/>
        <v>0</v>
      </c>
      <c r="L80" s="44">
        <f t="shared" si="23"/>
        <v>0</v>
      </c>
      <c r="N80" s="88">
        <v>19845000000</v>
      </c>
      <c r="O80" s="88">
        <v>-8.446949</v>
      </c>
      <c r="Q80" s="87">
        <f t="shared" si="24"/>
        <v>20.625</v>
      </c>
      <c r="R80" s="87">
        <f t="shared" si="25"/>
        <v>-8.3427419999999994</v>
      </c>
      <c r="S80" s="44">
        <f t="shared" si="26"/>
        <v>-8.5909767000000006</v>
      </c>
      <c r="T80" s="44">
        <f t="shared" si="27"/>
        <v>-8.8720751</v>
      </c>
      <c r="U80" s="44">
        <f t="shared" si="28"/>
        <v>-9.2102423000000009</v>
      </c>
      <c r="V80" s="44">
        <f t="shared" si="29"/>
        <v>0</v>
      </c>
      <c r="W80" s="44">
        <f t="shared" si="30"/>
        <v>0</v>
      </c>
      <c r="X80" s="44">
        <f t="shared" si="31"/>
        <v>0</v>
      </c>
    </row>
    <row r="81" spans="2:24" x14ac:dyDescent="0.25">
      <c r="B81" s="88">
        <v>20040000000</v>
      </c>
      <c r="C81" s="88">
        <v>-7.3456353999999999</v>
      </c>
      <c r="E81" s="87">
        <f t="shared" si="16"/>
        <v>20.82</v>
      </c>
      <c r="F81" s="87">
        <f t="shared" si="17"/>
        <v>-7.5054007</v>
      </c>
      <c r="G81" s="44">
        <f t="shared" si="18"/>
        <v>-7.7136449999999996</v>
      </c>
      <c r="H81" s="44">
        <f t="shared" si="19"/>
        <v>-7.9735975000000003</v>
      </c>
      <c r="I81" s="44">
        <f t="shared" si="20"/>
        <v>-8.3687228999999999</v>
      </c>
      <c r="J81" s="44">
        <f t="shared" si="21"/>
        <v>0</v>
      </c>
      <c r="K81" s="44">
        <f t="shared" si="22"/>
        <v>0</v>
      </c>
      <c r="L81" s="44">
        <f t="shared" si="23"/>
        <v>0</v>
      </c>
      <c r="N81" s="88">
        <v>20040000000</v>
      </c>
      <c r="O81" s="88">
        <v>-8.4289637000000006</v>
      </c>
      <c r="Q81" s="87">
        <f t="shared" si="24"/>
        <v>20.82</v>
      </c>
      <c r="R81" s="87">
        <f t="shared" si="25"/>
        <v>-8.2904882000000004</v>
      </c>
      <c r="S81" s="44">
        <f t="shared" si="26"/>
        <v>-8.5194416000000004</v>
      </c>
      <c r="T81" s="44">
        <f t="shared" si="27"/>
        <v>-8.7768507000000007</v>
      </c>
      <c r="U81" s="44">
        <f t="shared" si="28"/>
        <v>-9.1082190999999995</v>
      </c>
      <c r="V81" s="44">
        <f t="shared" si="29"/>
        <v>0</v>
      </c>
      <c r="W81" s="44">
        <f t="shared" si="30"/>
        <v>0</v>
      </c>
      <c r="X81" s="44">
        <f t="shared" si="31"/>
        <v>0</v>
      </c>
    </row>
    <row r="82" spans="2:24" x14ac:dyDescent="0.25">
      <c r="B82" s="88">
        <v>20235000000</v>
      </c>
      <c r="C82" s="88">
        <v>-7.4017887</v>
      </c>
      <c r="E82" s="87">
        <f t="shared" si="16"/>
        <v>21.015000000000001</v>
      </c>
      <c r="F82" s="87">
        <f t="shared" si="17"/>
        <v>-7.4889817000000001</v>
      </c>
      <c r="G82" s="44">
        <f t="shared" si="18"/>
        <v>-7.6907005000000002</v>
      </c>
      <c r="H82" s="44">
        <f t="shared" si="19"/>
        <v>-7.9476928999999998</v>
      </c>
      <c r="I82" s="44">
        <f t="shared" si="20"/>
        <v>-8.3580523000000007</v>
      </c>
      <c r="J82" s="44">
        <f t="shared" si="21"/>
        <v>0</v>
      </c>
      <c r="K82" s="44">
        <f t="shared" si="22"/>
        <v>0</v>
      </c>
      <c r="L82" s="44">
        <f t="shared" si="23"/>
        <v>0</v>
      </c>
      <c r="N82" s="88">
        <v>20235000000</v>
      </c>
      <c r="O82" s="88">
        <v>-8.3975142999999992</v>
      </c>
      <c r="Q82" s="87">
        <f t="shared" si="24"/>
        <v>21.015000000000001</v>
      </c>
      <c r="R82" s="87">
        <f t="shared" si="25"/>
        <v>-8.2647695999999993</v>
      </c>
      <c r="S82" s="44">
        <f t="shared" si="26"/>
        <v>-8.4598761000000007</v>
      </c>
      <c r="T82" s="44">
        <f t="shared" si="27"/>
        <v>-8.7043818999999996</v>
      </c>
      <c r="U82" s="44">
        <f t="shared" si="28"/>
        <v>-9.0359677999999999</v>
      </c>
      <c r="V82" s="44">
        <f t="shared" si="29"/>
        <v>0</v>
      </c>
      <c r="W82" s="44">
        <f t="shared" si="30"/>
        <v>0</v>
      </c>
      <c r="X82" s="44">
        <f t="shared" si="31"/>
        <v>0</v>
      </c>
    </row>
    <row r="83" spans="2:24" x14ac:dyDescent="0.25">
      <c r="B83" s="88">
        <v>20430000000</v>
      </c>
      <c r="C83" s="88">
        <v>-7.4436393000000001</v>
      </c>
      <c r="E83" s="87">
        <f t="shared" si="16"/>
        <v>21.21</v>
      </c>
      <c r="F83" s="87">
        <f t="shared" si="17"/>
        <v>-7.4640693999999996</v>
      </c>
      <c r="G83" s="44">
        <f t="shared" si="18"/>
        <v>-7.6457334000000001</v>
      </c>
      <c r="H83" s="44">
        <f t="shared" si="19"/>
        <v>-7.8905481999999996</v>
      </c>
      <c r="I83" s="44">
        <f t="shared" si="20"/>
        <v>-8.3168220999999996</v>
      </c>
      <c r="J83" s="44">
        <f t="shared" si="21"/>
        <v>0</v>
      </c>
      <c r="K83" s="44">
        <f t="shared" si="22"/>
        <v>0</v>
      </c>
      <c r="L83" s="44">
        <f t="shared" si="23"/>
        <v>0</v>
      </c>
      <c r="N83" s="88">
        <v>20430000000</v>
      </c>
      <c r="O83" s="88">
        <v>-8.3781318999999996</v>
      </c>
      <c r="Q83" s="87">
        <f t="shared" si="24"/>
        <v>21.21</v>
      </c>
      <c r="R83" s="87">
        <f t="shared" si="25"/>
        <v>-8.2537222000000003</v>
      </c>
      <c r="S83" s="44">
        <f t="shared" si="26"/>
        <v>-8.4233808999999997</v>
      </c>
      <c r="T83" s="44">
        <f t="shared" si="27"/>
        <v>-8.6578894000000002</v>
      </c>
      <c r="U83" s="44">
        <f t="shared" si="28"/>
        <v>-8.9974146000000008</v>
      </c>
      <c r="V83" s="44">
        <f t="shared" si="29"/>
        <v>0</v>
      </c>
      <c r="W83" s="44">
        <f t="shared" si="30"/>
        <v>0</v>
      </c>
      <c r="X83" s="44">
        <f t="shared" si="31"/>
        <v>0</v>
      </c>
    </row>
    <row r="84" spans="2:24" x14ac:dyDescent="0.25">
      <c r="B84" s="88">
        <v>20625000000</v>
      </c>
      <c r="C84" s="88">
        <v>-7.4783425000000001</v>
      </c>
      <c r="E84" s="87">
        <f t="shared" si="16"/>
        <v>21.405000000000001</v>
      </c>
      <c r="F84" s="87">
        <f t="shared" si="17"/>
        <v>-7.4525547000000003</v>
      </c>
      <c r="G84" s="44">
        <f t="shared" si="18"/>
        <v>-7.5992708000000002</v>
      </c>
      <c r="H84" s="44">
        <f t="shared" si="19"/>
        <v>-7.8391862000000003</v>
      </c>
      <c r="I84" s="44">
        <f t="shared" si="20"/>
        <v>-8.2838496999999993</v>
      </c>
      <c r="J84" s="44">
        <f t="shared" si="21"/>
        <v>0</v>
      </c>
      <c r="K84" s="44">
        <f t="shared" si="22"/>
        <v>0</v>
      </c>
      <c r="L84" s="44">
        <f t="shared" si="23"/>
        <v>0</v>
      </c>
      <c r="N84" s="88">
        <v>20625000000</v>
      </c>
      <c r="O84" s="88">
        <v>-8.3427419999999994</v>
      </c>
      <c r="Q84" s="87">
        <f t="shared" si="24"/>
        <v>21.405000000000001</v>
      </c>
      <c r="R84" s="87">
        <f t="shared" si="25"/>
        <v>-8.2243203999999999</v>
      </c>
      <c r="S84" s="44">
        <f t="shared" si="26"/>
        <v>-8.4064150000000009</v>
      </c>
      <c r="T84" s="44">
        <f t="shared" si="27"/>
        <v>-8.6345872999999997</v>
      </c>
      <c r="U84" s="44">
        <f t="shared" si="28"/>
        <v>-8.9720364000000004</v>
      </c>
      <c r="V84" s="44">
        <f t="shared" si="29"/>
        <v>0</v>
      </c>
      <c r="W84" s="44">
        <f t="shared" si="30"/>
        <v>0</v>
      </c>
      <c r="X84" s="44">
        <f t="shared" si="31"/>
        <v>0</v>
      </c>
    </row>
    <row r="85" spans="2:24" x14ac:dyDescent="0.25">
      <c r="B85" s="88">
        <v>20820000000</v>
      </c>
      <c r="C85" s="88">
        <v>-7.5054007</v>
      </c>
      <c r="E85" s="87">
        <f t="shared" si="16"/>
        <v>21.6</v>
      </c>
      <c r="F85" s="87">
        <f t="shared" si="17"/>
        <v>-7.4410834000000001</v>
      </c>
      <c r="G85" s="44">
        <f t="shared" si="18"/>
        <v>-7.5692306</v>
      </c>
      <c r="H85" s="44">
        <f t="shared" si="19"/>
        <v>-7.8052834999999998</v>
      </c>
      <c r="I85" s="44">
        <f t="shared" si="20"/>
        <v>-8.2717265999999992</v>
      </c>
      <c r="J85" s="44">
        <f t="shared" si="21"/>
        <v>0</v>
      </c>
      <c r="K85" s="44">
        <f t="shared" si="22"/>
        <v>0</v>
      </c>
      <c r="L85" s="44">
        <f t="shared" si="23"/>
        <v>0</v>
      </c>
      <c r="N85" s="88">
        <v>20820000000</v>
      </c>
      <c r="O85" s="88">
        <v>-8.2904882000000004</v>
      </c>
      <c r="Q85" s="87">
        <f t="shared" si="24"/>
        <v>21.6</v>
      </c>
      <c r="R85" s="87">
        <f t="shared" si="25"/>
        <v>-8.1957959999999996</v>
      </c>
      <c r="S85" s="44">
        <f t="shared" si="26"/>
        <v>-8.3663454000000002</v>
      </c>
      <c r="T85" s="44">
        <f t="shared" si="27"/>
        <v>-8.5927296000000002</v>
      </c>
      <c r="U85" s="44">
        <f t="shared" si="28"/>
        <v>-8.9402284999999999</v>
      </c>
      <c r="V85" s="44">
        <f t="shared" si="29"/>
        <v>0</v>
      </c>
      <c r="W85" s="44">
        <f t="shared" si="30"/>
        <v>0</v>
      </c>
      <c r="X85" s="44">
        <f t="shared" si="31"/>
        <v>0</v>
      </c>
    </row>
    <row r="86" spans="2:24" x14ac:dyDescent="0.25">
      <c r="B86" s="88">
        <v>21015000000</v>
      </c>
      <c r="C86" s="88">
        <v>-7.4889817000000001</v>
      </c>
      <c r="E86" s="87">
        <f t="shared" si="16"/>
        <v>21.795000000000002</v>
      </c>
      <c r="F86" s="87">
        <f t="shared" si="17"/>
        <v>-7.4281917000000002</v>
      </c>
      <c r="G86" s="44">
        <f t="shared" si="18"/>
        <v>-7.5743513</v>
      </c>
      <c r="H86" s="44">
        <f t="shared" si="19"/>
        <v>-7.8189720999999999</v>
      </c>
      <c r="I86" s="44">
        <f t="shared" si="20"/>
        <v>-8.3080815999999995</v>
      </c>
      <c r="J86" s="44">
        <f t="shared" si="21"/>
        <v>0</v>
      </c>
      <c r="K86" s="44">
        <f t="shared" si="22"/>
        <v>0</v>
      </c>
      <c r="L86" s="44">
        <f t="shared" si="23"/>
        <v>0</v>
      </c>
      <c r="N86" s="88">
        <v>21015000000</v>
      </c>
      <c r="O86" s="88">
        <v>-8.2647695999999993</v>
      </c>
      <c r="Q86" s="87">
        <f t="shared" si="24"/>
        <v>21.795000000000002</v>
      </c>
      <c r="R86" s="87">
        <f t="shared" si="25"/>
        <v>-8.1569251999999999</v>
      </c>
      <c r="S86" s="44">
        <f t="shared" si="26"/>
        <v>-8.2997750999999997</v>
      </c>
      <c r="T86" s="44">
        <f t="shared" si="27"/>
        <v>-8.5249424000000005</v>
      </c>
      <c r="U86" s="44">
        <f t="shared" si="28"/>
        <v>-8.8772105999999997</v>
      </c>
      <c r="V86" s="44">
        <f t="shared" si="29"/>
        <v>0</v>
      </c>
      <c r="W86" s="44">
        <f t="shared" si="30"/>
        <v>0</v>
      </c>
      <c r="X86" s="44">
        <f t="shared" si="31"/>
        <v>0</v>
      </c>
    </row>
    <row r="87" spans="2:24" x14ac:dyDescent="0.25">
      <c r="B87" s="88">
        <v>21210000000</v>
      </c>
      <c r="C87" s="88">
        <v>-7.4640693999999996</v>
      </c>
      <c r="E87" s="87">
        <f t="shared" si="16"/>
        <v>21.99</v>
      </c>
      <c r="F87" s="87">
        <f t="shared" si="17"/>
        <v>-7.4368410000000003</v>
      </c>
      <c r="G87" s="44">
        <f t="shared" si="18"/>
        <v>-7.5941057000000001</v>
      </c>
      <c r="H87" s="44">
        <f t="shared" si="19"/>
        <v>-7.8501582000000001</v>
      </c>
      <c r="I87" s="44">
        <f t="shared" si="20"/>
        <v>-8.3565673999999994</v>
      </c>
      <c r="J87" s="44">
        <f t="shared" si="21"/>
        <v>0</v>
      </c>
      <c r="K87" s="44">
        <f t="shared" si="22"/>
        <v>0</v>
      </c>
      <c r="L87" s="44">
        <f t="shared" si="23"/>
        <v>0</v>
      </c>
      <c r="N87" s="88">
        <v>21210000000</v>
      </c>
      <c r="O87" s="88">
        <v>-8.2537222000000003</v>
      </c>
      <c r="Q87" s="87">
        <f t="shared" si="24"/>
        <v>21.99</v>
      </c>
      <c r="R87" s="87">
        <f t="shared" si="25"/>
        <v>-8.1005553999999993</v>
      </c>
      <c r="S87" s="44">
        <f t="shared" si="26"/>
        <v>-8.2002792000000007</v>
      </c>
      <c r="T87" s="44">
        <f t="shared" si="27"/>
        <v>-8.4151916999999994</v>
      </c>
      <c r="U87" s="44">
        <f t="shared" si="28"/>
        <v>-8.7786588999999999</v>
      </c>
      <c r="V87" s="44">
        <f t="shared" si="29"/>
        <v>0</v>
      </c>
      <c r="W87" s="44">
        <f t="shared" si="30"/>
        <v>0</v>
      </c>
      <c r="X87" s="44">
        <f t="shared" si="31"/>
        <v>0</v>
      </c>
    </row>
    <row r="88" spans="2:24" x14ac:dyDescent="0.25">
      <c r="B88" s="88">
        <v>21405000000</v>
      </c>
      <c r="C88" s="88">
        <v>-7.4525547000000003</v>
      </c>
      <c r="E88" s="87">
        <f t="shared" si="16"/>
        <v>22.184999999999999</v>
      </c>
      <c r="F88" s="87">
        <f t="shared" si="17"/>
        <v>-7.4612550999999998</v>
      </c>
      <c r="G88" s="44">
        <f t="shared" si="18"/>
        <v>-7.5972341999999999</v>
      </c>
      <c r="H88" s="44">
        <f t="shared" si="19"/>
        <v>-7.8653034999999996</v>
      </c>
      <c r="I88" s="44">
        <f t="shared" si="20"/>
        <v>-8.3636035999999994</v>
      </c>
      <c r="J88" s="44">
        <f t="shared" si="21"/>
        <v>0</v>
      </c>
      <c r="K88" s="44">
        <f t="shared" si="22"/>
        <v>0</v>
      </c>
      <c r="L88" s="44">
        <f t="shared" si="23"/>
        <v>0</v>
      </c>
      <c r="N88" s="88">
        <v>21405000000</v>
      </c>
      <c r="O88" s="88">
        <v>-8.2243203999999999</v>
      </c>
      <c r="Q88" s="87">
        <f t="shared" si="24"/>
        <v>22.184999999999999</v>
      </c>
      <c r="R88" s="87">
        <f t="shared" si="25"/>
        <v>-8.0318536999999992</v>
      </c>
      <c r="S88" s="44">
        <f t="shared" si="26"/>
        <v>-8.1231842000000007</v>
      </c>
      <c r="T88" s="44">
        <f t="shared" si="27"/>
        <v>-8.3270073</v>
      </c>
      <c r="U88" s="44">
        <f t="shared" si="28"/>
        <v>-8.6908463999999999</v>
      </c>
      <c r="V88" s="44">
        <f t="shared" si="29"/>
        <v>0</v>
      </c>
      <c r="W88" s="44">
        <f t="shared" si="30"/>
        <v>0</v>
      </c>
      <c r="X88" s="44">
        <f t="shared" si="31"/>
        <v>0</v>
      </c>
    </row>
    <row r="89" spans="2:24" x14ac:dyDescent="0.25">
      <c r="B89" s="88">
        <v>21600000000</v>
      </c>
      <c r="C89" s="88">
        <v>-7.4410834000000001</v>
      </c>
      <c r="E89" s="87">
        <f t="shared" si="16"/>
        <v>22.38</v>
      </c>
      <c r="F89" s="87">
        <f t="shared" si="17"/>
        <v>-7.4830693999999998</v>
      </c>
      <c r="G89" s="44">
        <f t="shared" si="18"/>
        <v>-7.6387086000000002</v>
      </c>
      <c r="H89" s="44">
        <f t="shared" si="19"/>
        <v>-7.9125842999999998</v>
      </c>
      <c r="I89" s="44">
        <f t="shared" si="20"/>
        <v>-8.3856114999999996</v>
      </c>
      <c r="J89" s="44">
        <f t="shared" si="21"/>
        <v>0</v>
      </c>
      <c r="K89" s="44">
        <f t="shared" si="22"/>
        <v>0</v>
      </c>
      <c r="L89" s="44">
        <f t="shared" si="23"/>
        <v>0</v>
      </c>
      <c r="N89" s="88">
        <v>21600000000</v>
      </c>
      <c r="O89" s="88">
        <v>-8.1957959999999996</v>
      </c>
      <c r="Q89" s="87">
        <f t="shared" si="24"/>
        <v>22.38</v>
      </c>
      <c r="R89" s="87">
        <f t="shared" si="25"/>
        <v>-7.9808444999999999</v>
      </c>
      <c r="S89" s="44">
        <f t="shared" si="26"/>
        <v>-8.0515366000000004</v>
      </c>
      <c r="T89" s="44">
        <f t="shared" si="27"/>
        <v>-8.2591534000000006</v>
      </c>
      <c r="U89" s="44">
        <f t="shared" si="28"/>
        <v>-8.6642475000000001</v>
      </c>
      <c r="V89" s="44">
        <f t="shared" si="29"/>
        <v>0</v>
      </c>
      <c r="W89" s="44">
        <f t="shared" si="30"/>
        <v>0</v>
      </c>
      <c r="X89" s="44">
        <f t="shared" si="31"/>
        <v>0</v>
      </c>
    </row>
    <row r="90" spans="2:24" x14ac:dyDescent="0.25">
      <c r="B90" s="88">
        <v>21795000000</v>
      </c>
      <c r="C90" s="88">
        <v>-7.4281917000000002</v>
      </c>
      <c r="E90" s="87">
        <f t="shared" si="16"/>
        <v>22.574999999999999</v>
      </c>
      <c r="F90" s="87">
        <f t="shared" si="17"/>
        <v>-7.5172534000000004</v>
      </c>
      <c r="G90" s="44">
        <f t="shared" si="18"/>
        <v>-7.6782874999999997</v>
      </c>
      <c r="H90" s="44">
        <f t="shared" si="19"/>
        <v>-7.9465914</v>
      </c>
      <c r="I90" s="44">
        <f t="shared" si="20"/>
        <v>-8.3954743999999994</v>
      </c>
      <c r="J90" s="44">
        <f t="shared" si="21"/>
        <v>0</v>
      </c>
      <c r="K90" s="44">
        <f t="shared" si="22"/>
        <v>0</v>
      </c>
      <c r="L90" s="44">
        <f t="shared" si="23"/>
        <v>0</v>
      </c>
      <c r="N90" s="88">
        <v>21795000000</v>
      </c>
      <c r="O90" s="88">
        <v>-8.1569251999999999</v>
      </c>
      <c r="Q90" s="87">
        <f t="shared" si="24"/>
        <v>22.574999999999999</v>
      </c>
      <c r="R90" s="87">
        <f t="shared" si="25"/>
        <v>-7.9320798000000003</v>
      </c>
      <c r="S90" s="44">
        <f t="shared" si="26"/>
        <v>-8.0103512000000006</v>
      </c>
      <c r="T90" s="44">
        <f t="shared" si="27"/>
        <v>-8.2173061000000001</v>
      </c>
      <c r="U90" s="44">
        <f t="shared" si="28"/>
        <v>-8.6368293999999999</v>
      </c>
      <c r="V90" s="44">
        <f t="shared" si="29"/>
        <v>0</v>
      </c>
      <c r="W90" s="44">
        <f t="shared" si="30"/>
        <v>0</v>
      </c>
      <c r="X90" s="44">
        <f t="shared" si="31"/>
        <v>0</v>
      </c>
    </row>
    <row r="91" spans="2:24" x14ac:dyDescent="0.25">
      <c r="B91" s="88">
        <v>21990000000</v>
      </c>
      <c r="C91" s="88">
        <v>-7.4368410000000003</v>
      </c>
      <c r="E91" s="87">
        <f t="shared" si="16"/>
        <v>22.77</v>
      </c>
      <c r="F91" s="87">
        <f t="shared" si="17"/>
        <v>-7.5657082000000004</v>
      </c>
      <c r="G91" s="44">
        <f t="shared" si="18"/>
        <v>-7.7456212000000004</v>
      </c>
      <c r="H91" s="44">
        <f t="shared" si="19"/>
        <v>-8.0046558000000001</v>
      </c>
      <c r="I91" s="44">
        <f t="shared" si="20"/>
        <v>-8.4644785000000002</v>
      </c>
      <c r="J91" s="44">
        <f t="shared" si="21"/>
        <v>0</v>
      </c>
      <c r="K91" s="44">
        <f t="shared" si="22"/>
        <v>0</v>
      </c>
      <c r="L91" s="44">
        <f t="shared" si="23"/>
        <v>0</v>
      </c>
      <c r="N91" s="88">
        <v>21990000000</v>
      </c>
      <c r="O91" s="88">
        <v>-8.1005553999999993</v>
      </c>
      <c r="Q91" s="87">
        <f t="shared" si="24"/>
        <v>22.77</v>
      </c>
      <c r="R91" s="87">
        <f t="shared" si="25"/>
        <v>-7.9005380000000001</v>
      </c>
      <c r="S91" s="44">
        <f t="shared" si="26"/>
        <v>-7.9758133999999998</v>
      </c>
      <c r="T91" s="44">
        <f t="shared" si="27"/>
        <v>-8.1719674999999992</v>
      </c>
      <c r="U91" s="44">
        <f t="shared" si="28"/>
        <v>-8.5754766</v>
      </c>
      <c r="V91" s="44">
        <f t="shared" si="29"/>
        <v>0</v>
      </c>
      <c r="W91" s="44">
        <f t="shared" si="30"/>
        <v>0</v>
      </c>
      <c r="X91" s="44">
        <f t="shared" si="31"/>
        <v>0</v>
      </c>
    </row>
    <row r="92" spans="2:24" x14ac:dyDescent="0.25">
      <c r="B92" s="88">
        <v>22185000000</v>
      </c>
      <c r="C92" s="88">
        <v>-7.4612550999999998</v>
      </c>
      <c r="E92" s="87">
        <f t="shared" si="16"/>
        <v>22.965</v>
      </c>
      <c r="F92" s="87">
        <f t="shared" si="17"/>
        <v>-7.6312975999999999</v>
      </c>
      <c r="G92" s="44">
        <f t="shared" si="18"/>
        <v>-7.8007293000000004</v>
      </c>
      <c r="H92" s="44">
        <f t="shared" si="19"/>
        <v>-8.0392857000000006</v>
      </c>
      <c r="I92" s="44">
        <f t="shared" si="20"/>
        <v>-8.5046844000000004</v>
      </c>
      <c r="J92" s="44">
        <f t="shared" si="21"/>
        <v>0</v>
      </c>
      <c r="K92" s="44">
        <f t="shared" si="22"/>
        <v>0</v>
      </c>
      <c r="L92" s="44">
        <f t="shared" si="23"/>
        <v>0</v>
      </c>
      <c r="N92" s="88">
        <v>22185000000</v>
      </c>
      <c r="O92" s="88">
        <v>-8.0318536999999992</v>
      </c>
      <c r="Q92" s="87">
        <f t="shared" si="24"/>
        <v>22.965</v>
      </c>
      <c r="R92" s="87">
        <f t="shared" si="25"/>
        <v>-7.8834385999999999</v>
      </c>
      <c r="S92" s="44">
        <f t="shared" si="26"/>
        <v>-7.9577536999999996</v>
      </c>
      <c r="T92" s="44">
        <f t="shared" si="27"/>
        <v>-8.1325149999999997</v>
      </c>
      <c r="U92" s="44">
        <f t="shared" si="28"/>
        <v>-8.5077181</v>
      </c>
      <c r="V92" s="44">
        <f t="shared" si="29"/>
        <v>0</v>
      </c>
      <c r="W92" s="44">
        <f t="shared" si="30"/>
        <v>0</v>
      </c>
      <c r="X92" s="44">
        <f t="shared" si="31"/>
        <v>0</v>
      </c>
    </row>
    <row r="93" spans="2:24" x14ac:dyDescent="0.25">
      <c r="B93" s="88">
        <v>22380000000</v>
      </c>
      <c r="C93" s="88">
        <v>-7.4830693999999998</v>
      </c>
      <c r="E93" s="87">
        <f t="shared" si="16"/>
        <v>23.16</v>
      </c>
      <c r="F93" s="87">
        <f t="shared" si="17"/>
        <v>-7.6907319999999997</v>
      </c>
      <c r="G93" s="44">
        <f t="shared" si="18"/>
        <v>-7.8586391999999998</v>
      </c>
      <c r="H93" s="44">
        <f t="shared" si="19"/>
        <v>-8.1043482000000004</v>
      </c>
      <c r="I93" s="44">
        <f t="shared" si="20"/>
        <v>-8.5944413999999991</v>
      </c>
      <c r="J93" s="44">
        <f t="shared" si="21"/>
        <v>0</v>
      </c>
      <c r="K93" s="44">
        <f t="shared" si="22"/>
        <v>0</v>
      </c>
      <c r="L93" s="44">
        <f t="shared" si="23"/>
        <v>0</v>
      </c>
      <c r="N93" s="88">
        <v>22380000000</v>
      </c>
      <c r="O93" s="88">
        <v>-7.9808444999999999</v>
      </c>
      <c r="Q93" s="87">
        <f t="shared" si="24"/>
        <v>23.16</v>
      </c>
      <c r="R93" s="87">
        <f t="shared" si="25"/>
        <v>-7.8822675000000002</v>
      </c>
      <c r="S93" s="44">
        <f t="shared" si="26"/>
        <v>-7.9468622</v>
      </c>
      <c r="T93" s="44">
        <f t="shared" si="27"/>
        <v>-8.1029005000000005</v>
      </c>
      <c r="U93" s="44">
        <f t="shared" si="28"/>
        <v>-8.4632120000000004</v>
      </c>
      <c r="V93" s="44">
        <f t="shared" si="29"/>
        <v>0</v>
      </c>
      <c r="W93" s="44">
        <f t="shared" si="30"/>
        <v>0</v>
      </c>
      <c r="X93" s="44">
        <f t="shared" si="31"/>
        <v>0</v>
      </c>
    </row>
    <row r="94" spans="2:24" x14ac:dyDescent="0.25">
      <c r="B94" s="88">
        <v>22575000000</v>
      </c>
      <c r="C94" s="88">
        <v>-7.5172534000000004</v>
      </c>
      <c r="E94" s="87">
        <f t="shared" si="16"/>
        <v>23.355</v>
      </c>
      <c r="F94" s="87">
        <f t="shared" si="17"/>
        <v>-7.7316551000000002</v>
      </c>
      <c r="G94" s="44">
        <f t="shared" si="18"/>
        <v>-7.9149094</v>
      </c>
      <c r="H94" s="44">
        <f t="shared" si="19"/>
        <v>-8.1989564999999995</v>
      </c>
      <c r="I94" s="44">
        <f t="shared" si="20"/>
        <v>-8.7348880999999992</v>
      </c>
      <c r="J94" s="44">
        <f t="shared" si="21"/>
        <v>0</v>
      </c>
      <c r="K94" s="44">
        <f t="shared" si="22"/>
        <v>0</v>
      </c>
      <c r="L94" s="44">
        <f t="shared" si="23"/>
        <v>0</v>
      </c>
      <c r="N94" s="88">
        <v>22575000000</v>
      </c>
      <c r="O94" s="88">
        <v>-7.9320798000000003</v>
      </c>
      <c r="Q94" s="87">
        <f t="shared" si="24"/>
        <v>23.355</v>
      </c>
      <c r="R94" s="87">
        <f t="shared" si="25"/>
        <v>-7.8996095999999998</v>
      </c>
      <c r="S94" s="44">
        <f t="shared" si="26"/>
        <v>-7.9503541000000002</v>
      </c>
      <c r="T94" s="44">
        <f t="shared" si="27"/>
        <v>-8.0854272999999992</v>
      </c>
      <c r="U94" s="44">
        <f t="shared" si="28"/>
        <v>-8.4286975999999996</v>
      </c>
      <c r="V94" s="44">
        <f t="shared" si="29"/>
        <v>0</v>
      </c>
      <c r="W94" s="44">
        <f t="shared" si="30"/>
        <v>0</v>
      </c>
      <c r="X94" s="44">
        <f t="shared" si="31"/>
        <v>0</v>
      </c>
    </row>
    <row r="95" spans="2:24" x14ac:dyDescent="0.25">
      <c r="B95" s="88">
        <v>22770000000</v>
      </c>
      <c r="C95" s="88">
        <v>-7.5657082000000004</v>
      </c>
      <c r="E95" s="87">
        <f t="shared" si="16"/>
        <v>23.55</v>
      </c>
      <c r="F95" s="87">
        <f t="shared" si="17"/>
        <v>-7.7504067000000001</v>
      </c>
      <c r="G95" s="44">
        <f t="shared" si="18"/>
        <v>-7.9198627000000004</v>
      </c>
      <c r="H95" s="44">
        <f t="shared" si="19"/>
        <v>-8.2323989999999991</v>
      </c>
      <c r="I95" s="44">
        <f t="shared" si="20"/>
        <v>-8.8011341000000005</v>
      </c>
      <c r="J95" s="44">
        <f t="shared" si="21"/>
        <v>0</v>
      </c>
      <c r="K95" s="44">
        <f t="shared" si="22"/>
        <v>0</v>
      </c>
      <c r="L95" s="44">
        <f t="shared" si="23"/>
        <v>0</v>
      </c>
      <c r="N95" s="88">
        <v>22770000000</v>
      </c>
      <c r="O95" s="88">
        <v>-7.9005380000000001</v>
      </c>
      <c r="Q95" s="87">
        <f t="shared" si="24"/>
        <v>23.55</v>
      </c>
      <c r="R95" s="87">
        <f t="shared" si="25"/>
        <v>-7.9325161</v>
      </c>
      <c r="S95" s="44">
        <f t="shared" si="26"/>
        <v>-7.9714298000000001</v>
      </c>
      <c r="T95" s="44">
        <f t="shared" si="27"/>
        <v>-8.0982342000000003</v>
      </c>
      <c r="U95" s="44">
        <f t="shared" si="28"/>
        <v>-8.4028615999999996</v>
      </c>
      <c r="V95" s="44">
        <f t="shared" si="29"/>
        <v>0</v>
      </c>
      <c r="W95" s="44">
        <f t="shared" si="30"/>
        <v>0</v>
      </c>
      <c r="X95" s="44">
        <f t="shared" si="31"/>
        <v>0</v>
      </c>
    </row>
    <row r="96" spans="2:24" x14ac:dyDescent="0.25">
      <c r="B96" s="88">
        <v>22965000000</v>
      </c>
      <c r="C96" s="88">
        <v>-7.6312975999999999</v>
      </c>
      <c r="E96" s="87">
        <f t="shared" si="16"/>
        <v>23.745000000000001</v>
      </c>
      <c r="F96" s="87">
        <f t="shared" si="17"/>
        <v>-7.7415475999999996</v>
      </c>
      <c r="G96" s="44">
        <f t="shared" si="18"/>
        <v>-7.8942657000000001</v>
      </c>
      <c r="H96" s="44">
        <f t="shared" si="19"/>
        <v>-8.2143554999999999</v>
      </c>
      <c r="I96" s="44">
        <f t="shared" si="20"/>
        <v>-8.7844324</v>
      </c>
      <c r="J96" s="44">
        <f t="shared" si="21"/>
        <v>0</v>
      </c>
      <c r="K96" s="44">
        <f t="shared" si="22"/>
        <v>0</v>
      </c>
      <c r="L96" s="44">
        <f t="shared" si="23"/>
        <v>0</v>
      </c>
      <c r="N96" s="88">
        <v>22965000000</v>
      </c>
      <c r="O96" s="88">
        <v>-7.8834385999999999</v>
      </c>
      <c r="Q96" s="87">
        <f t="shared" si="24"/>
        <v>23.745000000000001</v>
      </c>
      <c r="R96" s="87">
        <f t="shared" si="25"/>
        <v>-7.9842281000000002</v>
      </c>
      <c r="S96" s="44">
        <f t="shared" si="26"/>
        <v>-8.0113049000000007</v>
      </c>
      <c r="T96" s="44">
        <f t="shared" si="27"/>
        <v>-8.1393784999999994</v>
      </c>
      <c r="U96" s="44">
        <f t="shared" si="28"/>
        <v>-8.4230309000000005</v>
      </c>
      <c r="V96" s="44">
        <f t="shared" si="29"/>
        <v>0</v>
      </c>
      <c r="W96" s="44">
        <f t="shared" si="30"/>
        <v>0</v>
      </c>
      <c r="X96" s="44">
        <f t="shared" si="31"/>
        <v>0</v>
      </c>
    </row>
    <row r="97" spans="2:24" x14ac:dyDescent="0.25">
      <c r="B97" s="88">
        <v>23160000000</v>
      </c>
      <c r="C97" s="88">
        <v>-7.6907319999999997</v>
      </c>
      <c r="E97" s="87">
        <f t="shared" si="16"/>
        <v>23.94</v>
      </c>
      <c r="F97" s="87">
        <f t="shared" si="17"/>
        <v>-7.7032404000000003</v>
      </c>
      <c r="G97" s="44">
        <f t="shared" si="18"/>
        <v>-7.8386912000000004</v>
      </c>
      <c r="H97" s="44">
        <f t="shared" si="19"/>
        <v>-8.1411238000000008</v>
      </c>
      <c r="I97" s="44">
        <f t="shared" si="20"/>
        <v>-8.6734361999999994</v>
      </c>
      <c r="J97" s="44">
        <f t="shared" si="21"/>
        <v>0</v>
      </c>
      <c r="K97" s="44">
        <f t="shared" si="22"/>
        <v>0</v>
      </c>
      <c r="L97" s="44">
        <f t="shared" si="23"/>
        <v>0</v>
      </c>
      <c r="N97" s="88">
        <v>23160000000</v>
      </c>
      <c r="O97" s="88">
        <v>-7.8822675000000002</v>
      </c>
      <c r="Q97" s="87">
        <f t="shared" si="24"/>
        <v>23.94</v>
      </c>
      <c r="R97" s="87">
        <f t="shared" si="25"/>
        <v>-8.0559177000000002</v>
      </c>
      <c r="S97" s="44">
        <f t="shared" si="26"/>
        <v>-8.0808953999999993</v>
      </c>
      <c r="T97" s="44">
        <f t="shared" si="27"/>
        <v>-8.2171897999999999</v>
      </c>
      <c r="U97" s="44">
        <f t="shared" si="28"/>
        <v>-8.5156755000000004</v>
      </c>
      <c r="V97" s="44">
        <f t="shared" si="29"/>
        <v>0</v>
      </c>
      <c r="W97" s="44">
        <f t="shared" si="30"/>
        <v>0</v>
      </c>
      <c r="X97" s="44">
        <f t="shared" si="31"/>
        <v>0</v>
      </c>
    </row>
    <row r="98" spans="2:24" x14ac:dyDescent="0.25">
      <c r="B98" s="88">
        <v>23355000000</v>
      </c>
      <c r="C98" s="88">
        <v>-7.7316551000000002</v>
      </c>
      <c r="E98" s="87">
        <f t="shared" si="16"/>
        <v>24.135000000000002</v>
      </c>
      <c r="F98" s="87">
        <f t="shared" si="17"/>
        <v>-7.6553512000000001</v>
      </c>
      <c r="G98" s="44">
        <f t="shared" si="18"/>
        <v>-7.7879852999999999</v>
      </c>
      <c r="H98" s="44">
        <f t="shared" si="19"/>
        <v>-8.0965699999999998</v>
      </c>
      <c r="I98" s="44">
        <f t="shared" si="20"/>
        <v>-8.6254816000000005</v>
      </c>
      <c r="J98" s="44">
        <f t="shared" si="21"/>
        <v>0</v>
      </c>
      <c r="K98" s="44">
        <f t="shared" si="22"/>
        <v>0</v>
      </c>
      <c r="L98" s="44">
        <f t="shared" si="23"/>
        <v>0</v>
      </c>
      <c r="N98" s="88">
        <v>23355000000</v>
      </c>
      <c r="O98" s="88">
        <v>-7.8996095999999998</v>
      </c>
      <c r="Q98" s="87">
        <f t="shared" si="24"/>
        <v>24.135000000000002</v>
      </c>
      <c r="R98" s="87">
        <f t="shared" si="25"/>
        <v>-8.1365508999999996</v>
      </c>
      <c r="S98" s="44">
        <f t="shared" si="26"/>
        <v>-8.1749229000000003</v>
      </c>
      <c r="T98" s="44">
        <f t="shared" si="27"/>
        <v>-8.3118458000000004</v>
      </c>
      <c r="U98" s="44">
        <f t="shared" si="28"/>
        <v>-8.6124372000000005</v>
      </c>
      <c r="V98" s="44">
        <f t="shared" si="29"/>
        <v>0</v>
      </c>
      <c r="W98" s="44">
        <f t="shared" si="30"/>
        <v>0</v>
      </c>
      <c r="X98" s="44">
        <f t="shared" si="31"/>
        <v>0</v>
      </c>
    </row>
    <row r="99" spans="2:24" x14ac:dyDescent="0.25">
      <c r="B99" s="88">
        <v>23550000000</v>
      </c>
      <c r="C99" s="88">
        <v>-7.7504067000000001</v>
      </c>
      <c r="E99" s="87">
        <f t="shared" si="16"/>
        <v>24.33</v>
      </c>
      <c r="F99" s="87">
        <f t="shared" si="17"/>
        <v>-7.6061831</v>
      </c>
      <c r="G99" s="44">
        <f t="shared" si="18"/>
        <v>-7.7434744999999996</v>
      </c>
      <c r="H99" s="44">
        <f t="shared" si="19"/>
        <v>-8.0341082000000004</v>
      </c>
      <c r="I99" s="44">
        <f t="shared" si="20"/>
        <v>-8.5305672000000001</v>
      </c>
      <c r="J99" s="44">
        <f t="shared" si="21"/>
        <v>0</v>
      </c>
      <c r="K99" s="44">
        <f t="shared" si="22"/>
        <v>0</v>
      </c>
      <c r="L99" s="44">
        <f t="shared" si="23"/>
        <v>0</v>
      </c>
      <c r="N99" s="88">
        <v>23550000000</v>
      </c>
      <c r="O99" s="88">
        <v>-7.9325161</v>
      </c>
      <c r="Q99" s="87">
        <f t="shared" si="24"/>
        <v>24.33</v>
      </c>
      <c r="R99" s="87">
        <f t="shared" si="25"/>
        <v>-8.2057599999999997</v>
      </c>
      <c r="S99" s="44">
        <f t="shared" si="26"/>
        <v>-8.2726631000000008</v>
      </c>
      <c r="T99" s="44">
        <f t="shared" si="27"/>
        <v>-8.4140815999999994</v>
      </c>
      <c r="U99" s="44">
        <f t="shared" si="28"/>
        <v>-8.7275133</v>
      </c>
      <c r="V99" s="44">
        <f t="shared" si="29"/>
        <v>0</v>
      </c>
      <c r="W99" s="44">
        <f t="shared" si="30"/>
        <v>0</v>
      </c>
      <c r="X99" s="44">
        <f t="shared" si="31"/>
        <v>0</v>
      </c>
    </row>
    <row r="100" spans="2:24" x14ac:dyDescent="0.25">
      <c r="B100" s="88">
        <v>23745000000</v>
      </c>
      <c r="C100" s="88">
        <v>-7.7415475999999996</v>
      </c>
      <c r="E100" s="87">
        <f t="shared" si="16"/>
        <v>24.524999999999999</v>
      </c>
      <c r="F100" s="87">
        <f t="shared" si="17"/>
        <v>-7.5598239999999999</v>
      </c>
      <c r="G100" s="44">
        <f t="shared" si="18"/>
        <v>-7.6775321999999999</v>
      </c>
      <c r="H100" s="44">
        <f t="shared" si="19"/>
        <v>-7.9478992999999996</v>
      </c>
      <c r="I100" s="44">
        <f t="shared" si="20"/>
        <v>-8.4057484000000002</v>
      </c>
      <c r="J100" s="44">
        <f t="shared" si="21"/>
        <v>0</v>
      </c>
      <c r="K100" s="44">
        <f t="shared" si="22"/>
        <v>0</v>
      </c>
      <c r="L100" s="44">
        <f t="shared" si="23"/>
        <v>0</v>
      </c>
      <c r="N100" s="88">
        <v>23745000000</v>
      </c>
      <c r="O100" s="88">
        <v>-7.9842281000000002</v>
      </c>
      <c r="Q100" s="87">
        <f t="shared" si="24"/>
        <v>24.524999999999999</v>
      </c>
      <c r="R100" s="87">
        <f t="shared" si="25"/>
        <v>-8.2692908999999997</v>
      </c>
      <c r="S100" s="44">
        <f t="shared" si="26"/>
        <v>-8.3422251000000003</v>
      </c>
      <c r="T100" s="44">
        <f t="shared" si="27"/>
        <v>-8.4877129</v>
      </c>
      <c r="U100" s="44">
        <f t="shared" si="28"/>
        <v>-8.8110351999999992</v>
      </c>
      <c r="V100" s="44">
        <f t="shared" si="29"/>
        <v>0</v>
      </c>
      <c r="W100" s="44">
        <f t="shared" si="30"/>
        <v>0</v>
      </c>
      <c r="X100" s="44">
        <f t="shared" si="31"/>
        <v>0</v>
      </c>
    </row>
    <row r="101" spans="2:24" x14ac:dyDescent="0.25">
      <c r="B101" s="88">
        <v>23940000000</v>
      </c>
      <c r="C101" s="88">
        <v>-7.7032404000000003</v>
      </c>
      <c r="E101" s="87">
        <f t="shared" si="16"/>
        <v>24.72</v>
      </c>
      <c r="F101" s="87">
        <f t="shared" si="17"/>
        <v>-7.5087438000000004</v>
      </c>
      <c r="G101" s="44">
        <f t="shared" si="18"/>
        <v>-7.6320701</v>
      </c>
      <c r="H101" s="44">
        <f t="shared" si="19"/>
        <v>-7.8918585999999999</v>
      </c>
      <c r="I101" s="44">
        <f t="shared" si="20"/>
        <v>-8.3226624000000005</v>
      </c>
      <c r="J101" s="44">
        <f t="shared" si="21"/>
        <v>0</v>
      </c>
      <c r="K101" s="44">
        <f t="shared" si="22"/>
        <v>0</v>
      </c>
      <c r="L101" s="44">
        <f t="shared" si="23"/>
        <v>0</v>
      </c>
      <c r="N101" s="88">
        <v>23940000000</v>
      </c>
      <c r="O101" s="88">
        <v>-8.0559177000000002</v>
      </c>
      <c r="Q101" s="87">
        <f t="shared" si="24"/>
        <v>24.72</v>
      </c>
      <c r="R101" s="87">
        <f t="shared" si="25"/>
        <v>-8.3200111000000003</v>
      </c>
      <c r="S101" s="44">
        <f t="shared" si="26"/>
        <v>-8.3699980000000007</v>
      </c>
      <c r="T101" s="44">
        <f t="shared" si="27"/>
        <v>-8.5117521000000007</v>
      </c>
      <c r="U101" s="44">
        <f t="shared" si="28"/>
        <v>-8.8375330000000005</v>
      </c>
      <c r="V101" s="44">
        <f t="shared" si="29"/>
        <v>0</v>
      </c>
      <c r="W101" s="44">
        <f t="shared" si="30"/>
        <v>0</v>
      </c>
      <c r="X101" s="44">
        <f t="shared" si="31"/>
        <v>0</v>
      </c>
    </row>
    <row r="102" spans="2:24" x14ac:dyDescent="0.25">
      <c r="B102" s="88">
        <v>24135000000</v>
      </c>
      <c r="C102" s="88">
        <v>-7.6553512000000001</v>
      </c>
      <c r="E102" s="87">
        <f t="shared" si="16"/>
        <v>24.914999999999999</v>
      </c>
      <c r="F102" s="87">
        <f t="shared" si="17"/>
        <v>-7.4605937000000004</v>
      </c>
      <c r="G102" s="44">
        <f t="shared" si="18"/>
        <v>-7.5824027000000003</v>
      </c>
      <c r="H102" s="44">
        <f t="shared" si="19"/>
        <v>-7.8509444999999998</v>
      </c>
      <c r="I102" s="44">
        <f t="shared" si="20"/>
        <v>-8.2882070999999993</v>
      </c>
      <c r="J102" s="44">
        <f t="shared" si="21"/>
        <v>0</v>
      </c>
      <c r="K102" s="44">
        <f t="shared" si="22"/>
        <v>0</v>
      </c>
      <c r="L102" s="44">
        <f t="shared" si="23"/>
        <v>0</v>
      </c>
      <c r="N102" s="88">
        <v>24135000000</v>
      </c>
      <c r="O102" s="88">
        <v>-8.1365508999999996</v>
      </c>
      <c r="Q102" s="87">
        <f t="shared" si="24"/>
        <v>24.914999999999999</v>
      </c>
      <c r="R102" s="87">
        <f t="shared" si="25"/>
        <v>-8.3524790000000007</v>
      </c>
      <c r="S102" s="44">
        <f t="shared" si="26"/>
        <v>-8.3867302000000006</v>
      </c>
      <c r="T102" s="44">
        <f t="shared" si="27"/>
        <v>-8.5232934999999994</v>
      </c>
      <c r="U102" s="44">
        <f t="shared" si="28"/>
        <v>-8.8360634000000005</v>
      </c>
      <c r="V102" s="44">
        <f t="shared" si="29"/>
        <v>0</v>
      </c>
      <c r="W102" s="44">
        <f t="shared" si="30"/>
        <v>0</v>
      </c>
      <c r="X102" s="44">
        <f t="shared" si="31"/>
        <v>0</v>
      </c>
    </row>
    <row r="103" spans="2:24" x14ac:dyDescent="0.25">
      <c r="B103" s="88">
        <v>24330000000</v>
      </c>
      <c r="C103" s="88">
        <v>-7.6061831</v>
      </c>
      <c r="E103" s="87">
        <f t="shared" si="16"/>
        <v>25.11</v>
      </c>
      <c r="F103" s="87">
        <f t="shared" si="17"/>
        <v>-7.4157200000000003</v>
      </c>
      <c r="G103" s="44">
        <f t="shared" si="18"/>
        <v>-7.5377736000000004</v>
      </c>
      <c r="H103" s="44">
        <f t="shared" si="19"/>
        <v>-7.7987313</v>
      </c>
      <c r="I103" s="44">
        <f t="shared" si="20"/>
        <v>-8.2209605999999997</v>
      </c>
      <c r="J103" s="44">
        <f t="shared" si="21"/>
        <v>0</v>
      </c>
      <c r="K103" s="44">
        <f t="shared" si="22"/>
        <v>0</v>
      </c>
      <c r="L103" s="44">
        <f t="shared" si="23"/>
        <v>0</v>
      </c>
      <c r="N103" s="88">
        <v>24330000000</v>
      </c>
      <c r="O103" s="88">
        <v>-8.2057599999999997</v>
      </c>
      <c r="Q103" s="87">
        <f t="shared" si="24"/>
        <v>25.11</v>
      </c>
      <c r="R103" s="87">
        <f t="shared" si="25"/>
        <v>-8.3799075999999992</v>
      </c>
      <c r="S103" s="44">
        <f t="shared" si="26"/>
        <v>-8.4141092000000004</v>
      </c>
      <c r="T103" s="44">
        <f t="shared" si="27"/>
        <v>-8.5562114999999999</v>
      </c>
      <c r="U103" s="44">
        <f t="shared" si="28"/>
        <v>-8.8572369000000002</v>
      </c>
      <c r="V103" s="44">
        <f t="shared" si="29"/>
        <v>0</v>
      </c>
      <c r="W103" s="44">
        <f t="shared" si="30"/>
        <v>0</v>
      </c>
      <c r="X103" s="44">
        <f t="shared" si="31"/>
        <v>0</v>
      </c>
    </row>
    <row r="104" spans="2:24" x14ac:dyDescent="0.25">
      <c r="B104" s="88">
        <v>24525000000</v>
      </c>
      <c r="C104" s="88">
        <v>-7.5598239999999999</v>
      </c>
      <c r="E104" s="87">
        <f t="shared" si="16"/>
        <v>25.305</v>
      </c>
      <c r="F104" s="87">
        <f t="shared" si="17"/>
        <v>-7.3794608000000004</v>
      </c>
      <c r="G104" s="44">
        <f t="shared" si="18"/>
        <v>-7.5055446999999997</v>
      </c>
      <c r="H104" s="44">
        <f t="shared" si="19"/>
        <v>-7.7524338000000004</v>
      </c>
      <c r="I104" s="44">
        <f t="shared" si="20"/>
        <v>-8.1512326999999996</v>
      </c>
      <c r="J104" s="44">
        <f t="shared" si="21"/>
        <v>0</v>
      </c>
      <c r="K104" s="44">
        <f t="shared" si="22"/>
        <v>0</v>
      </c>
      <c r="L104" s="44">
        <f t="shared" si="23"/>
        <v>0</v>
      </c>
      <c r="N104" s="88">
        <v>24525000000</v>
      </c>
      <c r="O104" s="88">
        <v>-8.2692908999999997</v>
      </c>
      <c r="Q104" s="87">
        <f t="shared" si="24"/>
        <v>25.305</v>
      </c>
      <c r="R104" s="87">
        <f t="shared" si="25"/>
        <v>-8.4054488999999997</v>
      </c>
      <c r="S104" s="44">
        <f t="shared" si="26"/>
        <v>-8.4507522999999996</v>
      </c>
      <c r="T104" s="44">
        <f t="shared" si="27"/>
        <v>-8.5985537000000001</v>
      </c>
      <c r="U104" s="44">
        <f t="shared" si="28"/>
        <v>-8.9028063</v>
      </c>
      <c r="V104" s="44">
        <f t="shared" si="29"/>
        <v>0</v>
      </c>
      <c r="W104" s="44">
        <f t="shared" si="30"/>
        <v>0</v>
      </c>
      <c r="X104" s="44">
        <f t="shared" si="31"/>
        <v>0</v>
      </c>
    </row>
    <row r="105" spans="2:24" x14ac:dyDescent="0.25">
      <c r="B105" s="88">
        <v>24720000000</v>
      </c>
      <c r="C105" s="88">
        <v>-7.5087438000000004</v>
      </c>
      <c r="E105" s="87">
        <f t="shared" si="16"/>
        <v>25.5</v>
      </c>
      <c r="F105" s="87">
        <f t="shared" si="17"/>
        <v>-7.3617916000000001</v>
      </c>
      <c r="G105" s="44">
        <f t="shared" si="18"/>
        <v>-7.4800257999999999</v>
      </c>
      <c r="H105" s="44">
        <f t="shared" si="19"/>
        <v>-7.7229362000000004</v>
      </c>
      <c r="I105" s="44">
        <f t="shared" si="20"/>
        <v>-8.1091204000000001</v>
      </c>
      <c r="J105" s="44">
        <f t="shared" si="21"/>
        <v>0</v>
      </c>
      <c r="K105" s="44">
        <f t="shared" si="22"/>
        <v>0</v>
      </c>
      <c r="L105" s="44">
        <f t="shared" si="23"/>
        <v>0</v>
      </c>
      <c r="N105" s="88">
        <v>24720000000</v>
      </c>
      <c r="O105" s="88">
        <v>-8.3200111000000003</v>
      </c>
      <c r="Q105" s="87">
        <f t="shared" si="24"/>
        <v>25.5</v>
      </c>
      <c r="R105" s="87">
        <f t="shared" si="25"/>
        <v>-8.4279288999999995</v>
      </c>
      <c r="S105" s="44">
        <f t="shared" si="26"/>
        <v>-8.4768056999999999</v>
      </c>
      <c r="T105" s="44">
        <f t="shared" si="27"/>
        <v>-8.6293363999999997</v>
      </c>
      <c r="U105" s="44">
        <f t="shared" si="28"/>
        <v>-8.9374608999999996</v>
      </c>
      <c r="V105" s="44">
        <f t="shared" si="29"/>
        <v>0</v>
      </c>
      <c r="W105" s="44">
        <f t="shared" si="30"/>
        <v>0</v>
      </c>
      <c r="X105" s="44">
        <f t="shared" si="31"/>
        <v>0</v>
      </c>
    </row>
    <row r="106" spans="2:24" x14ac:dyDescent="0.25">
      <c r="B106" s="88">
        <v>24915000000</v>
      </c>
      <c r="C106" s="88">
        <v>-7.4605937000000004</v>
      </c>
      <c r="E106" s="87">
        <f t="shared" si="16"/>
        <v>25.695</v>
      </c>
      <c r="F106" s="87">
        <f t="shared" si="17"/>
        <v>-7.3754629999999999</v>
      </c>
      <c r="G106" s="44">
        <f t="shared" si="18"/>
        <v>-7.4950123</v>
      </c>
      <c r="H106" s="44">
        <f t="shared" si="19"/>
        <v>-7.7371797999999998</v>
      </c>
      <c r="I106" s="44">
        <f t="shared" si="20"/>
        <v>-8.1196423000000006</v>
      </c>
      <c r="J106" s="44">
        <f t="shared" si="21"/>
        <v>0</v>
      </c>
      <c r="K106" s="44">
        <f t="shared" si="22"/>
        <v>0</v>
      </c>
      <c r="L106" s="44">
        <f t="shared" si="23"/>
        <v>0</v>
      </c>
      <c r="N106" s="88">
        <v>24915000000</v>
      </c>
      <c r="O106" s="88">
        <v>-8.3524790000000007</v>
      </c>
      <c r="Q106" s="87">
        <f t="shared" si="24"/>
        <v>25.695</v>
      </c>
      <c r="R106" s="87">
        <f t="shared" si="25"/>
        <v>-8.4448022999999992</v>
      </c>
      <c r="S106" s="44">
        <f t="shared" si="26"/>
        <v>-8.4930629999999994</v>
      </c>
      <c r="T106" s="44">
        <f t="shared" si="27"/>
        <v>-8.6361150999999996</v>
      </c>
      <c r="U106" s="44">
        <f t="shared" si="28"/>
        <v>-8.9496488999999997</v>
      </c>
      <c r="V106" s="44">
        <f t="shared" si="29"/>
        <v>0</v>
      </c>
      <c r="W106" s="44">
        <f t="shared" si="30"/>
        <v>0</v>
      </c>
      <c r="X106" s="44">
        <f t="shared" si="31"/>
        <v>0</v>
      </c>
    </row>
    <row r="107" spans="2:24" x14ac:dyDescent="0.25">
      <c r="B107" s="88">
        <v>25110000000</v>
      </c>
      <c r="C107" s="88">
        <v>-7.4157200000000003</v>
      </c>
      <c r="E107" s="87">
        <f t="shared" si="16"/>
        <v>25.89</v>
      </c>
      <c r="F107" s="87">
        <f t="shared" si="17"/>
        <v>-7.4077516000000001</v>
      </c>
      <c r="G107" s="44">
        <f t="shared" si="18"/>
        <v>-7.5316752999999999</v>
      </c>
      <c r="H107" s="44">
        <f t="shared" si="19"/>
        <v>-7.7627068000000001</v>
      </c>
      <c r="I107" s="44">
        <f t="shared" si="20"/>
        <v>-8.1453819000000003</v>
      </c>
      <c r="J107" s="44">
        <f t="shared" si="21"/>
        <v>0</v>
      </c>
      <c r="K107" s="44">
        <f t="shared" si="22"/>
        <v>0</v>
      </c>
      <c r="L107" s="44">
        <f t="shared" si="23"/>
        <v>0</v>
      </c>
      <c r="N107" s="88">
        <v>25110000000</v>
      </c>
      <c r="O107" s="88">
        <v>-8.3799075999999992</v>
      </c>
      <c r="Q107" s="87">
        <f t="shared" si="24"/>
        <v>25.89</v>
      </c>
      <c r="R107" s="87">
        <f t="shared" si="25"/>
        <v>-8.4532966999999992</v>
      </c>
      <c r="S107" s="44">
        <f t="shared" si="26"/>
        <v>-8.4864130000000007</v>
      </c>
      <c r="T107" s="44">
        <f t="shared" si="27"/>
        <v>-8.6134558000000006</v>
      </c>
      <c r="U107" s="44">
        <f t="shared" si="28"/>
        <v>-8.9247961</v>
      </c>
      <c r="V107" s="44">
        <f t="shared" si="29"/>
        <v>0</v>
      </c>
      <c r="W107" s="44">
        <f t="shared" si="30"/>
        <v>0</v>
      </c>
      <c r="X107" s="44">
        <f t="shared" si="31"/>
        <v>0</v>
      </c>
    </row>
    <row r="108" spans="2:24" x14ac:dyDescent="0.25">
      <c r="B108" s="88">
        <v>25305000000</v>
      </c>
      <c r="C108" s="88">
        <v>-7.3794608000000004</v>
      </c>
      <c r="E108" s="87">
        <f t="shared" si="16"/>
        <v>26.085000000000001</v>
      </c>
      <c r="F108" s="87">
        <f t="shared" si="17"/>
        <v>-7.4404010999999999</v>
      </c>
      <c r="G108" s="44">
        <f t="shared" si="18"/>
        <v>-7.5808071999999997</v>
      </c>
      <c r="H108" s="44">
        <f t="shared" si="19"/>
        <v>-7.7810712000000004</v>
      </c>
      <c r="I108" s="44">
        <f t="shared" si="20"/>
        <v>-8.1403618000000009</v>
      </c>
      <c r="J108" s="44">
        <f t="shared" si="21"/>
        <v>0</v>
      </c>
      <c r="K108" s="44">
        <f t="shared" si="22"/>
        <v>0</v>
      </c>
      <c r="L108" s="44">
        <f t="shared" si="23"/>
        <v>0</v>
      </c>
      <c r="N108" s="88">
        <v>25305000000</v>
      </c>
      <c r="O108" s="88">
        <v>-8.4054488999999997</v>
      </c>
      <c r="Q108" s="87">
        <f t="shared" si="24"/>
        <v>26.085000000000001</v>
      </c>
      <c r="R108" s="87">
        <f t="shared" si="25"/>
        <v>-8.4465084000000008</v>
      </c>
      <c r="S108" s="44">
        <f t="shared" si="26"/>
        <v>-8.4752101999999994</v>
      </c>
      <c r="T108" s="44">
        <f t="shared" si="27"/>
        <v>-8.5832043000000002</v>
      </c>
      <c r="U108" s="44">
        <f t="shared" si="28"/>
        <v>-8.8924541000000001</v>
      </c>
      <c r="V108" s="44">
        <f t="shared" si="29"/>
        <v>0</v>
      </c>
      <c r="W108" s="44">
        <f t="shared" si="30"/>
        <v>0</v>
      </c>
      <c r="X108" s="44">
        <f t="shared" si="31"/>
        <v>0</v>
      </c>
    </row>
    <row r="109" spans="2:24" x14ac:dyDescent="0.25">
      <c r="B109" s="88">
        <v>25500000000</v>
      </c>
      <c r="C109" s="88">
        <v>-7.3617916000000001</v>
      </c>
      <c r="E109" s="87">
        <f t="shared" si="16"/>
        <v>26.28</v>
      </c>
      <c r="F109" s="87">
        <f t="shared" si="17"/>
        <v>-7.4738249999999997</v>
      </c>
      <c r="G109" s="44">
        <f t="shared" si="18"/>
        <v>-7.6044083000000002</v>
      </c>
      <c r="H109" s="44">
        <f t="shared" si="19"/>
        <v>-7.7775024999999998</v>
      </c>
      <c r="I109" s="44">
        <f t="shared" si="20"/>
        <v>-8.1578359999999996</v>
      </c>
      <c r="J109" s="44">
        <f t="shared" si="21"/>
        <v>0</v>
      </c>
      <c r="K109" s="44">
        <f t="shared" si="22"/>
        <v>0</v>
      </c>
      <c r="L109" s="44">
        <f t="shared" si="23"/>
        <v>0</v>
      </c>
      <c r="N109" s="88">
        <v>25500000000</v>
      </c>
      <c r="O109" s="88">
        <v>-8.4279288999999995</v>
      </c>
      <c r="Q109" s="87">
        <f t="shared" si="24"/>
        <v>26.28</v>
      </c>
      <c r="R109" s="87">
        <f t="shared" si="25"/>
        <v>-8.4369143999999991</v>
      </c>
      <c r="S109" s="44">
        <f t="shared" si="26"/>
        <v>-8.4430609000000008</v>
      </c>
      <c r="T109" s="44">
        <f t="shared" si="27"/>
        <v>-8.5345315999999993</v>
      </c>
      <c r="U109" s="44">
        <f t="shared" si="28"/>
        <v>-8.8241452999999996</v>
      </c>
      <c r="V109" s="44">
        <f t="shared" si="29"/>
        <v>0</v>
      </c>
      <c r="W109" s="44">
        <f t="shared" si="30"/>
        <v>0</v>
      </c>
      <c r="X109" s="44">
        <f t="shared" si="31"/>
        <v>0</v>
      </c>
    </row>
    <row r="110" spans="2:24" x14ac:dyDescent="0.25">
      <c r="B110" s="88">
        <v>25695000000</v>
      </c>
      <c r="C110" s="88">
        <v>-7.3754629999999999</v>
      </c>
      <c r="E110" s="87">
        <f t="shared" si="16"/>
        <v>26.475000000000001</v>
      </c>
      <c r="F110" s="87">
        <f t="shared" si="17"/>
        <v>-7.4771647000000003</v>
      </c>
      <c r="G110" s="44">
        <f t="shared" si="18"/>
        <v>-7.5712327999999998</v>
      </c>
      <c r="H110" s="44">
        <f t="shared" si="19"/>
        <v>-7.7055197</v>
      </c>
      <c r="I110" s="44">
        <f t="shared" si="20"/>
        <v>-8.0592746999999996</v>
      </c>
      <c r="J110" s="44">
        <f t="shared" si="21"/>
        <v>0</v>
      </c>
      <c r="K110" s="44">
        <f t="shared" si="22"/>
        <v>0</v>
      </c>
      <c r="L110" s="44">
        <f t="shared" si="23"/>
        <v>0</v>
      </c>
      <c r="N110" s="88">
        <v>25695000000</v>
      </c>
      <c r="O110" s="88">
        <v>-8.4448022999999992</v>
      </c>
      <c r="Q110" s="87">
        <f t="shared" si="24"/>
        <v>26.475000000000001</v>
      </c>
      <c r="R110" s="87">
        <f t="shared" si="25"/>
        <v>-8.4283695000000005</v>
      </c>
      <c r="S110" s="44">
        <f t="shared" si="26"/>
        <v>-8.4285373999999997</v>
      </c>
      <c r="T110" s="44">
        <f t="shared" si="27"/>
        <v>-8.5229063000000007</v>
      </c>
      <c r="U110" s="44">
        <f t="shared" si="28"/>
        <v>-8.8010111000000002</v>
      </c>
      <c r="V110" s="44">
        <f t="shared" si="29"/>
        <v>0</v>
      </c>
      <c r="W110" s="44">
        <f t="shared" si="30"/>
        <v>0</v>
      </c>
      <c r="X110" s="44">
        <f t="shared" si="31"/>
        <v>0</v>
      </c>
    </row>
    <row r="111" spans="2:24" x14ac:dyDescent="0.25">
      <c r="B111" s="88">
        <v>25890000000</v>
      </c>
      <c r="C111" s="88">
        <v>-7.4077516000000001</v>
      </c>
      <c r="E111" s="87">
        <f t="shared" si="16"/>
        <v>26.67</v>
      </c>
      <c r="F111" s="87">
        <f t="shared" si="17"/>
        <v>-7.4386225000000001</v>
      </c>
      <c r="G111" s="44">
        <f t="shared" si="18"/>
        <v>-7.4948687999999999</v>
      </c>
      <c r="H111" s="44">
        <f t="shared" si="19"/>
        <v>-7.6153402000000003</v>
      </c>
      <c r="I111" s="44">
        <f t="shared" si="20"/>
        <v>-8.0067910999999992</v>
      </c>
      <c r="J111" s="44">
        <f t="shared" si="21"/>
        <v>0</v>
      </c>
      <c r="K111" s="44">
        <f t="shared" si="22"/>
        <v>0</v>
      </c>
      <c r="L111" s="44">
        <f t="shared" si="23"/>
        <v>0</v>
      </c>
      <c r="N111" s="88">
        <v>25890000000</v>
      </c>
      <c r="O111" s="88">
        <v>-8.4532966999999992</v>
      </c>
      <c r="Q111" s="87">
        <f t="shared" si="24"/>
        <v>26.67</v>
      </c>
      <c r="R111" s="87">
        <f t="shared" si="25"/>
        <v>-8.4169473999999997</v>
      </c>
      <c r="S111" s="44">
        <f t="shared" si="26"/>
        <v>-8.4176388000000006</v>
      </c>
      <c r="T111" s="44">
        <f t="shared" si="27"/>
        <v>-8.5129108000000002</v>
      </c>
      <c r="U111" s="44">
        <f t="shared" si="28"/>
        <v>-8.7784499999999994</v>
      </c>
      <c r="V111" s="44">
        <f t="shared" si="29"/>
        <v>0</v>
      </c>
      <c r="W111" s="44">
        <f t="shared" si="30"/>
        <v>0</v>
      </c>
      <c r="X111" s="44">
        <f t="shared" si="31"/>
        <v>0</v>
      </c>
    </row>
    <row r="112" spans="2:24" x14ac:dyDescent="0.25">
      <c r="B112" s="88">
        <v>26085000000</v>
      </c>
      <c r="C112" s="88">
        <v>-7.4404010999999999</v>
      </c>
      <c r="E112" s="87">
        <f t="shared" si="16"/>
        <v>26.864999999999998</v>
      </c>
      <c r="F112" s="87">
        <f t="shared" si="17"/>
        <v>-7.3860368999999997</v>
      </c>
      <c r="G112" s="44">
        <f t="shared" si="18"/>
        <v>-7.3989552999999999</v>
      </c>
      <c r="H112" s="44">
        <f t="shared" si="19"/>
        <v>-7.5253471999999997</v>
      </c>
      <c r="I112" s="44">
        <f t="shared" si="20"/>
        <v>-7.9835605999999997</v>
      </c>
      <c r="J112" s="44">
        <f t="shared" si="21"/>
        <v>0</v>
      </c>
      <c r="K112" s="44">
        <f t="shared" si="22"/>
        <v>0</v>
      </c>
      <c r="L112" s="44">
        <f t="shared" si="23"/>
        <v>0</v>
      </c>
      <c r="N112" s="88">
        <v>26085000000</v>
      </c>
      <c r="O112" s="88">
        <v>-8.4465084000000008</v>
      </c>
      <c r="Q112" s="87">
        <f t="shared" si="24"/>
        <v>26.864999999999998</v>
      </c>
      <c r="R112" s="87">
        <f t="shared" si="25"/>
        <v>-8.4146012999999993</v>
      </c>
      <c r="S112" s="44">
        <f t="shared" si="26"/>
        <v>-8.4155301999999992</v>
      </c>
      <c r="T112" s="44">
        <f t="shared" si="27"/>
        <v>-8.5148153000000004</v>
      </c>
      <c r="U112" s="44">
        <f t="shared" si="28"/>
        <v>-8.7752686000000004</v>
      </c>
      <c r="V112" s="44">
        <f t="shared" si="29"/>
        <v>0</v>
      </c>
      <c r="W112" s="44">
        <f t="shared" si="30"/>
        <v>0</v>
      </c>
      <c r="X112" s="44">
        <f t="shared" si="31"/>
        <v>0</v>
      </c>
    </row>
    <row r="113" spans="2:24" x14ac:dyDescent="0.25">
      <c r="B113" s="88">
        <v>26280000000</v>
      </c>
      <c r="C113" s="88">
        <v>-7.4738249999999997</v>
      </c>
      <c r="E113" s="87">
        <f t="shared" si="16"/>
        <v>27.06</v>
      </c>
      <c r="F113" s="87">
        <f t="shared" si="17"/>
        <v>-7.3168240000000004</v>
      </c>
      <c r="G113" s="44">
        <f t="shared" si="18"/>
        <v>-7.3266043999999999</v>
      </c>
      <c r="H113" s="44">
        <f t="shared" si="19"/>
        <v>-7.4851631999999997</v>
      </c>
      <c r="I113" s="44">
        <f t="shared" si="20"/>
        <v>-8.0126208999999999</v>
      </c>
      <c r="J113" s="44">
        <f t="shared" si="21"/>
        <v>0</v>
      </c>
      <c r="K113" s="44">
        <f t="shared" si="22"/>
        <v>0</v>
      </c>
      <c r="L113" s="44">
        <f t="shared" si="23"/>
        <v>0</v>
      </c>
      <c r="N113" s="88">
        <v>26280000000</v>
      </c>
      <c r="O113" s="88">
        <v>-8.4369143999999991</v>
      </c>
      <c r="Q113" s="87">
        <f t="shared" si="24"/>
        <v>27.06</v>
      </c>
      <c r="R113" s="87">
        <f t="shared" si="25"/>
        <v>-8.4194154999999995</v>
      </c>
      <c r="S113" s="44">
        <f t="shared" si="26"/>
        <v>-8.4088802000000005</v>
      </c>
      <c r="T113" s="44">
        <f t="shared" si="27"/>
        <v>-8.5090780000000006</v>
      </c>
      <c r="U113" s="44">
        <f t="shared" si="28"/>
        <v>-8.7531117999999992</v>
      </c>
      <c r="V113" s="44">
        <f t="shared" si="29"/>
        <v>0</v>
      </c>
      <c r="W113" s="44">
        <f t="shared" si="30"/>
        <v>0</v>
      </c>
      <c r="X113" s="44">
        <f t="shared" si="31"/>
        <v>0</v>
      </c>
    </row>
    <row r="114" spans="2:24" x14ac:dyDescent="0.25">
      <c r="B114" s="88">
        <v>26475000000</v>
      </c>
      <c r="C114" s="88">
        <v>-7.4771647000000003</v>
      </c>
      <c r="E114" s="87">
        <f t="shared" si="16"/>
        <v>27.254999999999999</v>
      </c>
      <c r="F114" s="87">
        <f t="shared" si="17"/>
        <v>-7.2445349999999999</v>
      </c>
      <c r="G114" s="44">
        <f t="shared" si="18"/>
        <v>-7.2749600000000001</v>
      </c>
      <c r="H114" s="44">
        <f t="shared" si="19"/>
        <v>-7.4714917999999999</v>
      </c>
      <c r="I114" s="44">
        <f t="shared" si="20"/>
        <v>-8.0894174999999997</v>
      </c>
      <c r="J114" s="44">
        <f t="shared" si="21"/>
        <v>0</v>
      </c>
      <c r="K114" s="44">
        <f t="shared" si="22"/>
        <v>0</v>
      </c>
      <c r="L114" s="44">
        <f t="shared" si="23"/>
        <v>0</v>
      </c>
      <c r="N114" s="88">
        <v>26475000000</v>
      </c>
      <c r="O114" s="88">
        <v>-8.4283695000000005</v>
      </c>
      <c r="Q114" s="87">
        <f t="shared" si="24"/>
        <v>27.254999999999999</v>
      </c>
      <c r="R114" s="87">
        <f t="shared" si="25"/>
        <v>-8.4258451000000001</v>
      </c>
      <c r="S114" s="44">
        <f t="shared" si="26"/>
        <v>-8.4033488999999992</v>
      </c>
      <c r="T114" s="44">
        <f t="shared" si="27"/>
        <v>-8.4941978000000002</v>
      </c>
      <c r="U114" s="44">
        <f t="shared" si="28"/>
        <v>-8.7207021999999998</v>
      </c>
      <c r="V114" s="44">
        <f t="shared" si="29"/>
        <v>0</v>
      </c>
      <c r="W114" s="44">
        <f t="shared" si="30"/>
        <v>0</v>
      </c>
      <c r="X114" s="44">
        <f t="shared" si="31"/>
        <v>0</v>
      </c>
    </row>
    <row r="115" spans="2:24" x14ac:dyDescent="0.25">
      <c r="B115" s="88">
        <v>26670000000</v>
      </c>
      <c r="C115" s="88">
        <v>-7.4386225000000001</v>
      </c>
      <c r="E115" s="87">
        <f t="shared" si="16"/>
        <v>27.45</v>
      </c>
      <c r="F115" s="87">
        <f t="shared" si="17"/>
        <v>-7.1913723999999997</v>
      </c>
      <c r="G115" s="44">
        <f t="shared" si="18"/>
        <v>-7.2454128000000004</v>
      </c>
      <c r="H115" s="44">
        <f t="shared" si="19"/>
        <v>-7.4756026000000002</v>
      </c>
      <c r="I115" s="44">
        <f t="shared" si="20"/>
        <v>-8.1143292999999996</v>
      </c>
      <c r="J115" s="44">
        <f t="shared" si="21"/>
        <v>0</v>
      </c>
      <c r="K115" s="44">
        <f t="shared" si="22"/>
        <v>0</v>
      </c>
      <c r="L115" s="44">
        <f t="shared" si="23"/>
        <v>0</v>
      </c>
      <c r="N115" s="88">
        <v>26670000000</v>
      </c>
      <c r="O115" s="88">
        <v>-8.4169473999999997</v>
      </c>
      <c r="Q115" s="87">
        <f t="shared" si="24"/>
        <v>27.45</v>
      </c>
      <c r="R115" s="87">
        <f t="shared" si="25"/>
        <v>-8.4250659999999993</v>
      </c>
      <c r="S115" s="44">
        <f t="shared" si="26"/>
        <v>-8.4039973999999997</v>
      </c>
      <c r="T115" s="44">
        <f t="shared" si="27"/>
        <v>-8.5014962999999995</v>
      </c>
      <c r="U115" s="44">
        <f t="shared" si="28"/>
        <v>-8.7451410000000003</v>
      </c>
      <c r="V115" s="44">
        <f t="shared" si="29"/>
        <v>0</v>
      </c>
      <c r="W115" s="44">
        <f t="shared" si="30"/>
        <v>0</v>
      </c>
      <c r="X115" s="44">
        <f t="shared" si="31"/>
        <v>0</v>
      </c>
    </row>
    <row r="116" spans="2:24" x14ac:dyDescent="0.25">
      <c r="B116" s="88">
        <v>26865000000</v>
      </c>
      <c r="C116" s="88">
        <v>-7.3860368999999997</v>
      </c>
      <c r="E116" s="87">
        <f t="shared" si="16"/>
        <v>27.645</v>
      </c>
      <c r="F116" s="87">
        <f t="shared" si="17"/>
        <v>-7.1736902999999996</v>
      </c>
      <c r="G116" s="44">
        <f t="shared" si="18"/>
        <v>-7.2296329000000004</v>
      </c>
      <c r="H116" s="44">
        <f t="shared" si="19"/>
        <v>-7.5050039000000002</v>
      </c>
      <c r="I116" s="44">
        <f t="shared" si="20"/>
        <v>-8.2729502000000004</v>
      </c>
      <c r="J116" s="44">
        <f t="shared" si="21"/>
        <v>0</v>
      </c>
      <c r="K116" s="44">
        <f t="shared" si="22"/>
        <v>0</v>
      </c>
      <c r="L116" s="44">
        <f t="shared" si="23"/>
        <v>0</v>
      </c>
      <c r="N116" s="88">
        <v>26865000000</v>
      </c>
      <c r="O116" s="88">
        <v>-8.4146012999999993</v>
      </c>
      <c r="Q116" s="87">
        <f t="shared" si="24"/>
        <v>27.645</v>
      </c>
      <c r="R116" s="87">
        <f t="shared" si="25"/>
        <v>-8.4268731999999993</v>
      </c>
      <c r="S116" s="44">
        <f t="shared" si="26"/>
        <v>-8.4019203000000005</v>
      </c>
      <c r="T116" s="44">
        <f t="shared" si="27"/>
        <v>-8.4999904999999991</v>
      </c>
      <c r="U116" s="44">
        <f t="shared" si="28"/>
        <v>-8.7601441999999992</v>
      </c>
      <c r="V116" s="44">
        <f t="shared" si="29"/>
        <v>0</v>
      </c>
      <c r="W116" s="44">
        <f t="shared" si="30"/>
        <v>0</v>
      </c>
      <c r="X116" s="44">
        <f t="shared" si="31"/>
        <v>0</v>
      </c>
    </row>
    <row r="117" spans="2:24" x14ac:dyDescent="0.25">
      <c r="B117" s="88">
        <v>27060000000</v>
      </c>
      <c r="C117" s="88">
        <v>-7.3168240000000004</v>
      </c>
      <c r="E117" s="87">
        <f t="shared" si="16"/>
        <v>27.84</v>
      </c>
      <c r="F117" s="87">
        <f t="shared" si="17"/>
        <v>-7.1652331</v>
      </c>
      <c r="G117" s="44">
        <f t="shared" si="18"/>
        <v>-7.2527131999999996</v>
      </c>
      <c r="H117" s="44">
        <f t="shared" si="19"/>
        <v>-7.5519748</v>
      </c>
      <c r="I117" s="44">
        <f t="shared" si="20"/>
        <v>-8.3703690000000002</v>
      </c>
      <c r="J117" s="44">
        <f t="shared" si="21"/>
        <v>0</v>
      </c>
      <c r="K117" s="44">
        <f t="shared" si="22"/>
        <v>0</v>
      </c>
      <c r="L117" s="44">
        <f t="shared" si="23"/>
        <v>0</v>
      </c>
      <c r="N117" s="88">
        <v>27060000000</v>
      </c>
      <c r="O117" s="88">
        <v>-8.4194154999999995</v>
      </c>
      <c r="Q117" s="87">
        <f t="shared" si="24"/>
        <v>27.84</v>
      </c>
      <c r="R117" s="87">
        <f t="shared" si="25"/>
        <v>-8.4182587000000009</v>
      </c>
      <c r="S117" s="44">
        <f t="shared" si="26"/>
        <v>-8.4102259000000004</v>
      </c>
      <c r="T117" s="44">
        <f t="shared" si="27"/>
        <v>-8.5382662000000007</v>
      </c>
      <c r="U117" s="44">
        <f t="shared" si="28"/>
        <v>-8.8214196999999999</v>
      </c>
      <c r="V117" s="44">
        <f t="shared" si="29"/>
        <v>0</v>
      </c>
      <c r="W117" s="44">
        <f t="shared" si="30"/>
        <v>0</v>
      </c>
      <c r="X117" s="44">
        <f t="shared" si="31"/>
        <v>0</v>
      </c>
    </row>
    <row r="118" spans="2:24" x14ac:dyDescent="0.25">
      <c r="B118" s="88">
        <v>27255000000</v>
      </c>
      <c r="C118" s="88">
        <v>-7.2445349999999999</v>
      </c>
      <c r="E118" s="87">
        <f t="shared" si="16"/>
        <v>28.035</v>
      </c>
      <c r="F118" s="87">
        <f t="shared" si="17"/>
        <v>-7.1832547</v>
      </c>
      <c r="G118" s="44">
        <f t="shared" si="18"/>
        <v>-7.2875570999999999</v>
      </c>
      <c r="H118" s="44">
        <f t="shared" si="19"/>
        <v>-7.5844792999999999</v>
      </c>
      <c r="I118" s="44">
        <f t="shared" si="20"/>
        <v>-8.4121512999999997</v>
      </c>
      <c r="J118" s="44">
        <f t="shared" si="21"/>
        <v>0</v>
      </c>
      <c r="K118" s="44">
        <f t="shared" si="22"/>
        <v>0</v>
      </c>
      <c r="L118" s="44">
        <f t="shared" si="23"/>
        <v>0</v>
      </c>
      <c r="N118" s="88">
        <v>27255000000</v>
      </c>
      <c r="O118" s="88">
        <v>-8.4258451000000001</v>
      </c>
      <c r="Q118" s="87">
        <f t="shared" si="24"/>
        <v>28.035</v>
      </c>
      <c r="R118" s="87">
        <f t="shared" si="25"/>
        <v>-8.4146795000000001</v>
      </c>
      <c r="S118" s="44">
        <f t="shared" si="26"/>
        <v>-8.4321441999999998</v>
      </c>
      <c r="T118" s="44">
        <f t="shared" si="27"/>
        <v>-8.5810385</v>
      </c>
      <c r="U118" s="44">
        <f t="shared" si="28"/>
        <v>-8.8672751999999999</v>
      </c>
      <c r="V118" s="44">
        <f t="shared" si="29"/>
        <v>0</v>
      </c>
      <c r="W118" s="44">
        <f t="shared" si="30"/>
        <v>0</v>
      </c>
      <c r="X118" s="44">
        <f t="shared" si="31"/>
        <v>0</v>
      </c>
    </row>
    <row r="119" spans="2:24" x14ac:dyDescent="0.25">
      <c r="B119" s="88">
        <v>27450000000</v>
      </c>
      <c r="C119" s="88">
        <v>-7.1913723999999997</v>
      </c>
      <c r="E119" s="87">
        <f t="shared" si="16"/>
        <v>28.23</v>
      </c>
      <c r="F119" s="87">
        <f t="shared" si="17"/>
        <v>-7.2166370999999998</v>
      </c>
      <c r="G119" s="44">
        <f t="shared" si="18"/>
        <v>-7.3294220000000001</v>
      </c>
      <c r="H119" s="44">
        <f t="shared" si="19"/>
        <v>-7.6050620000000002</v>
      </c>
      <c r="I119" s="44">
        <f t="shared" si="20"/>
        <v>-8.3814639999999994</v>
      </c>
      <c r="J119" s="44">
        <f t="shared" si="21"/>
        <v>0</v>
      </c>
      <c r="K119" s="44">
        <f t="shared" si="22"/>
        <v>0</v>
      </c>
      <c r="L119" s="44">
        <f t="shared" si="23"/>
        <v>0</v>
      </c>
      <c r="N119" s="88">
        <v>27450000000</v>
      </c>
      <c r="O119" s="88">
        <v>-8.4250659999999993</v>
      </c>
      <c r="Q119" s="87">
        <f t="shared" si="24"/>
        <v>28.23</v>
      </c>
      <c r="R119" s="87">
        <f t="shared" si="25"/>
        <v>-8.4126920999999992</v>
      </c>
      <c r="S119" s="44">
        <f t="shared" si="26"/>
        <v>-8.4676170000000006</v>
      </c>
      <c r="T119" s="44">
        <f t="shared" si="27"/>
        <v>-8.6360445000000006</v>
      </c>
      <c r="U119" s="44">
        <f t="shared" si="28"/>
        <v>-8.9288454000000002</v>
      </c>
      <c r="V119" s="44">
        <f t="shared" si="29"/>
        <v>0</v>
      </c>
      <c r="W119" s="44">
        <f t="shared" si="30"/>
        <v>0</v>
      </c>
      <c r="X119" s="44">
        <f t="shared" si="31"/>
        <v>0</v>
      </c>
    </row>
    <row r="120" spans="2:24" x14ac:dyDescent="0.25">
      <c r="B120" s="88">
        <v>27645000000</v>
      </c>
      <c r="C120" s="88">
        <v>-7.1736902999999996</v>
      </c>
      <c r="E120" s="87">
        <f t="shared" si="16"/>
        <v>28.425000000000001</v>
      </c>
      <c r="F120" s="87">
        <f t="shared" si="17"/>
        <v>-7.2557359000000003</v>
      </c>
      <c r="G120" s="44">
        <f t="shared" si="18"/>
        <v>-7.3533882999999998</v>
      </c>
      <c r="H120" s="44">
        <f t="shared" si="19"/>
        <v>-7.6045474999999998</v>
      </c>
      <c r="I120" s="44">
        <f t="shared" si="20"/>
        <v>-8.3174448000000005</v>
      </c>
      <c r="J120" s="44">
        <f t="shared" si="21"/>
        <v>0</v>
      </c>
      <c r="K120" s="44">
        <f t="shared" si="22"/>
        <v>0</v>
      </c>
      <c r="L120" s="44">
        <f t="shared" si="23"/>
        <v>0</v>
      </c>
      <c r="N120" s="88">
        <v>27645000000</v>
      </c>
      <c r="O120" s="88">
        <v>-8.4268731999999993</v>
      </c>
      <c r="Q120" s="87">
        <f t="shared" si="24"/>
        <v>28.425000000000001</v>
      </c>
      <c r="R120" s="87">
        <f t="shared" si="25"/>
        <v>-8.4212980000000002</v>
      </c>
      <c r="S120" s="44">
        <f t="shared" si="26"/>
        <v>-8.4964972000000003</v>
      </c>
      <c r="T120" s="44">
        <f t="shared" si="27"/>
        <v>-8.6732329999999997</v>
      </c>
      <c r="U120" s="44">
        <f t="shared" si="28"/>
        <v>-8.9666470999999994</v>
      </c>
      <c r="V120" s="44">
        <f t="shared" si="29"/>
        <v>0</v>
      </c>
      <c r="W120" s="44">
        <f t="shared" si="30"/>
        <v>0</v>
      </c>
      <c r="X120" s="44">
        <f t="shared" si="31"/>
        <v>0</v>
      </c>
    </row>
    <row r="121" spans="2:24" x14ac:dyDescent="0.25">
      <c r="B121" s="88">
        <v>27840000000</v>
      </c>
      <c r="C121" s="88">
        <v>-7.1652331</v>
      </c>
      <c r="E121" s="87">
        <f t="shared" si="16"/>
        <v>28.62</v>
      </c>
      <c r="F121" s="87">
        <f t="shared" si="17"/>
        <v>-7.2799120000000004</v>
      </c>
      <c r="G121" s="44">
        <f t="shared" si="18"/>
        <v>-7.3734989000000004</v>
      </c>
      <c r="H121" s="44">
        <f t="shared" si="19"/>
        <v>-7.6114515999999997</v>
      </c>
      <c r="I121" s="44">
        <f t="shared" si="20"/>
        <v>-8.3219671000000002</v>
      </c>
      <c r="J121" s="44">
        <f t="shared" si="21"/>
        <v>0</v>
      </c>
      <c r="K121" s="44">
        <f t="shared" si="22"/>
        <v>0</v>
      </c>
      <c r="L121" s="44">
        <f t="shared" si="23"/>
        <v>0</v>
      </c>
      <c r="N121" s="88">
        <v>27840000000</v>
      </c>
      <c r="O121" s="88">
        <v>-8.4182587000000009</v>
      </c>
      <c r="Q121" s="87">
        <f t="shared" si="24"/>
        <v>28.62</v>
      </c>
      <c r="R121" s="87">
        <f t="shared" si="25"/>
        <v>-8.4267588</v>
      </c>
      <c r="S121" s="44">
        <f t="shared" si="26"/>
        <v>-8.5251722000000001</v>
      </c>
      <c r="T121" s="44">
        <f t="shared" si="27"/>
        <v>-8.6992025000000002</v>
      </c>
      <c r="U121" s="44">
        <f t="shared" si="28"/>
        <v>-8.9775981999999992</v>
      </c>
      <c r="V121" s="44">
        <f t="shared" si="29"/>
        <v>0</v>
      </c>
      <c r="W121" s="44">
        <f t="shared" si="30"/>
        <v>0</v>
      </c>
      <c r="X121" s="44">
        <f t="shared" si="31"/>
        <v>0</v>
      </c>
    </row>
    <row r="122" spans="2:24" x14ac:dyDescent="0.25">
      <c r="B122" s="88">
        <v>28035000000</v>
      </c>
      <c r="C122" s="88">
        <v>-7.1832547</v>
      </c>
      <c r="E122" s="87">
        <f t="shared" si="16"/>
        <v>28.815000000000001</v>
      </c>
      <c r="F122" s="87">
        <f t="shared" si="17"/>
        <v>-7.2982582999999996</v>
      </c>
      <c r="G122" s="44">
        <f t="shared" si="18"/>
        <v>-7.3712372999999998</v>
      </c>
      <c r="H122" s="44">
        <f t="shared" si="19"/>
        <v>-7.5742183000000001</v>
      </c>
      <c r="I122" s="44">
        <f t="shared" si="20"/>
        <v>-8.1839323000000004</v>
      </c>
      <c r="J122" s="44">
        <f t="shared" si="21"/>
        <v>0</v>
      </c>
      <c r="K122" s="44">
        <f t="shared" si="22"/>
        <v>0</v>
      </c>
      <c r="L122" s="44">
        <f t="shared" si="23"/>
        <v>0</v>
      </c>
      <c r="N122" s="88">
        <v>28035000000</v>
      </c>
      <c r="O122" s="88">
        <v>-8.4146795000000001</v>
      </c>
      <c r="Q122" s="87">
        <f t="shared" si="24"/>
        <v>28.815000000000001</v>
      </c>
      <c r="R122" s="87">
        <f t="shared" si="25"/>
        <v>-8.4375677000000007</v>
      </c>
      <c r="S122" s="44">
        <f t="shared" si="26"/>
        <v>-8.5488137999999996</v>
      </c>
      <c r="T122" s="44">
        <f t="shared" si="27"/>
        <v>-8.7222890999999994</v>
      </c>
      <c r="U122" s="44">
        <f t="shared" si="28"/>
        <v>-9.0282000999999994</v>
      </c>
      <c r="V122" s="44">
        <f t="shared" si="29"/>
        <v>0</v>
      </c>
      <c r="W122" s="44">
        <f t="shared" si="30"/>
        <v>0</v>
      </c>
      <c r="X122" s="44">
        <f t="shared" si="31"/>
        <v>0</v>
      </c>
    </row>
    <row r="123" spans="2:24" x14ac:dyDescent="0.25">
      <c r="B123" s="88">
        <v>28230000000</v>
      </c>
      <c r="C123" s="88">
        <v>-7.2166370999999998</v>
      </c>
      <c r="E123" s="87">
        <f t="shared" si="16"/>
        <v>29.01</v>
      </c>
      <c r="F123" s="87">
        <f t="shared" si="17"/>
        <v>-7.3120140999999998</v>
      </c>
      <c r="G123" s="44">
        <f t="shared" si="18"/>
        <v>-7.3684744999999996</v>
      </c>
      <c r="H123" s="44">
        <f t="shared" si="19"/>
        <v>-7.5489930999999997</v>
      </c>
      <c r="I123" s="44">
        <f t="shared" si="20"/>
        <v>-8.1202086999999992</v>
      </c>
      <c r="J123" s="44">
        <f t="shared" si="21"/>
        <v>0</v>
      </c>
      <c r="K123" s="44">
        <f t="shared" si="22"/>
        <v>0</v>
      </c>
      <c r="L123" s="44">
        <f t="shared" si="23"/>
        <v>0</v>
      </c>
      <c r="N123" s="88">
        <v>28230000000</v>
      </c>
      <c r="O123" s="88">
        <v>-8.4126920999999992</v>
      </c>
      <c r="Q123" s="87">
        <f t="shared" si="24"/>
        <v>29.01</v>
      </c>
      <c r="R123" s="87">
        <f t="shared" si="25"/>
        <v>-8.4455881000000002</v>
      </c>
      <c r="S123" s="44">
        <f t="shared" si="26"/>
        <v>-8.5593128000000007</v>
      </c>
      <c r="T123" s="44">
        <f t="shared" si="27"/>
        <v>-8.7244119999999992</v>
      </c>
      <c r="U123" s="44">
        <f t="shared" si="28"/>
        <v>-9.0445346999999998</v>
      </c>
      <c r="V123" s="44">
        <f t="shared" si="29"/>
        <v>0</v>
      </c>
      <c r="W123" s="44">
        <f t="shared" si="30"/>
        <v>0</v>
      </c>
      <c r="X123" s="44">
        <f t="shared" si="31"/>
        <v>0</v>
      </c>
    </row>
    <row r="124" spans="2:24" x14ac:dyDescent="0.25">
      <c r="B124" s="88">
        <v>28425000000</v>
      </c>
      <c r="C124" s="88">
        <v>-7.2557359000000003</v>
      </c>
      <c r="E124" s="87">
        <f t="shared" si="16"/>
        <v>29.204999999999998</v>
      </c>
      <c r="F124" s="87">
        <f t="shared" si="17"/>
        <v>-7.3263658999999999</v>
      </c>
      <c r="G124" s="44">
        <f t="shared" si="18"/>
        <v>-7.3616548000000002</v>
      </c>
      <c r="H124" s="44">
        <f t="shared" si="19"/>
        <v>-7.5356978999999997</v>
      </c>
      <c r="I124" s="44">
        <f t="shared" si="20"/>
        <v>-8.1311988999999993</v>
      </c>
      <c r="J124" s="44">
        <f t="shared" si="21"/>
        <v>0</v>
      </c>
      <c r="K124" s="44">
        <f t="shared" si="22"/>
        <v>0</v>
      </c>
      <c r="L124" s="44">
        <f t="shared" si="23"/>
        <v>0</v>
      </c>
      <c r="N124" s="88">
        <v>28425000000</v>
      </c>
      <c r="O124" s="88">
        <v>-8.4212980000000002</v>
      </c>
      <c r="Q124" s="87">
        <f t="shared" si="24"/>
        <v>29.204999999999998</v>
      </c>
      <c r="R124" s="87">
        <f t="shared" si="25"/>
        <v>-8.4574747000000006</v>
      </c>
      <c r="S124" s="44">
        <f t="shared" si="26"/>
        <v>-8.5566119999999994</v>
      </c>
      <c r="T124" s="44">
        <f t="shared" si="27"/>
        <v>-8.7103404999999992</v>
      </c>
      <c r="U124" s="44">
        <f t="shared" si="28"/>
        <v>-9.0264243999999998</v>
      </c>
      <c r="V124" s="44">
        <f t="shared" si="29"/>
        <v>0</v>
      </c>
      <c r="W124" s="44">
        <f t="shared" si="30"/>
        <v>0</v>
      </c>
      <c r="X124" s="44">
        <f t="shared" si="31"/>
        <v>0</v>
      </c>
    </row>
    <row r="125" spans="2:24" x14ac:dyDescent="0.25">
      <c r="B125" s="88">
        <v>28620000000</v>
      </c>
      <c r="C125" s="88">
        <v>-7.2799120000000004</v>
      </c>
      <c r="E125" s="87">
        <f t="shared" si="16"/>
        <v>29.4</v>
      </c>
      <c r="F125" s="87">
        <f t="shared" si="17"/>
        <v>-7.3388996000000004</v>
      </c>
      <c r="G125" s="44">
        <f t="shared" si="18"/>
        <v>-7.3787064999999998</v>
      </c>
      <c r="H125" s="44">
        <f t="shared" si="19"/>
        <v>-7.5580129999999999</v>
      </c>
      <c r="I125" s="44">
        <f t="shared" si="20"/>
        <v>-8.1918200999999993</v>
      </c>
      <c r="J125" s="44">
        <f t="shared" si="21"/>
        <v>0</v>
      </c>
      <c r="K125" s="44">
        <f t="shared" si="22"/>
        <v>0</v>
      </c>
      <c r="L125" s="44">
        <f t="shared" si="23"/>
        <v>0</v>
      </c>
      <c r="N125" s="88">
        <v>28620000000</v>
      </c>
      <c r="O125" s="88">
        <v>-8.4267588</v>
      </c>
      <c r="Q125" s="87">
        <f t="shared" si="24"/>
        <v>29.4</v>
      </c>
      <c r="R125" s="87">
        <f t="shared" si="25"/>
        <v>-8.4585074999999996</v>
      </c>
      <c r="S125" s="44">
        <f t="shared" si="26"/>
        <v>-8.5458611999999992</v>
      </c>
      <c r="T125" s="44">
        <f t="shared" si="27"/>
        <v>-8.6981973999999997</v>
      </c>
      <c r="U125" s="44">
        <f t="shared" si="28"/>
        <v>-8.9964724</v>
      </c>
      <c r="V125" s="44">
        <f t="shared" si="29"/>
        <v>0</v>
      </c>
      <c r="W125" s="44">
        <f t="shared" si="30"/>
        <v>0</v>
      </c>
      <c r="X125" s="44">
        <f t="shared" si="31"/>
        <v>0</v>
      </c>
    </row>
    <row r="126" spans="2:24" x14ac:dyDescent="0.25">
      <c r="B126" s="88">
        <v>28815000000</v>
      </c>
      <c r="C126" s="88">
        <v>-7.2982582999999996</v>
      </c>
      <c r="E126" s="87">
        <f t="shared" si="16"/>
        <v>29.594999999999999</v>
      </c>
      <c r="F126" s="87">
        <f t="shared" si="17"/>
        <v>-7.3557911000000002</v>
      </c>
      <c r="G126" s="44">
        <f t="shared" si="18"/>
        <v>-7.3965415999999999</v>
      </c>
      <c r="H126" s="44">
        <f t="shared" si="19"/>
        <v>-7.5783281000000002</v>
      </c>
      <c r="I126" s="44">
        <f t="shared" si="20"/>
        <v>-8.2203616999999998</v>
      </c>
      <c r="J126" s="44">
        <f t="shared" si="21"/>
        <v>0</v>
      </c>
      <c r="K126" s="44">
        <f t="shared" si="22"/>
        <v>0</v>
      </c>
      <c r="L126" s="44">
        <f t="shared" si="23"/>
        <v>0</v>
      </c>
      <c r="N126" s="88">
        <v>28815000000</v>
      </c>
      <c r="O126" s="88">
        <v>-8.4375677000000007</v>
      </c>
      <c r="Q126" s="87">
        <f t="shared" si="24"/>
        <v>29.594999999999999</v>
      </c>
      <c r="R126" s="87">
        <f t="shared" si="25"/>
        <v>-8.4682875000000006</v>
      </c>
      <c r="S126" s="44">
        <f t="shared" si="26"/>
        <v>-8.5344619999999995</v>
      </c>
      <c r="T126" s="44">
        <f t="shared" si="27"/>
        <v>-8.6744509000000001</v>
      </c>
      <c r="U126" s="44">
        <f t="shared" si="28"/>
        <v>-8.9787549999999996</v>
      </c>
      <c r="V126" s="44">
        <f t="shared" si="29"/>
        <v>0</v>
      </c>
      <c r="W126" s="44">
        <f t="shared" si="30"/>
        <v>0</v>
      </c>
      <c r="X126" s="44">
        <f t="shared" si="31"/>
        <v>0</v>
      </c>
    </row>
    <row r="127" spans="2:24" x14ac:dyDescent="0.25">
      <c r="B127" s="88">
        <v>29010000000</v>
      </c>
      <c r="C127" s="88">
        <v>-7.3120140999999998</v>
      </c>
      <c r="E127" s="87">
        <f t="shared" si="16"/>
        <v>29.79</v>
      </c>
      <c r="F127" s="87">
        <f t="shared" si="17"/>
        <v>-7.3876189999999999</v>
      </c>
      <c r="G127" s="44">
        <f t="shared" si="18"/>
        <v>-7.4168824999999998</v>
      </c>
      <c r="H127" s="44">
        <f t="shared" si="19"/>
        <v>-7.5911546000000003</v>
      </c>
      <c r="I127" s="44">
        <f t="shared" si="20"/>
        <v>-8.1973181000000004</v>
      </c>
      <c r="J127" s="44">
        <f t="shared" si="21"/>
        <v>0</v>
      </c>
      <c r="K127" s="44">
        <f t="shared" si="22"/>
        <v>0</v>
      </c>
      <c r="L127" s="44">
        <f t="shared" si="23"/>
        <v>0</v>
      </c>
      <c r="N127" s="88">
        <v>29010000000</v>
      </c>
      <c r="O127" s="88">
        <v>-8.4455881000000002</v>
      </c>
      <c r="Q127" s="87">
        <f t="shared" si="24"/>
        <v>29.79</v>
      </c>
      <c r="R127" s="87">
        <f t="shared" si="25"/>
        <v>-8.4835606000000006</v>
      </c>
      <c r="S127" s="44">
        <f t="shared" si="26"/>
        <v>-8.5256863000000003</v>
      </c>
      <c r="T127" s="44">
        <f t="shared" si="27"/>
        <v>-8.6661777000000004</v>
      </c>
      <c r="U127" s="44">
        <f t="shared" si="28"/>
        <v>-8.9837799</v>
      </c>
      <c r="V127" s="44">
        <f t="shared" si="29"/>
        <v>0</v>
      </c>
      <c r="W127" s="44">
        <f t="shared" si="30"/>
        <v>0</v>
      </c>
      <c r="X127" s="44">
        <f t="shared" si="31"/>
        <v>0</v>
      </c>
    </row>
    <row r="128" spans="2:24" x14ac:dyDescent="0.25">
      <c r="B128" s="88">
        <v>29205000000</v>
      </c>
      <c r="C128" s="88">
        <v>-7.3263658999999999</v>
      </c>
      <c r="E128" s="87">
        <f t="shared" si="16"/>
        <v>29.984999999999999</v>
      </c>
      <c r="F128" s="87">
        <f t="shared" si="17"/>
        <v>-7.4258509000000004</v>
      </c>
      <c r="G128" s="44">
        <f t="shared" si="18"/>
        <v>-7.4326052999999996</v>
      </c>
      <c r="H128" s="44">
        <f t="shared" si="19"/>
        <v>-7.6219248999999998</v>
      </c>
      <c r="I128" s="44">
        <f t="shared" si="20"/>
        <v>-8.3137722000000007</v>
      </c>
      <c r="J128" s="44">
        <f t="shared" si="21"/>
        <v>0</v>
      </c>
      <c r="K128" s="44">
        <f t="shared" si="22"/>
        <v>0</v>
      </c>
      <c r="L128" s="44">
        <f t="shared" si="23"/>
        <v>0</v>
      </c>
      <c r="N128" s="88">
        <v>29205000000</v>
      </c>
      <c r="O128" s="88">
        <v>-8.4574747000000006</v>
      </c>
      <c r="Q128" s="87">
        <f t="shared" si="24"/>
        <v>29.984999999999999</v>
      </c>
      <c r="R128" s="87">
        <f t="shared" si="25"/>
        <v>-8.5169867999999997</v>
      </c>
      <c r="S128" s="44">
        <f t="shared" si="26"/>
        <v>-8.5245075000000003</v>
      </c>
      <c r="T128" s="44">
        <f t="shared" si="27"/>
        <v>-8.6475352999999995</v>
      </c>
      <c r="U128" s="44">
        <f t="shared" si="28"/>
        <v>-8.9410323999999992</v>
      </c>
      <c r="V128" s="44">
        <f t="shared" si="29"/>
        <v>0</v>
      </c>
      <c r="W128" s="44">
        <f t="shared" si="30"/>
        <v>0</v>
      </c>
      <c r="X128" s="44">
        <f t="shared" si="31"/>
        <v>0</v>
      </c>
    </row>
    <row r="129" spans="2:24" x14ac:dyDescent="0.25">
      <c r="B129" s="88">
        <v>29400000000</v>
      </c>
      <c r="C129" s="88">
        <v>-7.3388996000000004</v>
      </c>
      <c r="E129" s="87">
        <f t="shared" si="16"/>
        <v>30.18</v>
      </c>
      <c r="F129" s="87">
        <f t="shared" si="17"/>
        <v>-7.4573983999999998</v>
      </c>
      <c r="G129" s="44">
        <f t="shared" si="18"/>
        <v>-7.4647274000000001</v>
      </c>
      <c r="H129" s="44">
        <f t="shared" si="19"/>
        <v>-7.6493615999999998</v>
      </c>
      <c r="I129" s="44">
        <f t="shared" si="20"/>
        <v>-8.3292160000000006</v>
      </c>
      <c r="J129" s="44">
        <f t="shared" si="21"/>
        <v>0</v>
      </c>
      <c r="K129" s="44">
        <f t="shared" si="22"/>
        <v>0</v>
      </c>
      <c r="L129" s="44">
        <f t="shared" si="23"/>
        <v>0</v>
      </c>
      <c r="N129" s="88">
        <v>29400000000</v>
      </c>
      <c r="O129" s="88">
        <v>-8.4585074999999996</v>
      </c>
      <c r="Q129" s="87">
        <f t="shared" si="24"/>
        <v>30.18</v>
      </c>
      <c r="R129" s="87">
        <f t="shared" si="25"/>
        <v>-8.54251</v>
      </c>
      <c r="S129" s="44">
        <f t="shared" si="26"/>
        <v>-8.5604619999999993</v>
      </c>
      <c r="T129" s="44">
        <f t="shared" si="27"/>
        <v>-8.6894112000000003</v>
      </c>
      <c r="U129" s="44">
        <f t="shared" si="28"/>
        <v>-8.9895458000000001</v>
      </c>
      <c r="V129" s="44">
        <f t="shared" si="29"/>
        <v>0</v>
      </c>
      <c r="W129" s="44">
        <f t="shared" si="30"/>
        <v>0</v>
      </c>
      <c r="X129" s="44">
        <f t="shared" si="31"/>
        <v>0</v>
      </c>
    </row>
    <row r="130" spans="2:24" x14ac:dyDescent="0.25">
      <c r="B130" s="88">
        <v>29595000000</v>
      </c>
      <c r="C130" s="88">
        <v>-7.3557911000000002</v>
      </c>
      <c r="E130" s="87">
        <f t="shared" si="16"/>
        <v>30.375</v>
      </c>
      <c r="F130" s="87">
        <f t="shared" si="17"/>
        <v>-7.4843697999999996</v>
      </c>
      <c r="G130" s="44">
        <f t="shared" si="18"/>
        <v>-7.5055413</v>
      </c>
      <c r="H130" s="44">
        <f t="shared" si="19"/>
        <v>-7.6804747999999998</v>
      </c>
      <c r="I130" s="44">
        <f t="shared" si="20"/>
        <v>-8.3215599000000005</v>
      </c>
      <c r="J130" s="44">
        <f t="shared" si="21"/>
        <v>0</v>
      </c>
      <c r="K130" s="44">
        <f t="shared" si="22"/>
        <v>0</v>
      </c>
      <c r="L130" s="44">
        <f t="shared" si="23"/>
        <v>0</v>
      </c>
      <c r="N130" s="88">
        <v>29595000000</v>
      </c>
      <c r="O130" s="88">
        <v>-8.4682875000000006</v>
      </c>
      <c r="Q130" s="87">
        <f t="shared" si="24"/>
        <v>30.375</v>
      </c>
      <c r="R130" s="87">
        <f t="shared" si="25"/>
        <v>-8.5745419999999992</v>
      </c>
      <c r="S130" s="44">
        <f t="shared" si="26"/>
        <v>-8.6057453000000006</v>
      </c>
      <c r="T130" s="44">
        <f t="shared" si="27"/>
        <v>-8.7470236000000003</v>
      </c>
      <c r="U130" s="44">
        <f t="shared" si="28"/>
        <v>-9.1062201999999992</v>
      </c>
      <c r="V130" s="44">
        <f t="shared" si="29"/>
        <v>0</v>
      </c>
      <c r="W130" s="44">
        <f t="shared" si="30"/>
        <v>0</v>
      </c>
      <c r="X130" s="44">
        <f t="shared" si="31"/>
        <v>0</v>
      </c>
    </row>
    <row r="131" spans="2:24" x14ac:dyDescent="0.25">
      <c r="B131" s="88">
        <v>29790000000</v>
      </c>
      <c r="C131" s="88">
        <v>-7.3876189999999999</v>
      </c>
      <c r="E131" s="87">
        <f t="shared" si="16"/>
        <v>30.57</v>
      </c>
      <c r="F131" s="87">
        <f t="shared" si="17"/>
        <v>-7.5283961000000001</v>
      </c>
      <c r="G131" s="44">
        <f t="shared" si="18"/>
        <v>-7.5331903000000002</v>
      </c>
      <c r="H131" s="44">
        <f t="shared" si="19"/>
        <v>-7.6998968000000003</v>
      </c>
      <c r="I131" s="44">
        <f t="shared" si="20"/>
        <v>-8.3251190000000008</v>
      </c>
      <c r="J131" s="44">
        <f t="shared" si="21"/>
        <v>0</v>
      </c>
      <c r="K131" s="44">
        <f t="shared" si="22"/>
        <v>0</v>
      </c>
      <c r="L131" s="44">
        <f t="shared" si="23"/>
        <v>0</v>
      </c>
      <c r="N131" s="88">
        <v>29790000000</v>
      </c>
      <c r="O131" s="88">
        <v>-8.4835606000000006</v>
      </c>
      <c r="Q131" s="87">
        <f t="shared" si="24"/>
        <v>30.57</v>
      </c>
      <c r="R131" s="87">
        <f t="shared" si="25"/>
        <v>-8.6256485000000005</v>
      </c>
      <c r="S131" s="44">
        <f t="shared" si="26"/>
        <v>-8.6378316999999996</v>
      </c>
      <c r="T131" s="44">
        <f t="shared" si="27"/>
        <v>-8.7955693999999998</v>
      </c>
      <c r="U131" s="44">
        <f t="shared" si="28"/>
        <v>-9.1975411999999999</v>
      </c>
      <c r="V131" s="44">
        <f t="shared" si="29"/>
        <v>0</v>
      </c>
      <c r="W131" s="44">
        <f t="shared" si="30"/>
        <v>0</v>
      </c>
      <c r="X131" s="44">
        <f t="shared" si="31"/>
        <v>0</v>
      </c>
    </row>
    <row r="132" spans="2:24" x14ac:dyDescent="0.25">
      <c r="B132" s="88">
        <v>29985000000</v>
      </c>
      <c r="C132" s="88">
        <v>-7.4258509000000004</v>
      </c>
      <c r="E132" s="87">
        <f t="shared" si="16"/>
        <v>30.765000000000001</v>
      </c>
      <c r="F132" s="87">
        <f t="shared" si="17"/>
        <v>-7.5641021999999998</v>
      </c>
      <c r="G132" s="44">
        <f t="shared" si="18"/>
        <v>-7.5738440000000002</v>
      </c>
      <c r="H132" s="44">
        <f t="shared" si="19"/>
        <v>-7.7461456999999996</v>
      </c>
      <c r="I132" s="44">
        <f t="shared" si="20"/>
        <v>-8.3715057000000002</v>
      </c>
      <c r="J132" s="44">
        <f t="shared" si="21"/>
        <v>0</v>
      </c>
      <c r="K132" s="44">
        <f t="shared" si="22"/>
        <v>0</v>
      </c>
      <c r="L132" s="44">
        <f t="shared" si="23"/>
        <v>0</v>
      </c>
      <c r="N132" s="88">
        <v>29985000000</v>
      </c>
      <c r="O132" s="88">
        <v>-8.5169867999999997</v>
      </c>
      <c r="Q132" s="87">
        <f t="shared" si="24"/>
        <v>30.765000000000001</v>
      </c>
      <c r="R132" s="87">
        <f t="shared" si="25"/>
        <v>-8.6505890000000001</v>
      </c>
      <c r="S132" s="44">
        <f t="shared" si="26"/>
        <v>-8.6828356000000007</v>
      </c>
      <c r="T132" s="44">
        <f t="shared" si="27"/>
        <v>-8.8686094000000004</v>
      </c>
      <c r="U132" s="44">
        <f t="shared" si="28"/>
        <v>-9.3491792999999994</v>
      </c>
      <c r="V132" s="44">
        <f t="shared" si="29"/>
        <v>0</v>
      </c>
      <c r="W132" s="44">
        <f t="shared" si="30"/>
        <v>0</v>
      </c>
      <c r="X132" s="44">
        <f t="shared" si="31"/>
        <v>0</v>
      </c>
    </row>
    <row r="133" spans="2:24" x14ac:dyDescent="0.25">
      <c r="B133" s="88">
        <v>30180000000</v>
      </c>
      <c r="C133" s="88">
        <v>-7.4573983999999998</v>
      </c>
      <c r="E133" s="87">
        <f t="shared" ref="E133:E196" si="32">B137/1000000000</f>
        <v>30.96</v>
      </c>
      <c r="F133" s="87">
        <f t="shared" ref="F133:F196" si="33">C137</f>
        <v>-7.6028719000000002</v>
      </c>
      <c r="G133" s="44">
        <f t="shared" ref="G133:G196" si="34">C343</f>
        <v>-7.6209273</v>
      </c>
      <c r="H133" s="44">
        <f t="shared" ref="H133:H196" si="35">C549</f>
        <v>-7.8114543000000003</v>
      </c>
      <c r="I133" s="44">
        <f t="shared" ref="I133:I196" si="36">C755</f>
        <v>-8.4470481999999993</v>
      </c>
      <c r="J133" s="44">
        <f t="shared" ref="J133:J196" si="37">C961</f>
        <v>0</v>
      </c>
      <c r="K133" s="44">
        <f t="shared" ref="K133:K196" si="38">C1167</f>
        <v>0</v>
      </c>
      <c r="L133" s="44">
        <f t="shared" si="23"/>
        <v>0</v>
      </c>
      <c r="N133" s="88">
        <v>30180000000</v>
      </c>
      <c r="O133" s="88">
        <v>-8.54251</v>
      </c>
      <c r="Q133" s="87">
        <f t="shared" si="24"/>
        <v>30.96</v>
      </c>
      <c r="R133" s="87">
        <f t="shared" si="25"/>
        <v>-8.6653175000000005</v>
      </c>
      <c r="S133" s="44">
        <f t="shared" si="26"/>
        <v>-8.7012148000000007</v>
      </c>
      <c r="T133" s="44">
        <f t="shared" si="27"/>
        <v>-8.9030933000000001</v>
      </c>
      <c r="U133" s="44">
        <f t="shared" si="28"/>
        <v>-9.4257536000000002</v>
      </c>
      <c r="V133" s="44">
        <f t="shared" si="29"/>
        <v>0</v>
      </c>
      <c r="W133" s="44">
        <f t="shared" si="30"/>
        <v>0</v>
      </c>
      <c r="X133" s="44">
        <f t="shared" si="31"/>
        <v>0</v>
      </c>
    </row>
    <row r="134" spans="2:24" x14ac:dyDescent="0.25">
      <c r="B134" s="88">
        <v>30375000000</v>
      </c>
      <c r="C134" s="88">
        <v>-7.4843697999999996</v>
      </c>
      <c r="E134" s="87">
        <f t="shared" si="32"/>
        <v>31.155000000000001</v>
      </c>
      <c r="F134" s="87">
        <f t="shared" si="33"/>
        <v>-7.6453319000000004</v>
      </c>
      <c r="G134" s="44">
        <f t="shared" si="34"/>
        <v>-7.6902813999999999</v>
      </c>
      <c r="H134" s="44">
        <f t="shared" si="35"/>
        <v>-7.8848414</v>
      </c>
      <c r="I134" s="44">
        <f t="shared" si="36"/>
        <v>-8.4592227999999992</v>
      </c>
      <c r="J134" s="44">
        <f t="shared" si="37"/>
        <v>0</v>
      </c>
      <c r="K134" s="44">
        <f t="shared" si="38"/>
        <v>0</v>
      </c>
      <c r="L134" s="44">
        <f t="shared" ref="L134:L197" si="39">C1374</f>
        <v>0</v>
      </c>
      <c r="N134" s="88">
        <v>30375000000</v>
      </c>
      <c r="O134" s="88">
        <v>-8.5745419999999992</v>
      </c>
      <c r="Q134" s="87">
        <f t="shared" ref="Q134:Q197" si="40">N138/1000000000</f>
        <v>31.155000000000001</v>
      </c>
      <c r="R134" s="87">
        <f t="shared" ref="R134:R197" si="41">O138</f>
        <v>-8.6629210000000008</v>
      </c>
      <c r="S134" s="44">
        <f t="shared" ref="S134:S197" si="42">O344</f>
        <v>-8.7348432999999996</v>
      </c>
      <c r="T134" s="44">
        <f t="shared" ref="T134:T197" si="43">O550</f>
        <v>-8.9661465000000007</v>
      </c>
      <c r="U134" s="44">
        <f t="shared" ref="U134:U197" si="44">O756</f>
        <v>-9.5912161000000005</v>
      </c>
      <c r="V134" s="44">
        <f t="shared" ref="V134:V197" si="45">O962</f>
        <v>0</v>
      </c>
      <c r="W134" s="44">
        <f t="shared" ref="W134:W197" si="46">O1168</f>
        <v>0</v>
      </c>
      <c r="X134" s="44">
        <f t="shared" ref="X134:X197" si="47">O1374</f>
        <v>0</v>
      </c>
    </row>
    <row r="135" spans="2:24" x14ac:dyDescent="0.25">
      <c r="B135" s="88">
        <v>30570000000</v>
      </c>
      <c r="C135" s="88">
        <v>-7.5283961000000001</v>
      </c>
      <c r="E135" s="87">
        <f t="shared" si="32"/>
        <v>31.35</v>
      </c>
      <c r="F135" s="87">
        <f t="shared" si="33"/>
        <v>-7.7102589999999998</v>
      </c>
      <c r="G135" s="44">
        <f t="shared" si="34"/>
        <v>-7.7406473</v>
      </c>
      <c r="H135" s="44">
        <f t="shared" si="35"/>
        <v>-7.9595709000000001</v>
      </c>
      <c r="I135" s="44">
        <f t="shared" si="36"/>
        <v>-8.5592079000000005</v>
      </c>
      <c r="J135" s="44">
        <f t="shared" si="37"/>
        <v>0</v>
      </c>
      <c r="K135" s="44">
        <f t="shared" si="38"/>
        <v>0</v>
      </c>
      <c r="L135" s="44">
        <f t="shared" si="39"/>
        <v>0</v>
      </c>
      <c r="N135" s="88">
        <v>30570000000</v>
      </c>
      <c r="O135" s="88">
        <v>-8.6256485000000005</v>
      </c>
      <c r="Q135" s="87">
        <f t="shared" si="40"/>
        <v>31.35</v>
      </c>
      <c r="R135" s="87">
        <f t="shared" si="41"/>
        <v>-8.6768332000000008</v>
      </c>
      <c r="S135" s="44">
        <f t="shared" si="42"/>
        <v>-8.7028084000000003</v>
      </c>
      <c r="T135" s="44">
        <f t="shared" si="43"/>
        <v>-8.9297065999999994</v>
      </c>
      <c r="U135" s="44">
        <f t="shared" si="44"/>
        <v>-9.5595073999999993</v>
      </c>
      <c r="V135" s="44">
        <f t="shared" si="45"/>
        <v>0</v>
      </c>
      <c r="W135" s="44">
        <f t="shared" si="46"/>
        <v>0</v>
      </c>
      <c r="X135" s="44">
        <f t="shared" si="47"/>
        <v>0</v>
      </c>
    </row>
    <row r="136" spans="2:24" x14ac:dyDescent="0.25">
      <c r="B136" s="88">
        <v>30765000000</v>
      </c>
      <c r="C136" s="88">
        <v>-7.5641021999999998</v>
      </c>
      <c r="E136" s="87">
        <f t="shared" si="32"/>
        <v>31.545000000000002</v>
      </c>
      <c r="F136" s="87">
        <f t="shared" si="33"/>
        <v>-7.7820863999999998</v>
      </c>
      <c r="G136" s="44">
        <f t="shared" si="34"/>
        <v>-7.8142747999999997</v>
      </c>
      <c r="H136" s="44">
        <f t="shared" si="35"/>
        <v>-8.0457877999999994</v>
      </c>
      <c r="I136" s="44">
        <f t="shared" si="36"/>
        <v>-8.6431264999999993</v>
      </c>
      <c r="J136" s="44">
        <f t="shared" si="37"/>
        <v>0</v>
      </c>
      <c r="K136" s="44">
        <f t="shared" si="38"/>
        <v>0</v>
      </c>
      <c r="L136" s="44">
        <f t="shared" si="39"/>
        <v>0</v>
      </c>
      <c r="N136" s="88">
        <v>30765000000</v>
      </c>
      <c r="O136" s="88">
        <v>-8.6505890000000001</v>
      </c>
      <c r="Q136" s="87">
        <f t="shared" si="40"/>
        <v>31.545000000000002</v>
      </c>
      <c r="R136" s="87">
        <f t="shared" si="41"/>
        <v>-8.6761379000000005</v>
      </c>
      <c r="S136" s="44">
        <f t="shared" si="42"/>
        <v>-8.7318726000000009</v>
      </c>
      <c r="T136" s="44">
        <f t="shared" si="43"/>
        <v>-8.9694699999999994</v>
      </c>
      <c r="U136" s="44">
        <f t="shared" si="44"/>
        <v>-9.6401872999999991</v>
      </c>
      <c r="V136" s="44">
        <f t="shared" si="45"/>
        <v>0</v>
      </c>
      <c r="W136" s="44">
        <f t="shared" si="46"/>
        <v>0</v>
      </c>
      <c r="X136" s="44">
        <f t="shared" si="47"/>
        <v>0</v>
      </c>
    </row>
    <row r="137" spans="2:24" x14ac:dyDescent="0.25">
      <c r="B137" s="88">
        <v>30960000000</v>
      </c>
      <c r="C137" s="88">
        <v>-7.6028719000000002</v>
      </c>
      <c r="E137" s="87">
        <f t="shared" si="32"/>
        <v>31.74</v>
      </c>
      <c r="F137" s="87">
        <f t="shared" si="33"/>
        <v>-7.8836798999999997</v>
      </c>
      <c r="G137" s="44">
        <f t="shared" si="34"/>
        <v>-7.9070020000000003</v>
      </c>
      <c r="H137" s="44">
        <f t="shared" si="35"/>
        <v>-8.1514968999999997</v>
      </c>
      <c r="I137" s="44">
        <f t="shared" si="36"/>
        <v>-8.7372580000000006</v>
      </c>
      <c r="J137" s="44">
        <f t="shared" si="37"/>
        <v>0</v>
      </c>
      <c r="K137" s="44">
        <f t="shared" si="38"/>
        <v>0</v>
      </c>
      <c r="L137" s="44">
        <f t="shared" si="39"/>
        <v>0</v>
      </c>
      <c r="N137" s="88">
        <v>30960000000</v>
      </c>
      <c r="O137" s="88">
        <v>-8.6653175000000005</v>
      </c>
      <c r="Q137" s="87">
        <f t="shared" si="40"/>
        <v>31.74</v>
      </c>
      <c r="R137" s="87">
        <f t="shared" si="41"/>
        <v>-8.7111759000000006</v>
      </c>
      <c r="S137" s="44">
        <f t="shared" si="42"/>
        <v>-8.7674035999999997</v>
      </c>
      <c r="T137" s="44">
        <f t="shared" si="43"/>
        <v>-9.0224571000000005</v>
      </c>
      <c r="U137" s="44">
        <f t="shared" si="44"/>
        <v>-9.7728480999999991</v>
      </c>
      <c r="V137" s="44">
        <f t="shared" si="45"/>
        <v>0</v>
      </c>
      <c r="W137" s="44">
        <f t="shared" si="46"/>
        <v>0</v>
      </c>
      <c r="X137" s="44">
        <f t="shared" si="47"/>
        <v>0</v>
      </c>
    </row>
    <row r="138" spans="2:24" x14ac:dyDescent="0.25">
      <c r="B138" s="88">
        <v>31155000000</v>
      </c>
      <c r="C138" s="88">
        <v>-7.6453319000000004</v>
      </c>
      <c r="E138" s="87">
        <f t="shared" si="32"/>
        <v>31.934999999999999</v>
      </c>
      <c r="F138" s="87">
        <f t="shared" si="33"/>
        <v>-8.0025577999999999</v>
      </c>
      <c r="G138" s="44">
        <f t="shared" si="34"/>
        <v>-8.0547418999999998</v>
      </c>
      <c r="H138" s="44">
        <f t="shared" si="35"/>
        <v>-8.3008670999999996</v>
      </c>
      <c r="I138" s="44">
        <f t="shared" si="36"/>
        <v>-8.8782739999999993</v>
      </c>
      <c r="J138" s="44">
        <f t="shared" si="37"/>
        <v>0</v>
      </c>
      <c r="K138" s="44">
        <f t="shared" si="38"/>
        <v>0</v>
      </c>
      <c r="L138" s="44">
        <f t="shared" si="39"/>
        <v>0</v>
      </c>
      <c r="N138" s="88">
        <v>31155000000</v>
      </c>
      <c r="O138" s="88">
        <v>-8.6629210000000008</v>
      </c>
      <c r="Q138" s="87">
        <f t="shared" si="40"/>
        <v>31.934999999999999</v>
      </c>
      <c r="R138" s="87">
        <f t="shared" si="41"/>
        <v>-8.7369251000000006</v>
      </c>
      <c r="S138" s="44">
        <f t="shared" si="42"/>
        <v>-8.8449936000000005</v>
      </c>
      <c r="T138" s="44">
        <f t="shared" si="43"/>
        <v>-9.1075219999999995</v>
      </c>
      <c r="U138" s="44">
        <f t="shared" si="44"/>
        <v>-9.8967484999999993</v>
      </c>
      <c r="V138" s="44">
        <f t="shared" si="45"/>
        <v>0</v>
      </c>
      <c r="W138" s="44">
        <f t="shared" si="46"/>
        <v>0</v>
      </c>
      <c r="X138" s="44">
        <f t="shared" si="47"/>
        <v>0</v>
      </c>
    </row>
    <row r="139" spans="2:24" x14ac:dyDescent="0.25">
      <c r="B139" s="88">
        <v>31350000000</v>
      </c>
      <c r="C139" s="88">
        <v>-7.7102589999999998</v>
      </c>
      <c r="E139" s="87">
        <f t="shared" si="32"/>
        <v>32.130000000000003</v>
      </c>
      <c r="F139" s="87">
        <f t="shared" si="33"/>
        <v>-8.142004</v>
      </c>
      <c r="G139" s="44">
        <f t="shared" si="34"/>
        <v>-8.2054396000000001</v>
      </c>
      <c r="H139" s="44">
        <f t="shared" si="35"/>
        <v>-8.4647903000000007</v>
      </c>
      <c r="I139" s="44">
        <f t="shared" si="36"/>
        <v>-9.0103826999999992</v>
      </c>
      <c r="J139" s="44">
        <f t="shared" si="37"/>
        <v>0</v>
      </c>
      <c r="K139" s="44">
        <f t="shared" si="38"/>
        <v>0</v>
      </c>
      <c r="L139" s="44">
        <f t="shared" si="39"/>
        <v>0</v>
      </c>
      <c r="N139" s="88">
        <v>31350000000</v>
      </c>
      <c r="O139" s="88">
        <v>-8.6768332000000008</v>
      </c>
      <c r="Q139" s="87">
        <f t="shared" si="40"/>
        <v>32.130000000000003</v>
      </c>
      <c r="R139" s="87">
        <f t="shared" si="41"/>
        <v>-8.7759485000000002</v>
      </c>
      <c r="S139" s="44">
        <f t="shared" si="42"/>
        <v>-8.8906364</v>
      </c>
      <c r="T139" s="44">
        <f t="shared" si="43"/>
        <v>-9.1826916000000001</v>
      </c>
      <c r="U139" s="44">
        <f t="shared" si="44"/>
        <v>-10.077261999999999</v>
      </c>
      <c r="V139" s="44">
        <f t="shared" si="45"/>
        <v>0</v>
      </c>
      <c r="W139" s="44">
        <f t="shared" si="46"/>
        <v>0</v>
      </c>
      <c r="X139" s="44">
        <f t="shared" si="47"/>
        <v>0</v>
      </c>
    </row>
    <row r="140" spans="2:24" x14ac:dyDescent="0.25">
      <c r="B140" s="88">
        <v>31545000000</v>
      </c>
      <c r="C140" s="88">
        <v>-7.7820863999999998</v>
      </c>
      <c r="E140" s="87">
        <f t="shared" si="32"/>
        <v>32.325000000000003</v>
      </c>
      <c r="F140" s="87">
        <f t="shared" si="33"/>
        <v>-8.2832688999999995</v>
      </c>
      <c r="G140" s="44">
        <f t="shared" si="34"/>
        <v>-8.3553008999999996</v>
      </c>
      <c r="H140" s="44">
        <f t="shared" si="35"/>
        <v>-8.6220207000000002</v>
      </c>
      <c r="I140" s="44">
        <f t="shared" si="36"/>
        <v>-9.1470012999999994</v>
      </c>
      <c r="J140" s="44">
        <f t="shared" si="37"/>
        <v>0</v>
      </c>
      <c r="K140" s="44">
        <f t="shared" si="38"/>
        <v>0</v>
      </c>
      <c r="L140" s="44">
        <f t="shared" si="39"/>
        <v>0</v>
      </c>
      <c r="N140" s="88">
        <v>31545000000</v>
      </c>
      <c r="O140" s="88">
        <v>-8.6761379000000005</v>
      </c>
      <c r="Q140" s="87">
        <f t="shared" si="40"/>
        <v>32.325000000000003</v>
      </c>
      <c r="R140" s="87">
        <f t="shared" si="41"/>
        <v>-8.7950020000000002</v>
      </c>
      <c r="S140" s="44">
        <f t="shared" si="42"/>
        <v>-8.9092798000000002</v>
      </c>
      <c r="T140" s="44">
        <f t="shared" si="43"/>
        <v>-9.2044257999999992</v>
      </c>
      <c r="U140" s="44">
        <f t="shared" si="44"/>
        <v>-10.105352999999999</v>
      </c>
      <c r="V140" s="44">
        <f t="shared" si="45"/>
        <v>0</v>
      </c>
      <c r="W140" s="44">
        <f t="shared" si="46"/>
        <v>0</v>
      </c>
      <c r="X140" s="44">
        <f t="shared" si="47"/>
        <v>0</v>
      </c>
    </row>
    <row r="141" spans="2:24" x14ac:dyDescent="0.25">
      <c r="B141" s="88">
        <v>31740000000</v>
      </c>
      <c r="C141" s="88">
        <v>-7.8836798999999997</v>
      </c>
      <c r="E141" s="87">
        <f t="shared" si="32"/>
        <v>32.520000000000003</v>
      </c>
      <c r="F141" s="87">
        <f t="shared" si="33"/>
        <v>-8.4267626</v>
      </c>
      <c r="G141" s="44">
        <f t="shared" si="34"/>
        <v>-8.4854908000000009</v>
      </c>
      <c r="H141" s="44">
        <f t="shared" si="35"/>
        <v>-8.7490187000000006</v>
      </c>
      <c r="I141" s="44">
        <f t="shared" si="36"/>
        <v>-9.2354258999999992</v>
      </c>
      <c r="J141" s="44">
        <f t="shared" si="37"/>
        <v>0</v>
      </c>
      <c r="K141" s="44">
        <f t="shared" si="38"/>
        <v>0</v>
      </c>
      <c r="L141" s="44">
        <f t="shared" si="39"/>
        <v>0</v>
      </c>
      <c r="N141" s="88">
        <v>31740000000</v>
      </c>
      <c r="O141" s="88">
        <v>-8.7111759000000006</v>
      </c>
      <c r="Q141" s="87">
        <f t="shared" si="40"/>
        <v>32.520000000000003</v>
      </c>
      <c r="R141" s="87">
        <f t="shared" si="41"/>
        <v>-8.8049497999999993</v>
      </c>
      <c r="S141" s="44">
        <f t="shared" si="42"/>
        <v>-8.8970956999999995</v>
      </c>
      <c r="T141" s="44">
        <f t="shared" si="43"/>
        <v>-9.2361412000000005</v>
      </c>
      <c r="U141" s="44">
        <f t="shared" si="44"/>
        <v>-10.274609</v>
      </c>
      <c r="V141" s="44">
        <f t="shared" si="45"/>
        <v>0</v>
      </c>
      <c r="W141" s="44">
        <f t="shared" si="46"/>
        <v>0</v>
      </c>
      <c r="X141" s="44">
        <f t="shared" si="47"/>
        <v>0</v>
      </c>
    </row>
    <row r="142" spans="2:24" x14ac:dyDescent="0.25">
      <c r="B142" s="88">
        <v>31935000000</v>
      </c>
      <c r="C142" s="88">
        <v>-8.0025577999999999</v>
      </c>
      <c r="E142" s="87">
        <f t="shared" si="32"/>
        <v>32.715000000000003</v>
      </c>
      <c r="F142" s="87">
        <f t="shared" si="33"/>
        <v>-8.5572566999999999</v>
      </c>
      <c r="G142" s="44">
        <f t="shared" si="34"/>
        <v>-8.6204052000000004</v>
      </c>
      <c r="H142" s="44">
        <f t="shared" si="35"/>
        <v>-8.8782586999999999</v>
      </c>
      <c r="I142" s="44">
        <f t="shared" si="36"/>
        <v>-9.3534717999999994</v>
      </c>
      <c r="J142" s="44">
        <f t="shared" si="37"/>
        <v>0</v>
      </c>
      <c r="K142" s="44">
        <f t="shared" si="38"/>
        <v>0</v>
      </c>
      <c r="L142" s="44">
        <f t="shared" si="39"/>
        <v>0</v>
      </c>
      <c r="N142" s="88">
        <v>31935000000</v>
      </c>
      <c r="O142" s="88">
        <v>-8.7369251000000006</v>
      </c>
      <c r="Q142" s="87">
        <f t="shared" si="40"/>
        <v>32.715000000000003</v>
      </c>
      <c r="R142" s="87">
        <f t="shared" si="41"/>
        <v>-8.7920026999999994</v>
      </c>
      <c r="S142" s="44">
        <f t="shared" si="42"/>
        <v>-8.8800430000000006</v>
      </c>
      <c r="T142" s="44">
        <f t="shared" si="43"/>
        <v>-9.2909430999999998</v>
      </c>
      <c r="U142" s="44">
        <f t="shared" si="44"/>
        <v>-10.689128999999999</v>
      </c>
      <c r="V142" s="44">
        <f t="shared" si="45"/>
        <v>0</v>
      </c>
      <c r="W142" s="44">
        <f t="shared" si="46"/>
        <v>0</v>
      </c>
      <c r="X142" s="44">
        <f t="shared" si="47"/>
        <v>0</v>
      </c>
    </row>
    <row r="143" spans="2:24" x14ac:dyDescent="0.25">
      <c r="B143" s="88">
        <v>32130000000</v>
      </c>
      <c r="C143" s="88">
        <v>-8.142004</v>
      </c>
      <c r="E143" s="87">
        <f t="shared" si="32"/>
        <v>32.909999999999997</v>
      </c>
      <c r="F143" s="87">
        <f t="shared" si="33"/>
        <v>-8.7050809999999998</v>
      </c>
      <c r="G143" s="44">
        <f t="shared" si="34"/>
        <v>-8.7583217999999992</v>
      </c>
      <c r="H143" s="44">
        <f t="shared" si="35"/>
        <v>-9.0031672</v>
      </c>
      <c r="I143" s="44">
        <f t="shared" si="36"/>
        <v>-9.4494457000000001</v>
      </c>
      <c r="J143" s="44">
        <f t="shared" si="37"/>
        <v>0</v>
      </c>
      <c r="K143" s="44">
        <f t="shared" si="38"/>
        <v>0</v>
      </c>
      <c r="L143" s="44">
        <f t="shared" si="39"/>
        <v>0</v>
      </c>
      <c r="N143" s="88">
        <v>32130000000</v>
      </c>
      <c r="O143" s="88">
        <v>-8.7759485000000002</v>
      </c>
      <c r="Q143" s="87">
        <f t="shared" si="40"/>
        <v>32.909999999999997</v>
      </c>
      <c r="R143" s="87">
        <f t="shared" si="41"/>
        <v>-8.7963333000000006</v>
      </c>
      <c r="S143" s="44">
        <f t="shared" si="42"/>
        <v>-8.8725556999999995</v>
      </c>
      <c r="T143" s="44">
        <f t="shared" si="43"/>
        <v>-9.3308848999999991</v>
      </c>
      <c r="U143" s="44">
        <f t="shared" si="44"/>
        <v>-10.841381999999999</v>
      </c>
      <c r="V143" s="44">
        <f t="shared" si="45"/>
        <v>0</v>
      </c>
      <c r="W143" s="44">
        <f t="shared" si="46"/>
        <v>0</v>
      </c>
      <c r="X143" s="44">
        <f t="shared" si="47"/>
        <v>0</v>
      </c>
    </row>
    <row r="144" spans="2:24" x14ac:dyDescent="0.25">
      <c r="B144" s="88">
        <v>32325000000</v>
      </c>
      <c r="C144" s="88">
        <v>-8.2832688999999995</v>
      </c>
      <c r="E144" s="87">
        <f t="shared" si="32"/>
        <v>33.104999999999997</v>
      </c>
      <c r="F144" s="87">
        <f t="shared" si="33"/>
        <v>-8.8586329999999993</v>
      </c>
      <c r="G144" s="44">
        <f t="shared" si="34"/>
        <v>-8.9159173999999997</v>
      </c>
      <c r="H144" s="44">
        <f t="shared" si="35"/>
        <v>-9.1519136000000003</v>
      </c>
      <c r="I144" s="44">
        <f t="shared" si="36"/>
        <v>-9.5702256999999999</v>
      </c>
      <c r="J144" s="44">
        <f t="shared" si="37"/>
        <v>0</v>
      </c>
      <c r="K144" s="44">
        <f t="shared" si="38"/>
        <v>0</v>
      </c>
      <c r="L144" s="44">
        <f t="shared" si="39"/>
        <v>0</v>
      </c>
      <c r="N144" s="88">
        <v>32325000000</v>
      </c>
      <c r="O144" s="88">
        <v>-8.7950020000000002</v>
      </c>
      <c r="Q144" s="87">
        <f t="shared" si="40"/>
        <v>33.104999999999997</v>
      </c>
      <c r="R144" s="87">
        <f t="shared" si="41"/>
        <v>-8.8086891000000005</v>
      </c>
      <c r="S144" s="44">
        <f t="shared" si="42"/>
        <v>-8.8901997000000001</v>
      </c>
      <c r="T144" s="44">
        <f t="shared" si="43"/>
        <v>-9.4537133999999998</v>
      </c>
      <c r="U144" s="44">
        <f t="shared" si="44"/>
        <v>-11.573464</v>
      </c>
      <c r="V144" s="44">
        <f t="shared" si="45"/>
        <v>0</v>
      </c>
      <c r="W144" s="44">
        <f t="shared" si="46"/>
        <v>0</v>
      </c>
      <c r="X144" s="44">
        <f t="shared" si="47"/>
        <v>0</v>
      </c>
    </row>
    <row r="145" spans="2:24" x14ac:dyDescent="0.25">
      <c r="B145" s="88">
        <v>32520000000</v>
      </c>
      <c r="C145" s="88">
        <v>-8.4267626</v>
      </c>
      <c r="E145" s="87">
        <f t="shared" si="32"/>
        <v>33.299999999999997</v>
      </c>
      <c r="F145" s="87">
        <f t="shared" si="33"/>
        <v>-9.0440606999999993</v>
      </c>
      <c r="G145" s="44">
        <f t="shared" si="34"/>
        <v>-9.0846309999999999</v>
      </c>
      <c r="H145" s="44">
        <f t="shared" si="35"/>
        <v>-9.3188162000000005</v>
      </c>
      <c r="I145" s="44">
        <f t="shared" si="36"/>
        <v>-9.6957845999999996</v>
      </c>
      <c r="J145" s="44">
        <f t="shared" si="37"/>
        <v>0</v>
      </c>
      <c r="K145" s="44">
        <f t="shared" si="38"/>
        <v>0</v>
      </c>
      <c r="L145" s="44">
        <f t="shared" si="39"/>
        <v>0</v>
      </c>
      <c r="N145" s="88">
        <v>32520000000</v>
      </c>
      <c r="O145" s="88">
        <v>-8.8049497999999993</v>
      </c>
      <c r="Q145" s="87">
        <f t="shared" si="40"/>
        <v>33.299999999999997</v>
      </c>
      <c r="R145" s="87">
        <f t="shared" si="41"/>
        <v>-8.8337336000000004</v>
      </c>
      <c r="S145" s="44">
        <f t="shared" si="42"/>
        <v>-8.9172238999999998</v>
      </c>
      <c r="T145" s="44">
        <f t="shared" si="43"/>
        <v>-9.5064735000000002</v>
      </c>
      <c r="U145" s="44">
        <f t="shared" si="44"/>
        <v>-11.794014000000001</v>
      </c>
      <c r="V145" s="44">
        <f t="shared" si="45"/>
        <v>0</v>
      </c>
      <c r="W145" s="44">
        <f t="shared" si="46"/>
        <v>0</v>
      </c>
      <c r="X145" s="44">
        <f t="shared" si="47"/>
        <v>0</v>
      </c>
    </row>
    <row r="146" spans="2:24" x14ac:dyDescent="0.25">
      <c r="B146" s="88">
        <v>32715000000</v>
      </c>
      <c r="C146" s="88">
        <v>-8.5572566999999999</v>
      </c>
      <c r="E146" s="87">
        <f t="shared" si="32"/>
        <v>33.494999999999997</v>
      </c>
      <c r="F146" s="87">
        <f t="shared" si="33"/>
        <v>-9.2299643000000007</v>
      </c>
      <c r="G146" s="44">
        <f t="shared" si="34"/>
        <v>-9.2786646000000008</v>
      </c>
      <c r="H146" s="44">
        <f t="shared" si="35"/>
        <v>-9.5003586000000002</v>
      </c>
      <c r="I146" s="44">
        <f t="shared" si="36"/>
        <v>-9.8727722</v>
      </c>
      <c r="J146" s="44">
        <f t="shared" si="37"/>
        <v>0</v>
      </c>
      <c r="K146" s="44">
        <f t="shared" si="38"/>
        <v>0</v>
      </c>
      <c r="L146" s="44">
        <f t="shared" si="39"/>
        <v>0</v>
      </c>
      <c r="N146" s="88">
        <v>32715000000</v>
      </c>
      <c r="O146" s="88">
        <v>-8.7920026999999994</v>
      </c>
      <c r="Q146" s="87">
        <f t="shared" si="40"/>
        <v>33.494999999999997</v>
      </c>
      <c r="R146" s="87">
        <f t="shared" si="41"/>
        <v>-8.8505812000000006</v>
      </c>
      <c r="S146" s="44">
        <f t="shared" si="42"/>
        <v>-8.9344453999999995</v>
      </c>
      <c r="T146" s="44">
        <f t="shared" si="43"/>
        <v>-9.5846748000000002</v>
      </c>
      <c r="U146" s="44">
        <f t="shared" si="44"/>
        <v>-12.505831000000001</v>
      </c>
      <c r="V146" s="44">
        <f t="shared" si="45"/>
        <v>0</v>
      </c>
      <c r="W146" s="44">
        <f t="shared" si="46"/>
        <v>0</v>
      </c>
      <c r="X146" s="44">
        <f t="shared" si="47"/>
        <v>0</v>
      </c>
    </row>
    <row r="147" spans="2:24" x14ac:dyDescent="0.25">
      <c r="B147" s="88">
        <v>32910000000</v>
      </c>
      <c r="C147" s="88">
        <v>-8.7050809999999998</v>
      </c>
      <c r="E147" s="87">
        <f t="shared" si="32"/>
        <v>33.69</v>
      </c>
      <c r="F147" s="87">
        <f t="shared" si="33"/>
        <v>-9.4196519999999992</v>
      </c>
      <c r="G147" s="44">
        <f t="shared" si="34"/>
        <v>-9.4465331999999993</v>
      </c>
      <c r="H147" s="44">
        <f t="shared" si="35"/>
        <v>-9.6587361999999999</v>
      </c>
      <c r="I147" s="44">
        <f t="shared" si="36"/>
        <v>-10.027215999999999</v>
      </c>
      <c r="J147" s="44">
        <f t="shared" si="37"/>
        <v>0</v>
      </c>
      <c r="K147" s="44">
        <f t="shared" si="38"/>
        <v>0</v>
      </c>
      <c r="L147" s="44">
        <f t="shared" si="39"/>
        <v>0</v>
      </c>
      <c r="N147" s="88">
        <v>32910000000</v>
      </c>
      <c r="O147" s="88">
        <v>-8.7963333000000006</v>
      </c>
      <c r="Q147" s="87">
        <f t="shared" si="40"/>
        <v>33.69</v>
      </c>
      <c r="R147" s="87">
        <f t="shared" si="41"/>
        <v>-8.8607416000000008</v>
      </c>
      <c r="S147" s="44">
        <f t="shared" si="42"/>
        <v>-8.9167862000000007</v>
      </c>
      <c r="T147" s="44">
        <f t="shared" si="43"/>
        <v>-9.5192814000000006</v>
      </c>
      <c r="U147" s="44">
        <f t="shared" si="44"/>
        <v>-12.317724</v>
      </c>
      <c r="V147" s="44">
        <f t="shared" si="45"/>
        <v>0</v>
      </c>
      <c r="W147" s="44">
        <f t="shared" si="46"/>
        <v>0</v>
      </c>
      <c r="X147" s="44">
        <f t="shared" si="47"/>
        <v>0</v>
      </c>
    </row>
    <row r="148" spans="2:24" x14ac:dyDescent="0.25">
      <c r="B148" s="88">
        <v>33105000000</v>
      </c>
      <c r="C148" s="88">
        <v>-8.8586329999999993</v>
      </c>
      <c r="E148" s="87">
        <f t="shared" si="32"/>
        <v>33.884999999999998</v>
      </c>
      <c r="F148" s="87">
        <f t="shared" si="33"/>
        <v>-9.5772638000000008</v>
      </c>
      <c r="G148" s="44">
        <f t="shared" si="34"/>
        <v>-9.5962733999999994</v>
      </c>
      <c r="H148" s="44">
        <f t="shared" si="35"/>
        <v>-9.7799244000000005</v>
      </c>
      <c r="I148" s="44">
        <f t="shared" si="36"/>
        <v>-10.186996000000001</v>
      </c>
      <c r="J148" s="44">
        <f t="shared" si="37"/>
        <v>0</v>
      </c>
      <c r="K148" s="44">
        <f t="shared" si="38"/>
        <v>0</v>
      </c>
      <c r="L148" s="44">
        <f t="shared" si="39"/>
        <v>0</v>
      </c>
      <c r="N148" s="88">
        <v>33105000000</v>
      </c>
      <c r="O148" s="88">
        <v>-8.8086891000000005</v>
      </c>
      <c r="Q148" s="87">
        <f t="shared" si="40"/>
        <v>33.884999999999998</v>
      </c>
      <c r="R148" s="87">
        <f t="shared" si="41"/>
        <v>-8.8634185999999993</v>
      </c>
      <c r="S148" s="44">
        <f t="shared" si="42"/>
        <v>-8.8665991000000002</v>
      </c>
      <c r="T148" s="44">
        <f t="shared" si="43"/>
        <v>-9.3976898000000002</v>
      </c>
      <c r="U148" s="44">
        <f t="shared" si="44"/>
        <v>-11.938803999999999</v>
      </c>
      <c r="V148" s="44">
        <f t="shared" si="45"/>
        <v>0</v>
      </c>
      <c r="W148" s="44">
        <f t="shared" si="46"/>
        <v>0</v>
      </c>
      <c r="X148" s="44">
        <f t="shared" si="47"/>
        <v>0</v>
      </c>
    </row>
    <row r="149" spans="2:24" x14ac:dyDescent="0.25">
      <c r="B149" s="88">
        <v>33300000000</v>
      </c>
      <c r="C149" s="88">
        <v>-9.0440606999999993</v>
      </c>
      <c r="E149" s="87">
        <f t="shared" si="32"/>
        <v>34.08</v>
      </c>
      <c r="F149" s="87">
        <f t="shared" si="33"/>
        <v>-9.7271003999999994</v>
      </c>
      <c r="G149" s="44">
        <f t="shared" si="34"/>
        <v>-9.7249584000000002</v>
      </c>
      <c r="H149" s="44">
        <f t="shared" si="35"/>
        <v>-9.8892325999999997</v>
      </c>
      <c r="I149" s="44">
        <f t="shared" si="36"/>
        <v>-10.365167</v>
      </c>
      <c r="J149" s="44">
        <f t="shared" si="37"/>
        <v>0</v>
      </c>
      <c r="K149" s="44">
        <f t="shared" si="38"/>
        <v>0</v>
      </c>
      <c r="L149" s="44">
        <f t="shared" si="39"/>
        <v>0</v>
      </c>
      <c r="N149" s="88">
        <v>33300000000</v>
      </c>
      <c r="O149" s="88">
        <v>-8.8337336000000004</v>
      </c>
      <c r="Q149" s="87">
        <f t="shared" si="40"/>
        <v>34.08</v>
      </c>
      <c r="R149" s="87">
        <f t="shared" si="41"/>
        <v>-8.8532305000000004</v>
      </c>
      <c r="S149" s="44">
        <f t="shared" si="42"/>
        <v>-8.8419504</v>
      </c>
      <c r="T149" s="44">
        <f t="shared" si="43"/>
        <v>-9.3519000999999999</v>
      </c>
      <c r="U149" s="44">
        <f t="shared" si="44"/>
        <v>-12.201879</v>
      </c>
      <c r="V149" s="44">
        <f t="shared" si="45"/>
        <v>0</v>
      </c>
      <c r="W149" s="44">
        <f t="shared" si="46"/>
        <v>0</v>
      </c>
      <c r="X149" s="44">
        <f t="shared" si="47"/>
        <v>0</v>
      </c>
    </row>
    <row r="150" spans="2:24" x14ac:dyDescent="0.25">
      <c r="B150" s="88">
        <v>33495000000</v>
      </c>
      <c r="C150" s="88">
        <v>-9.2299643000000007</v>
      </c>
      <c r="E150" s="87">
        <f t="shared" si="32"/>
        <v>34.274999999999999</v>
      </c>
      <c r="F150" s="87">
        <f t="shared" si="33"/>
        <v>-9.8418597999999999</v>
      </c>
      <c r="G150" s="44">
        <f t="shared" si="34"/>
        <v>-9.8415928000000008</v>
      </c>
      <c r="H150" s="44">
        <f t="shared" si="35"/>
        <v>-9.9896755000000006</v>
      </c>
      <c r="I150" s="44">
        <f t="shared" si="36"/>
        <v>-10.552363</v>
      </c>
      <c r="J150" s="44">
        <f t="shared" si="37"/>
        <v>0</v>
      </c>
      <c r="K150" s="44">
        <f t="shared" si="38"/>
        <v>0</v>
      </c>
      <c r="L150" s="44">
        <f t="shared" si="39"/>
        <v>0</v>
      </c>
      <c r="N150" s="88">
        <v>33495000000</v>
      </c>
      <c r="O150" s="88">
        <v>-8.8505812000000006</v>
      </c>
      <c r="Q150" s="87">
        <f t="shared" si="40"/>
        <v>34.274999999999999</v>
      </c>
      <c r="R150" s="87">
        <f t="shared" si="41"/>
        <v>-8.8314447000000005</v>
      </c>
      <c r="S150" s="44">
        <f t="shared" si="42"/>
        <v>-8.8248777</v>
      </c>
      <c r="T150" s="44">
        <f t="shared" si="43"/>
        <v>-9.2889566000000006</v>
      </c>
      <c r="U150" s="44">
        <f t="shared" si="44"/>
        <v>-12.020937999999999</v>
      </c>
      <c r="V150" s="44">
        <f t="shared" si="45"/>
        <v>0</v>
      </c>
      <c r="W150" s="44">
        <f t="shared" si="46"/>
        <v>0</v>
      </c>
      <c r="X150" s="44">
        <f t="shared" si="47"/>
        <v>0</v>
      </c>
    </row>
    <row r="151" spans="2:24" x14ac:dyDescent="0.25">
      <c r="B151" s="88">
        <v>33690000000</v>
      </c>
      <c r="C151" s="88">
        <v>-9.4196519999999992</v>
      </c>
      <c r="E151" s="87">
        <f t="shared" si="32"/>
        <v>34.47</v>
      </c>
      <c r="F151" s="87">
        <f t="shared" si="33"/>
        <v>-9.943244</v>
      </c>
      <c r="G151" s="44">
        <f t="shared" si="34"/>
        <v>-9.9572506000000001</v>
      </c>
      <c r="H151" s="44">
        <f t="shared" si="35"/>
        <v>-10.100016</v>
      </c>
      <c r="I151" s="44">
        <f t="shared" si="36"/>
        <v>-10.843071</v>
      </c>
      <c r="J151" s="44">
        <f t="shared" si="37"/>
        <v>0</v>
      </c>
      <c r="K151" s="44">
        <f t="shared" si="38"/>
        <v>0</v>
      </c>
      <c r="L151" s="44">
        <f t="shared" si="39"/>
        <v>0</v>
      </c>
      <c r="N151" s="88">
        <v>33690000000</v>
      </c>
      <c r="O151" s="88">
        <v>-8.8607416000000008</v>
      </c>
      <c r="Q151" s="87">
        <f t="shared" si="40"/>
        <v>34.47</v>
      </c>
      <c r="R151" s="87">
        <f t="shared" si="41"/>
        <v>-8.8312940999999991</v>
      </c>
      <c r="S151" s="44">
        <f t="shared" si="42"/>
        <v>-8.8236570000000007</v>
      </c>
      <c r="T151" s="44">
        <f t="shared" si="43"/>
        <v>-9.2536240000000003</v>
      </c>
      <c r="U151" s="44">
        <f t="shared" si="44"/>
        <v>-11.845834</v>
      </c>
      <c r="V151" s="44">
        <f t="shared" si="45"/>
        <v>0</v>
      </c>
      <c r="W151" s="44">
        <f t="shared" si="46"/>
        <v>0</v>
      </c>
      <c r="X151" s="44">
        <f t="shared" si="47"/>
        <v>0</v>
      </c>
    </row>
    <row r="152" spans="2:24" x14ac:dyDescent="0.25">
      <c r="B152" s="88">
        <v>33885000000</v>
      </c>
      <c r="C152" s="88">
        <v>-9.5772638000000008</v>
      </c>
      <c r="E152" s="87">
        <f t="shared" si="32"/>
        <v>34.664999999999999</v>
      </c>
      <c r="F152" s="87">
        <f t="shared" si="33"/>
        <v>-10.032348000000001</v>
      </c>
      <c r="G152" s="44">
        <f t="shared" si="34"/>
        <v>-10.044971</v>
      </c>
      <c r="H152" s="44">
        <f t="shared" si="35"/>
        <v>-10.201924</v>
      </c>
      <c r="I152" s="44">
        <f t="shared" si="36"/>
        <v>-10.970138</v>
      </c>
      <c r="J152" s="44">
        <f t="shared" si="37"/>
        <v>0</v>
      </c>
      <c r="K152" s="44">
        <f t="shared" si="38"/>
        <v>0</v>
      </c>
      <c r="L152" s="44">
        <f t="shared" si="39"/>
        <v>0</v>
      </c>
      <c r="N152" s="88">
        <v>33885000000</v>
      </c>
      <c r="O152" s="88">
        <v>-8.8634185999999993</v>
      </c>
      <c r="Q152" s="87">
        <f t="shared" si="40"/>
        <v>34.664999999999999</v>
      </c>
      <c r="R152" s="87">
        <f t="shared" si="41"/>
        <v>-8.8550482000000006</v>
      </c>
      <c r="S152" s="44">
        <f t="shared" si="42"/>
        <v>-8.8335381000000002</v>
      </c>
      <c r="T152" s="44">
        <f t="shared" si="43"/>
        <v>-9.2062653999999995</v>
      </c>
      <c r="U152" s="44">
        <f t="shared" si="44"/>
        <v>-11.069167</v>
      </c>
      <c r="V152" s="44">
        <f t="shared" si="45"/>
        <v>0</v>
      </c>
      <c r="W152" s="44">
        <f t="shared" si="46"/>
        <v>0</v>
      </c>
      <c r="X152" s="44">
        <f t="shared" si="47"/>
        <v>0</v>
      </c>
    </row>
    <row r="153" spans="2:24" x14ac:dyDescent="0.25">
      <c r="B153" s="88">
        <v>34080000000</v>
      </c>
      <c r="C153" s="88">
        <v>-9.7271003999999994</v>
      </c>
      <c r="E153" s="87">
        <f t="shared" si="32"/>
        <v>34.86</v>
      </c>
      <c r="F153" s="87">
        <f t="shared" si="33"/>
        <v>-10.116109</v>
      </c>
      <c r="G153" s="44">
        <f t="shared" si="34"/>
        <v>-10.134824999999999</v>
      </c>
      <c r="H153" s="44">
        <f t="shared" si="35"/>
        <v>-10.314674999999999</v>
      </c>
      <c r="I153" s="44">
        <f t="shared" si="36"/>
        <v>-11.218792000000001</v>
      </c>
      <c r="J153" s="44">
        <f t="shared" si="37"/>
        <v>0</v>
      </c>
      <c r="K153" s="44">
        <f t="shared" si="38"/>
        <v>0</v>
      </c>
      <c r="L153" s="44">
        <f t="shared" si="39"/>
        <v>0</v>
      </c>
      <c r="N153" s="88">
        <v>34080000000</v>
      </c>
      <c r="O153" s="88">
        <v>-8.8532305000000004</v>
      </c>
      <c r="Q153" s="87">
        <f t="shared" si="40"/>
        <v>34.86</v>
      </c>
      <c r="R153" s="87">
        <f t="shared" si="41"/>
        <v>-8.8764572000000008</v>
      </c>
      <c r="S153" s="44">
        <f t="shared" si="42"/>
        <v>-8.8731317999999995</v>
      </c>
      <c r="T153" s="44">
        <f t="shared" si="43"/>
        <v>-9.2468614999999996</v>
      </c>
      <c r="U153" s="44">
        <f t="shared" si="44"/>
        <v>-11.010069</v>
      </c>
      <c r="V153" s="44">
        <f t="shared" si="45"/>
        <v>0</v>
      </c>
      <c r="W153" s="44">
        <f t="shared" si="46"/>
        <v>0</v>
      </c>
      <c r="X153" s="44">
        <f t="shared" si="47"/>
        <v>0</v>
      </c>
    </row>
    <row r="154" spans="2:24" x14ac:dyDescent="0.25">
      <c r="B154" s="88">
        <v>34275000000</v>
      </c>
      <c r="C154" s="88">
        <v>-9.8418597999999999</v>
      </c>
      <c r="E154" s="87">
        <f t="shared" si="32"/>
        <v>35.055</v>
      </c>
      <c r="F154" s="87">
        <f t="shared" si="33"/>
        <v>-10.185548000000001</v>
      </c>
      <c r="G154" s="44">
        <f t="shared" si="34"/>
        <v>-10.210356000000001</v>
      </c>
      <c r="H154" s="44">
        <f t="shared" si="35"/>
        <v>-10.427567</v>
      </c>
      <c r="I154" s="44">
        <f t="shared" si="36"/>
        <v>-11.487869999999999</v>
      </c>
      <c r="J154" s="44">
        <f t="shared" si="37"/>
        <v>0</v>
      </c>
      <c r="K154" s="44">
        <f t="shared" si="38"/>
        <v>0</v>
      </c>
      <c r="L154" s="44">
        <f t="shared" si="39"/>
        <v>0</v>
      </c>
      <c r="N154" s="88">
        <v>34275000000</v>
      </c>
      <c r="O154" s="88">
        <v>-8.8314447000000005</v>
      </c>
      <c r="Q154" s="87">
        <f t="shared" si="40"/>
        <v>35.055</v>
      </c>
      <c r="R154" s="87">
        <f t="shared" si="41"/>
        <v>-8.9149408000000001</v>
      </c>
      <c r="S154" s="44">
        <f t="shared" si="42"/>
        <v>-8.9328708999999993</v>
      </c>
      <c r="T154" s="44">
        <f t="shared" si="43"/>
        <v>-9.3249625999999992</v>
      </c>
      <c r="U154" s="44">
        <f t="shared" si="44"/>
        <v>-11.158918</v>
      </c>
      <c r="V154" s="44">
        <f t="shared" si="45"/>
        <v>0</v>
      </c>
      <c r="W154" s="44">
        <f t="shared" si="46"/>
        <v>0</v>
      </c>
      <c r="X154" s="44">
        <f t="shared" si="47"/>
        <v>0</v>
      </c>
    </row>
    <row r="155" spans="2:24" x14ac:dyDescent="0.25">
      <c r="B155" s="88">
        <v>34470000000</v>
      </c>
      <c r="C155" s="88">
        <v>-9.943244</v>
      </c>
      <c r="E155" s="87">
        <f t="shared" si="32"/>
        <v>35.25</v>
      </c>
      <c r="F155" s="87">
        <f t="shared" si="33"/>
        <v>-10.258179999999999</v>
      </c>
      <c r="G155" s="44">
        <f t="shared" si="34"/>
        <v>-10.275650000000001</v>
      </c>
      <c r="H155" s="44">
        <f t="shared" si="35"/>
        <v>-10.502851</v>
      </c>
      <c r="I155" s="44">
        <f t="shared" si="36"/>
        <v>-11.647795</v>
      </c>
      <c r="J155" s="44">
        <f t="shared" si="37"/>
        <v>0</v>
      </c>
      <c r="K155" s="44">
        <f t="shared" si="38"/>
        <v>0</v>
      </c>
      <c r="L155" s="44">
        <f t="shared" si="39"/>
        <v>0</v>
      </c>
      <c r="N155" s="88">
        <v>34470000000</v>
      </c>
      <c r="O155" s="88">
        <v>-8.8312940999999991</v>
      </c>
      <c r="Q155" s="87">
        <f t="shared" si="40"/>
        <v>35.25</v>
      </c>
      <c r="R155" s="87">
        <f t="shared" si="41"/>
        <v>-8.9743060999999997</v>
      </c>
      <c r="S155" s="44">
        <f t="shared" si="42"/>
        <v>-8.9765443999999999</v>
      </c>
      <c r="T155" s="44">
        <f t="shared" si="43"/>
        <v>-9.3483076000000001</v>
      </c>
      <c r="U155" s="44">
        <f t="shared" si="44"/>
        <v>-10.975082</v>
      </c>
      <c r="V155" s="44">
        <f t="shared" si="45"/>
        <v>0</v>
      </c>
      <c r="W155" s="44">
        <f t="shared" si="46"/>
        <v>0</v>
      </c>
      <c r="X155" s="44">
        <f t="shared" si="47"/>
        <v>0</v>
      </c>
    </row>
    <row r="156" spans="2:24" x14ac:dyDescent="0.25">
      <c r="B156" s="88">
        <v>34665000000</v>
      </c>
      <c r="C156" s="88">
        <v>-10.032348000000001</v>
      </c>
      <c r="E156" s="87">
        <f t="shared" si="32"/>
        <v>35.445</v>
      </c>
      <c r="F156" s="87">
        <f t="shared" si="33"/>
        <v>-10.309904</v>
      </c>
      <c r="G156" s="44">
        <f t="shared" si="34"/>
        <v>-10.347747</v>
      </c>
      <c r="H156" s="44">
        <f t="shared" si="35"/>
        <v>-10.583678000000001</v>
      </c>
      <c r="I156" s="44">
        <f t="shared" si="36"/>
        <v>-11.917498999999999</v>
      </c>
      <c r="J156" s="44">
        <f t="shared" si="37"/>
        <v>0</v>
      </c>
      <c r="K156" s="44">
        <f t="shared" si="38"/>
        <v>0</v>
      </c>
      <c r="L156" s="44">
        <f t="shared" si="39"/>
        <v>0</v>
      </c>
      <c r="N156" s="88">
        <v>34665000000</v>
      </c>
      <c r="O156" s="88">
        <v>-8.8550482000000006</v>
      </c>
      <c r="Q156" s="87">
        <f t="shared" si="40"/>
        <v>35.445</v>
      </c>
      <c r="R156" s="87">
        <f t="shared" si="41"/>
        <v>-9.0271749000000003</v>
      </c>
      <c r="S156" s="44">
        <f t="shared" si="42"/>
        <v>-9.0291166</v>
      </c>
      <c r="T156" s="44">
        <f t="shared" si="43"/>
        <v>-9.4211311000000002</v>
      </c>
      <c r="U156" s="44">
        <f t="shared" si="44"/>
        <v>-11.087577</v>
      </c>
      <c r="V156" s="44">
        <f t="shared" si="45"/>
        <v>0</v>
      </c>
      <c r="W156" s="44">
        <f t="shared" si="46"/>
        <v>0</v>
      </c>
      <c r="X156" s="44">
        <f t="shared" si="47"/>
        <v>0</v>
      </c>
    </row>
    <row r="157" spans="2:24" x14ac:dyDescent="0.25">
      <c r="B157" s="88">
        <v>34860000000</v>
      </c>
      <c r="C157" s="88">
        <v>-10.116109</v>
      </c>
      <c r="E157" s="87">
        <f t="shared" si="32"/>
        <v>35.64</v>
      </c>
      <c r="F157" s="87">
        <f t="shared" si="33"/>
        <v>-10.352278</v>
      </c>
      <c r="G157" s="44">
        <f t="shared" si="34"/>
        <v>-10.386123</v>
      </c>
      <c r="H157" s="44">
        <f t="shared" si="35"/>
        <v>-10.627190000000001</v>
      </c>
      <c r="I157" s="44">
        <f t="shared" si="36"/>
        <v>-12.014749</v>
      </c>
      <c r="J157" s="44">
        <f t="shared" si="37"/>
        <v>0</v>
      </c>
      <c r="K157" s="44">
        <f t="shared" si="38"/>
        <v>0</v>
      </c>
      <c r="L157" s="44">
        <f t="shared" si="39"/>
        <v>0</v>
      </c>
      <c r="N157" s="88">
        <v>34860000000</v>
      </c>
      <c r="O157" s="88">
        <v>-8.8764572000000008</v>
      </c>
      <c r="Q157" s="87">
        <f t="shared" si="40"/>
        <v>35.64</v>
      </c>
      <c r="R157" s="87">
        <f t="shared" si="41"/>
        <v>-9.0875406000000005</v>
      </c>
      <c r="S157" s="44">
        <f t="shared" si="42"/>
        <v>-9.086544</v>
      </c>
      <c r="T157" s="44">
        <f t="shared" si="43"/>
        <v>-9.4714117000000009</v>
      </c>
      <c r="U157" s="44">
        <f t="shared" si="44"/>
        <v>-11.07785</v>
      </c>
      <c r="V157" s="44">
        <f t="shared" si="45"/>
        <v>0</v>
      </c>
      <c r="W157" s="44">
        <f t="shared" si="46"/>
        <v>0</v>
      </c>
      <c r="X157" s="44">
        <f t="shared" si="47"/>
        <v>0</v>
      </c>
    </row>
    <row r="158" spans="2:24" x14ac:dyDescent="0.25">
      <c r="B158" s="88">
        <v>35055000000</v>
      </c>
      <c r="C158" s="88">
        <v>-10.185548000000001</v>
      </c>
      <c r="E158" s="87">
        <f t="shared" si="32"/>
        <v>35.835000000000001</v>
      </c>
      <c r="F158" s="87">
        <f t="shared" si="33"/>
        <v>-10.384361999999999</v>
      </c>
      <c r="G158" s="44">
        <f t="shared" si="34"/>
        <v>-10.425824</v>
      </c>
      <c r="H158" s="44">
        <f t="shared" si="35"/>
        <v>-10.701641</v>
      </c>
      <c r="I158" s="44">
        <f t="shared" si="36"/>
        <v>-12.445867</v>
      </c>
      <c r="J158" s="44">
        <f t="shared" si="37"/>
        <v>0</v>
      </c>
      <c r="K158" s="44">
        <f t="shared" si="38"/>
        <v>0</v>
      </c>
      <c r="L158" s="44">
        <f t="shared" si="39"/>
        <v>0</v>
      </c>
      <c r="N158" s="88">
        <v>35055000000</v>
      </c>
      <c r="O158" s="88">
        <v>-8.9149408000000001</v>
      </c>
      <c r="Q158" s="87">
        <f t="shared" si="40"/>
        <v>35.835000000000001</v>
      </c>
      <c r="R158" s="87">
        <f t="shared" si="41"/>
        <v>-9.1512890000000002</v>
      </c>
      <c r="S158" s="44">
        <f t="shared" si="42"/>
        <v>-9.1658211000000005</v>
      </c>
      <c r="T158" s="44">
        <f t="shared" si="43"/>
        <v>-9.5481958000000002</v>
      </c>
      <c r="U158" s="44">
        <f t="shared" si="44"/>
        <v>-11.21383</v>
      </c>
      <c r="V158" s="44">
        <f t="shared" si="45"/>
        <v>0</v>
      </c>
      <c r="W158" s="44">
        <f t="shared" si="46"/>
        <v>0</v>
      </c>
      <c r="X158" s="44">
        <f t="shared" si="47"/>
        <v>0</v>
      </c>
    </row>
    <row r="159" spans="2:24" x14ac:dyDescent="0.25">
      <c r="B159" s="88">
        <v>35250000000</v>
      </c>
      <c r="C159" s="88">
        <v>-10.258179999999999</v>
      </c>
      <c r="E159" s="87">
        <f t="shared" si="32"/>
        <v>36.03</v>
      </c>
      <c r="F159" s="87">
        <f t="shared" si="33"/>
        <v>-10.406525999999999</v>
      </c>
      <c r="G159" s="44">
        <f t="shared" si="34"/>
        <v>-10.42395</v>
      </c>
      <c r="H159" s="44">
        <f t="shared" si="35"/>
        <v>-10.696816</v>
      </c>
      <c r="I159" s="44">
        <f t="shared" si="36"/>
        <v>-12.392583</v>
      </c>
      <c r="J159" s="44">
        <f t="shared" si="37"/>
        <v>0</v>
      </c>
      <c r="K159" s="44">
        <f t="shared" si="38"/>
        <v>0</v>
      </c>
      <c r="L159" s="44">
        <f t="shared" si="39"/>
        <v>0</v>
      </c>
      <c r="N159" s="88">
        <v>35250000000</v>
      </c>
      <c r="O159" s="88">
        <v>-8.9743060999999997</v>
      </c>
      <c r="Q159" s="87">
        <f t="shared" si="40"/>
        <v>36.03</v>
      </c>
      <c r="R159" s="87">
        <f t="shared" si="41"/>
        <v>-9.2267779999999995</v>
      </c>
      <c r="S159" s="44">
        <f t="shared" si="42"/>
        <v>-9.2377424000000001</v>
      </c>
      <c r="T159" s="44">
        <f t="shared" si="43"/>
        <v>-9.5423880000000008</v>
      </c>
      <c r="U159" s="44">
        <f t="shared" si="44"/>
        <v>-10.825277</v>
      </c>
      <c r="V159" s="44">
        <f t="shared" si="45"/>
        <v>0</v>
      </c>
      <c r="W159" s="44">
        <f t="shared" si="46"/>
        <v>0</v>
      </c>
      <c r="X159" s="44">
        <f t="shared" si="47"/>
        <v>0</v>
      </c>
    </row>
    <row r="160" spans="2:24" x14ac:dyDescent="0.25">
      <c r="B160" s="88">
        <v>35445000000</v>
      </c>
      <c r="C160" s="88">
        <v>-10.309904</v>
      </c>
      <c r="E160" s="87">
        <f t="shared" si="32"/>
        <v>36.225000000000001</v>
      </c>
      <c r="F160" s="87">
        <f t="shared" si="33"/>
        <v>-10.410517</v>
      </c>
      <c r="G160" s="44">
        <f t="shared" si="34"/>
        <v>-10.434184999999999</v>
      </c>
      <c r="H160" s="44">
        <f t="shared" si="35"/>
        <v>-10.701506999999999</v>
      </c>
      <c r="I160" s="44">
        <f t="shared" si="36"/>
        <v>-12.415055000000001</v>
      </c>
      <c r="J160" s="44">
        <f t="shared" si="37"/>
        <v>0</v>
      </c>
      <c r="K160" s="44">
        <f t="shared" si="38"/>
        <v>0</v>
      </c>
      <c r="L160" s="44">
        <f t="shared" si="39"/>
        <v>0</v>
      </c>
      <c r="N160" s="88">
        <v>35445000000</v>
      </c>
      <c r="O160" s="88">
        <v>-9.0271749000000003</v>
      </c>
      <c r="Q160" s="87">
        <f t="shared" si="40"/>
        <v>36.225000000000001</v>
      </c>
      <c r="R160" s="87">
        <f t="shared" si="41"/>
        <v>-9.2914838999999994</v>
      </c>
      <c r="S160" s="44">
        <f t="shared" si="42"/>
        <v>-9.3156128000000002</v>
      </c>
      <c r="T160" s="44">
        <f t="shared" si="43"/>
        <v>-9.5982151000000009</v>
      </c>
      <c r="U160" s="44">
        <f t="shared" si="44"/>
        <v>-10.790061</v>
      </c>
      <c r="V160" s="44">
        <f t="shared" si="45"/>
        <v>0</v>
      </c>
      <c r="W160" s="44">
        <f t="shared" si="46"/>
        <v>0</v>
      </c>
      <c r="X160" s="44">
        <f t="shared" si="47"/>
        <v>0</v>
      </c>
    </row>
    <row r="161" spans="2:24" x14ac:dyDescent="0.25">
      <c r="B161" s="88">
        <v>35640000000</v>
      </c>
      <c r="C161" s="88">
        <v>-10.352278</v>
      </c>
      <c r="E161" s="87">
        <f t="shared" si="32"/>
        <v>36.42</v>
      </c>
      <c r="F161" s="87">
        <f t="shared" si="33"/>
        <v>-10.416116000000001</v>
      </c>
      <c r="G161" s="44">
        <f t="shared" si="34"/>
        <v>-10.448778000000001</v>
      </c>
      <c r="H161" s="44">
        <f t="shared" si="35"/>
        <v>-10.783141000000001</v>
      </c>
      <c r="I161" s="44">
        <f t="shared" si="36"/>
        <v>-12.759138</v>
      </c>
      <c r="J161" s="44">
        <f t="shared" si="37"/>
        <v>0</v>
      </c>
      <c r="K161" s="44">
        <f t="shared" si="38"/>
        <v>0</v>
      </c>
      <c r="L161" s="44">
        <f t="shared" si="39"/>
        <v>0</v>
      </c>
      <c r="N161" s="88">
        <v>35640000000</v>
      </c>
      <c r="O161" s="88">
        <v>-9.0875406000000005</v>
      </c>
      <c r="Q161" s="87">
        <f t="shared" si="40"/>
        <v>36.42</v>
      </c>
      <c r="R161" s="87">
        <f t="shared" si="41"/>
        <v>-9.3678942000000003</v>
      </c>
      <c r="S161" s="44">
        <f t="shared" si="42"/>
        <v>-9.3770609</v>
      </c>
      <c r="T161" s="44">
        <f t="shared" si="43"/>
        <v>-9.6388931000000007</v>
      </c>
      <c r="U161" s="44">
        <f t="shared" si="44"/>
        <v>-10.829050000000001</v>
      </c>
      <c r="V161" s="44">
        <f t="shared" si="45"/>
        <v>0</v>
      </c>
      <c r="W161" s="44">
        <f t="shared" si="46"/>
        <v>0</v>
      </c>
      <c r="X161" s="44">
        <f t="shared" si="47"/>
        <v>0</v>
      </c>
    </row>
    <row r="162" spans="2:24" x14ac:dyDescent="0.25">
      <c r="B162" s="88">
        <v>35835000000</v>
      </c>
      <c r="C162" s="88">
        <v>-10.384361999999999</v>
      </c>
      <c r="E162" s="87">
        <f t="shared" si="32"/>
        <v>36.615000000000002</v>
      </c>
      <c r="F162" s="87">
        <f t="shared" si="33"/>
        <v>-10.422056</v>
      </c>
      <c r="G162" s="44">
        <f t="shared" si="34"/>
        <v>-10.457404</v>
      </c>
      <c r="H162" s="44">
        <f t="shared" si="35"/>
        <v>-10.830655999999999</v>
      </c>
      <c r="I162" s="44">
        <f t="shared" si="36"/>
        <v>-13.073629</v>
      </c>
      <c r="J162" s="44">
        <f t="shared" si="37"/>
        <v>0</v>
      </c>
      <c r="K162" s="44">
        <f t="shared" si="38"/>
        <v>0</v>
      </c>
      <c r="L162" s="44">
        <f t="shared" si="39"/>
        <v>0</v>
      </c>
      <c r="N162" s="88">
        <v>35835000000</v>
      </c>
      <c r="O162" s="88">
        <v>-9.1512890000000002</v>
      </c>
      <c r="Q162" s="87">
        <f t="shared" si="40"/>
        <v>36.615000000000002</v>
      </c>
      <c r="R162" s="87">
        <f t="shared" si="41"/>
        <v>-9.4411696999999997</v>
      </c>
      <c r="S162" s="44">
        <f t="shared" si="42"/>
        <v>-9.4448805</v>
      </c>
      <c r="T162" s="44">
        <f t="shared" si="43"/>
        <v>-9.7273253999999998</v>
      </c>
      <c r="U162" s="44">
        <f t="shared" si="44"/>
        <v>-10.989644</v>
      </c>
      <c r="V162" s="44">
        <f t="shared" si="45"/>
        <v>0</v>
      </c>
      <c r="W162" s="44">
        <f t="shared" si="46"/>
        <v>0</v>
      </c>
      <c r="X162" s="44">
        <f t="shared" si="47"/>
        <v>0</v>
      </c>
    </row>
    <row r="163" spans="2:24" x14ac:dyDescent="0.25">
      <c r="B163" s="88">
        <v>36030000000</v>
      </c>
      <c r="C163" s="88">
        <v>-10.406525999999999</v>
      </c>
      <c r="E163" s="87">
        <f t="shared" si="32"/>
        <v>36.81</v>
      </c>
      <c r="F163" s="87">
        <f t="shared" si="33"/>
        <v>-10.424937</v>
      </c>
      <c r="G163" s="44">
        <f t="shared" si="34"/>
        <v>-10.455705999999999</v>
      </c>
      <c r="H163" s="44">
        <f t="shared" si="35"/>
        <v>-10.852271999999999</v>
      </c>
      <c r="I163" s="44">
        <f t="shared" si="36"/>
        <v>-13.229903999999999</v>
      </c>
      <c r="J163" s="44">
        <f t="shared" si="37"/>
        <v>0</v>
      </c>
      <c r="K163" s="44">
        <f t="shared" si="38"/>
        <v>0</v>
      </c>
      <c r="L163" s="44">
        <f t="shared" si="39"/>
        <v>0</v>
      </c>
      <c r="N163" s="88">
        <v>36030000000</v>
      </c>
      <c r="O163" s="88">
        <v>-9.2267779999999995</v>
      </c>
      <c r="Q163" s="87">
        <f t="shared" si="40"/>
        <v>36.81</v>
      </c>
      <c r="R163" s="87">
        <f t="shared" si="41"/>
        <v>-9.5228328999999992</v>
      </c>
      <c r="S163" s="44">
        <f t="shared" si="42"/>
        <v>-9.4992351999999993</v>
      </c>
      <c r="T163" s="44">
        <f t="shared" si="43"/>
        <v>-9.7657223000000002</v>
      </c>
      <c r="U163" s="44">
        <f t="shared" si="44"/>
        <v>-10.883088000000001</v>
      </c>
      <c r="V163" s="44">
        <f t="shared" si="45"/>
        <v>0</v>
      </c>
      <c r="W163" s="44">
        <f t="shared" si="46"/>
        <v>0</v>
      </c>
      <c r="X163" s="44">
        <f t="shared" si="47"/>
        <v>0</v>
      </c>
    </row>
    <row r="164" spans="2:24" x14ac:dyDescent="0.25">
      <c r="B164" s="88">
        <v>36225000000</v>
      </c>
      <c r="C164" s="88">
        <v>-10.410517</v>
      </c>
      <c r="E164" s="87">
        <f t="shared" si="32"/>
        <v>37.005000000000003</v>
      </c>
      <c r="F164" s="87">
        <f t="shared" si="33"/>
        <v>-10.440666</v>
      </c>
      <c r="G164" s="44">
        <f t="shared" si="34"/>
        <v>-10.446159</v>
      </c>
      <c r="H164" s="44">
        <f t="shared" si="35"/>
        <v>-10.832594</v>
      </c>
      <c r="I164" s="44">
        <f t="shared" si="36"/>
        <v>-13.17136</v>
      </c>
      <c r="J164" s="44">
        <f t="shared" si="37"/>
        <v>0</v>
      </c>
      <c r="K164" s="44">
        <f t="shared" si="38"/>
        <v>0</v>
      </c>
      <c r="L164" s="44">
        <f t="shared" si="39"/>
        <v>0</v>
      </c>
      <c r="N164" s="88">
        <v>36225000000</v>
      </c>
      <c r="O164" s="88">
        <v>-9.2914838999999994</v>
      </c>
      <c r="Q164" s="87">
        <f t="shared" si="40"/>
        <v>37.005000000000003</v>
      </c>
      <c r="R164" s="87">
        <f t="shared" si="41"/>
        <v>-9.6071196000000008</v>
      </c>
      <c r="S164" s="44">
        <f t="shared" si="42"/>
        <v>-9.5785484000000007</v>
      </c>
      <c r="T164" s="44">
        <f t="shared" si="43"/>
        <v>-9.8499268999999998</v>
      </c>
      <c r="U164" s="44">
        <f t="shared" si="44"/>
        <v>-10.873554</v>
      </c>
      <c r="V164" s="44">
        <f t="shared" si="45"/>
        <v>0</v>
      </c>
      <c r="W164" s="44">
        <f t="shared" si="46"/>
        <v>0</v>
      </c>
      <c r="X164" s="44">
        <f t="shared" si="47"/>
        <v>0</v>
      </c>
    </row>
    <row r="165" spans="2:24" x14ac:dyDescent="0.25">
      <c r="B165" s="88">
        <v>36420000000</v>
      </c>
      <c r="C165" s="88">
        <v>-10.416116000000001</v>
      </c>
      <c r="E165" s="87">
        <f t="shared" si="32"/>
        <v>37.200000000000003</v>
      </c>
      <c r="F165" s="87">
        <f t="shared" si="33"/>
        <v>-10.420221</v>
      </c>
      <c r="G165" s="44">
        <f t="shared" si="34"/>
        <v>-10.453225</v>
      </c>
      <c r="H165" s="44">
        <f t="shared" si="35"/>
        <v>-10.945523</v>
      </c>
      <c r="I165" s="44">
        <f t="shared" si="36"/>
        <v>-13.88029</v>
      </c>
      <c r="J165" s="44">
        <f t="shared" si="37"/>
        <v>0</v>
      </c>
      <c r="K165" s="44">
        <f t="shared" si="38"/>
        <v>0</v>
      </c>
      <c r="L165" s="44">
        <f t="shared" si="39"/>
        <v>0</v>
      </c>
      <c r="N165" s="88">
        <v>36420000000</v>
      </c>
      <c r="O165" s="88">
        <v>-9.3678942000000003</v>
      </c>
      <c r="Q165" s="87">
        <f t="shared" si="40"/>
        <v>37.200000000000003</v>
      </c>
      <c r="R165" s="87">
        <f t="shared" si="41"/>
        <v>-9.6880588999999997</v>
      </c>
      <c r="S165" s="44">
        <f t="shared" si="42"/>
        <v>-9.6864022999999992</v>
      </c>
      <c r="T165" s="44">
        <f t="shared" si="43"/>
        <v>-9.9480561999999999</v>
      </c>
      <c r="U165" s="44">
        <f t="shared" si="44"/>
        <v>-11.063017</v>
      </c>
      <c r="V165" s="44">
        <f t="shared" si="45"/>
        <v>0</v>
      </c>
      <c r="W165" s="44">
        <f t="shared" si="46"/>
        <v>0</v>
      </c>
      <c r="X165" s="44">
        <f t="shared" si="47"/>
        <v>0</v>
      </c>
    </row>
    <row r="166" spans="2:24" x14ac:dyDescent="0.25">
      <c r="B166" s="88">
        <v>36615000000</v>
      </c>
      <c r="C166" s="88">
        <v>-10.422056</v>
      </c>
      <c r="E166" s="87">
        <f t="shared" si="32"/>
        <v>37.395000000000003</v>
      </c>
      <c r="F166" s="87">
        <f t="shared" si="33"/>
        <v>-10.372082000000001</v>
      </c>
      <c r="G166" s="44">
        <f t="shared" si="34"/>
        <v>-10.423477999999999</v>
      </c>
      <c r="H166" s="44">
        <f t="shared" si="35"/>
        <v>-10.947879</v>
      </c>
      <c r="I166" s="44">
        <f t="shared" si="36"/>
        <v>-14.229628999999999</v>
      </c>
      <c r="J166" s="44">
        <f t="shared" si="37"/>
        <v>0</v>
      </c>
      <c r="K166" s="44">
        <f t="shared" si="38"/>
        <v>0</v>
      </c>
      <c r="L166" s="44">
        <f t="shared" si="39"/>
        <v>0</v>
      </c>
      <c r="N166" s="88">
        <v>36615000000</v>
      </c>
      <c r="O166" s="88">
        <v>-9.4411696999999997</v>
      </c>
      <c r="Q166" s="87">
        <f t="shared" si="40"/>
        <v>37.395000000000003</v>
      </c>
      <c r="R166" s="87">
        <f t="shared" si="41"/>
        <v>-9.7529191999999991</v>
      </c>
      <c r="S166" s="44">
        <f t="shared" si="42"/>
        <v>-9.7727289000000006</v>
      </c>
      <c r="T166" s="44">
        <f t="shared" si="43"/>
        <v>-10.032971</v>
      </c>
      <c r="U166" s="44">
        <f t="shared" si="44"/>
        <v>-11.148921</v>
      </c>
      <c r="V166" s="44">
        <f t="shared" si="45"/>
        <v>0</v>
      </c>
      <c r="W166" s="44">
        <f t="shared" si="46"/>
        <v>0</v>
      </c>
      <c r="X166" s="44">
        <f t="shared" si="47"/>
        <v>0</v>
      </c>
    </row>
    <row r="167" spans="2:24" x14ac:dyDescent="0.25">
      <c r="B167" s="88">
        <v>36810000000</v>
      </c>
      <c r="C167" s="88">
        <v>-10.424937</v>
      </c>
      <c r="E167" s="87">
        <f t="shared" si="32"/>
        <v>37.590000000000003</v>
      </c>
      <c r="F167" s="87">
        <f t="shared" si="33"/>
        <v>-10.311579999999999</v>
      </c>
      <c r="G167" s="44">
        <f t="shared" si="34"/>
        <v>-10.330617999999999</v>
      </c>
      <c r="H167" s="44">
        <f t="shared" si="35"/>
        <v>-10.887712000000001</v>
      </c>
      <c r="I167" s="44">
        <f t="shared" si="36"/>
        <v>-14.366218</v>
      </c>
      <c r="J167" s="44">
        <f t="shared" si="37"/>
        <v>0</v>
      </c>
      <c r="K167" s="44">
        <f t="shared" si="38"/>
        <v>0</v>
      </c>
      <c r="L167" s="44">
        <f t="shared" si="39"/>
        <v>0</v>
      </c>
      <c r="N167" s="88">
        <v>36810000000</v>
      </c>
      <c r="O167" s="88">
        <v>-9.5228328999999992</v>
      </c>
      <c r="Q167" s="87">
        <f t="shared" si="40"/>
        <v>37.590000000000003</v>
      </c>
      <c r="R167" s="87">
        <f t="shared" si="41"/>
        <v>-9.8091001999999996</v>
      </c>
      <c r="S167" s="44">
        <f t="shared" si="42"/>
        <v>-9.8304033000000004</v>
      </c>
      <c r="T167" s="44">
        <f t="shared" si="43"/>
        <v>-10.079432000000001</v>
      </c>
      <c r="U167" s="44">
        <f t="shared" si="44"/>
        <v>-11.098998</v>
      </c>
      <c r="V167" s="44">
        <f t="shared" si="45"/>
        <v>0</v>
      </c>
      <c r="W167" s="44">
        <f t="shared" si="46"/>
        <v>0</v>
      </c>
      <c r="X167" s="44">
        <f t="shared" si="47"/>
        <v>0</v>
      </c>
    </row>
    <row r="168" spans="2:24" x14ac:dyDescent="0.25">
      <c r="B168" s="88">
        <v>37005000000</v>
      </c>
      <c r="C168" s="88">
        <v>-10.440666</v>
      </c>
      <c r="E168" s="87">
        <f t="shared" si="32"/>
        <v>37.784999999999997</v>
      </c>
      <c r="F168" s="87">
        <f t="shared" si="33"/>
        <v>-10.230142000000001</v>
      </c>
      <c r="G168" s="44">
        <f t="shared" si="34"/>
        <v>-10.203526</v>
      </c>
      <c r="H168" s="44">
        <f t="shared" si="35"/>
        <v>-10.835139</v>
      </c>
      <c r="I168" s="44">
        <f t="shared" si="36"/>
        <v>-14.737455000000001</v>
      </c>
      <c r="J168" s="44">
        <f t="shared" si="37"/>
        <v>0</v>
      </c>
      <c r="K168" s="44">
        <f t="shared" si="38"/>
        <v>0</v>
      </c>
      <c r="L168" s="44">
        <f t="shared" si="39"/>
        <v>0</v>
      </c>
      <c r="N168" s="88">
        <v>37005000000</v>
      </c>
      <c r="O168" s="88">
        <v>-9.6071196000000008</v>
      </c>
      <c r="Q168" s="87">
        <f t="shared" si="40"/>
        <v>37.784999999999997</v>
      </c>
      <c r="R168" s="87">
        <f t="shared" si="41"/>
        <v>-9.8392324000000002</v>
      </c>
      <c r="S168" s="44">
        <f t="shared" si="42"/>
        <v>-9.8358231000000007</v>
      </c>
      <c r="T168" s="44">
        <f t="shared" si="43"/>
        <v>-10.111846999999999</v>
      </c>
      <c r="U168" s="44">
        <f t="shared" si="44"/>
        <v>-11.029057999999999</v>
      </c>
      <c r="V168" s="44">
        <f t="shared" si="45"/>
        <v>0</v>
      </c>
      <c r="W168" s="44">
        <f t="shared" si="46"/>
        <v>0</v>
      </c>
      <c r="X168" s="44">
        <f t="shared" si="47"/>
        <v>0</v>
      </c>
    </row>
    <row r="169" spans="2:24" x14ac:dyDescent="0.25">
      <c r="B169" s="88">
        <v>37200000000</v>
      </c>
      <c r="C169" s="88">
        <v>-10.420221</v>
      </c>
      <c r="E169" s="87">
        <f t="shared" si="32"/>
        <v>37.979999999999997</v>
      </c>
      <c r="F169" s="87">
        <f t="shared" si="33"/>
        <v>-10.064025000000001</v>
      </c>
      <c r="G169" s="44">
        <f t="shared" si="34"/>
        <v>-10.129279</v>
      </c>
      <c r="H169" s="44">
        <f t="shared" si="35"/>
        <v>-10.942945</v>
      </c>
      <c r="I169" s="44">
        <f t="shared" si="36"/>
        <v>-15.421865</v>
      </c>
      <c r="J169" s="44">
        <f t="shared" si="37"/>
        <v>0</v>
      </c>
      <c r="K169" s="44">
        <f t="shared" si="38"/>
        <v>0</v>
      </c>
      <c r="L169" s="44">
        <f t="shared" si="39"/>
        <v>0</v>
      </c>
      <c r="N169" s="88">
        <v>37200000000</v>
      </c>
      <c r="O169" s="88">
        <v>-9.6880588999999997</v>
      </c>
      <c r="Q169" s="87">
        <f t="shared" si="40"/>
        <v>37.979999999999997</v>
      </c>
      <c r="R169" s="87">
        <f t="shared" si="41"/>
        <v>-9.8416490999999997</v>
      </c>
      <c r="S169" s="44">
        <f t="shared" si="42"/>
        <v>-9.8599481999999998</v>
      </c>
      <c r="T169" s="44">
        <f t="shared" si="43"/>
        <v>-10.148584</v>
      </c>
      <c r="U169" s="44">
        <f t="shared" si="44"/>
        <v>-11.064029</v>
      </c>
      <c r="V169" s="44">
        <f t="shared" si="45"/>
        <v>0</v>
      </c>
      <c r="W169" s="44">
        <f t="shared" si="46"/>
        <v>0</v>
      </c>
      <c r="X169" s="44">
        <f t="shared" si="47"/>
        <v>0</v>
      </c>
    </row>
    <row r="170" spans="2:24" x14ac:dyDescent="0.25">
      <c r="B170" s="88">
        <v>37395000000</v>
      </c>
      <c r="C170" s="88">
        <v>-10.372082000000001</v>
      </c>
      <c r="E170" s="87">
        <f t="shared" si="32"/>
        <v>38.174999999999997</v>
      </c>
      <c r="F170" s="87">
        <f t="shared" si="33"/>
        <v>-9.8887757999999994</v>
      </c>
      <c r="G170" s="44">
        <f t="shared" si="34"/>
        <v>-10.018776000000001</v>
      </c>
      <c r="H170" s="44">
        <f t="shared" si="35"/>
        <v>-10.965949</v>
      </c>
      <c r="I170" s="44">
        <f t="shared" si="36"/>
        <v>-16.181017000000001</v>
      </c>
      <c r="J170" s="44">
        <f t="shared" si="37"/>
        <v>0</v>
      </c>
      <c r="K170" s="44">
        <f t="shared" si="38"/>
        <v>0</v>
      </c>
      <c r="L170" s="44">
        <f t="shared" si="39"/>
        <v>0</v>
      </c>
      <c r="N170" s="88">
        <v>37395000000</v>
      </c>
      <c r="O170" s="88">
        <v>-9.7529191999999991</v>
      </c>
      <c r="Q170" s="87">
        <f t="shared" si="40"/>
        <v>38.174999999999997</v>
      </c>
      <c r="R170" s="87">
        <f t="shared" si="41"/>
        <v>-9.8366126999999999</v>
      </c>
      <c r="S170" s="44">
        <f t="shared" si="42"/>
        <v>-9.8711661999999993</v>
      </c>
      <c r="T170" s="44">
        <f t="shared" si="43"/>
        <v>-10.171487000000001</v>
      </c>
      <c r="U170" s="44">
        <f t="shared" si="44"/>
        <v>-11.000866</v>
      </c>
      <c r="V170" s="44">
        <f t="shared" si="45"/>
        <v>0</v>
      </c>
      <c r="W170" s="44">
        <f t="shared" si="46"/>
        <v>0</v>
      </c>
      <c r="X170" s="44">
        <f t="shared" si="47"/>
        <v>0</v>
      </c>
    </row>
    <row r="171" spans="2:24" x14ac:dyDescent="0.25">
      <c r="B171" s="88">
        <v>37590000000</v>
      </c>
      <c r="C171" s="88">
        <v>-10.311579999999999</v>
      </c>
      <c r="E171" s="87">
        <f t="shared" si="32"/>
        <v>38.369999999999997</v>
      </c>
      <c r="F171" s="87">
        <f t="shared" si="33"/>
        <v>-9.7460184000000005</v>
      </c>
      <c r="G171" s="44">
        <f t="shared" si="34"/>
        <v>-9.8888063000000006</v>
      </c>
      <c r="H171" s="44">
        <f t="shared" si="35"/>
        <v>-10.783018999999999</v>
      </c>
      <c r="I171" s="44">
        <f t="shared" si="36"/>
        <v>-15.334657999999999</v>
      </c>
      <c r="J171" s="44">
        <f t="shared" si="37"/>
        <v>0</v>
      </c>
      <c r="K171" s="44">
        <f t="shared" si="38"/>
        <v>0</v>
      </c>
      <c r="L171" s="44">
        <f t="shared" si="39"/>
        <v>0</v>
      </c>
      <c r="N171" s="88">
        <v>37590000000</v>
      </c>
      <c r="O171" s="88">
        <v>-9.8091001999999996</v>
      </c>
      <c r="Q171" s="87">
        <f t="shared" si="40"/>
        <v>38.369999999999997</v>
      </c>
      <c r="R171" s="87">
        <f t="shared" si="41"/>
        <v>-9.8382397000000008</v>
      </c>
      <c r="S171" s="44">
        <f t="shared" si="42"/>
        <v>-9.8920603000000007</v>
      </c>
      <c r="T171" s="44">
        <f t="shared" si="43"/>
        <v>-10.189258000000001</v>
      </c>
      <c r="U171" s="44">
        <f t="shared" si="44"/>
        <v>-10.87848</v>
      </c>
      <c r="V171" s="44">
        <f t="shared" si="45"/>
        <v>0</v>
      </c>
      <c r="W171" s="44">
        <f t="shared" si="46"/>
        <v>0</v>
      </c>
      <c r="X171" s="44">
        <f t="shared" si="47"/>
        <v>0</v>
      </c>
    </row>
    <row r="172" spans="2:24" x14ac:dyDescent="0.25">
      <c r="B172" s="88">
        <v>37785000000</v>
      </c>
      <c r="C172" s="88">
        <v>-10.230142000000001</v>
      </c>
      <c r="E172" s="87">
        <f t="shared" si="32"/>
        <v>38.564999999999998</v>
      </c>
      <c r="F172" s="87">
        <f t="shared" si="33"/>
        <v>-9.6142406000000005</v>
      </c>
      <c r="G172" s="44">
        <f t="shared" si="34"/>
        <v>-9.7687367999999992</v>
      </c>
      <c r="H172" s="44">
        <f t="shared" si="35"/>
        <v>-10.663303000000001</v>
      </c>
      <c r="I172" s="44">
        <f t="shared" si="36"/>
        <v>-15.243957999999999</v>
      </c>
      <c r="J172" s="44">
        <f t="shared" si="37"/>
        <v>0</v>
      </c>
      <c r="K172" s="44">
        <f t="shared" si="38"/>
        <v>0</v>
      </c>
      <c r="L172" s="44">
        <f t="shared" si="39"/>
        <v>0</v>
      </c>
      <c r="N172" s="88">
        <v>37785000000</v>
      </c>
      <c r="O172" s="88">
        <v>-9.8392324000000002</v>
      </c>
      <c r="Q172" s="87">
        <f t="shared" si="40"/>
        <v>38.564999999999998</v>
      </c>
      <c r="R172" s="87">
        <f t="shared" si="41"/>
        <v>-9.8437786000000003</v>
      </c>
      <c r="S172" s="44">
        <f t="shared" si="42"/>
        <v>-9.9122667</v>
      </c>
      <c r="T172" s="44">
        <f t="shared" si="43"/>
        <v>-10.249670999999999</v>
      </c>
      <c r="U172" s="44">
        <f t="shared" si="44"/>
        <v>-10.975225999999999</v>
      </c>
      <c r="V172" s="44">
        <f t="shared" si="45"/>
        <v>0</v>
      </c>
      <c r="W172" s="44">
        <f t="shared" si="46"/>
        <v>0</v>
      </c>
      <c r="X172" s="44">
        <f t="shared" si="47"/>
        <v>0</v>
      </c>
    </row>
    <row r="173" spans="2:24" x14ac:dyDescent="0.25">
      <c r="B173" s="88">
        <v>37980000000</v>
      </c>
      <c r="C173" s="88">
        <v>-10.064025000000001</v>
      </c>
      <c r="E173" s="87">
        <f t="shared" si="32"/>
        <v>38.76</v>
      </c>
      <c r="F173" s="87">
        <f t="shared" si="33"/>
        <v>-9.4886894000000002</v>
      </c>
      <c r="G173" s="44">
        <f t="shared" si="34"/>
        <v>-9.7484312000000006</v>
      </c>
      <c r="H173" s="44">
        <f t="shared" si="35"/>
        <v>-10.625373</v>
      </c>
      <c r="I173" s="44">
        <f t="shared" si="36"/>
        <v>-14.956913</v>
      </c>
      <c r="J173" s="44">
        <f t="shared" si="37"/>
        <v>0</v>
      </c>
      <c r="K173" s="44">
        <f t="shared" si="38"/>
        <v>0</v>
      </c>
      <c r="L173" s="44">
        <f t="shared" si="39"/>
        <v>0</v>
      </c>
      <c r="N173" s="88">
        <v>37980000000</v>
      </c>
      <c r="O173" s="88">
        <v>-9.8416490999999997</v>
      </c>
      <c r="Q173" s="87">
        <f t="shared" si="40"/>
        <v>38.76</v>
      </c>
      <c r="R173" s="87">
        <f t="shared" si="41"/>
        <v>-9.8558435000000006</v>
      </c>
      <c r="S173" s="44">
        <f t="shared" si="42"/>
        <v>-9.9621467999999993</v>
      </c>
      <c r="T173" s="44">
        <f t="shared" si="43"/>
        <v>-10.312073</v>
      </c>
      <c r="U173" s="44">
        <f t="shared" si="44"/>
        <v>-11.039445000000001</v>
      </c>
      <c r="V173" s="44">
        <f t="shared" si="45"/>
        <v>0</v>
      </c>
      <c r="W173" s="44">
        <f t="shared" si="46"/>
        <v>0</v>
      </c>
      <c r="X173" s="44">
        <f t="shared" si="47"/>
        <v>0</v>
      </c>
    </row>
    <row r="174" spans="2:24" x14ac:dyDescent="0.25">
      <c r="B174" s="88">
        <v>38175000000</v>
      </c>
      <c r="C174" s="88">
        <v>-9.8887757999999994</v>
      </c>
      <c r="E174" s="87">
        <f t="shared" si="32"/>
        <v>38.954999999999998</v>
      </c>
      <c r="F174" s="87">
        <f t="shared" si="33"/>
        <v>-9.4228076999999999</v>
      </c>
      <c r="G174" s="44">
        <f t="shared" si="34"/>
        <v>-9.7436723999999995</v>
      </c>
      <c r="H174" s="44">
        <f t="shared" si="35"/>
        <v>-10.640081</v>
      </c>
      <c r="I174" s="44">
        <f t="shared" si="36"/>
        <v>-15.074023</v>
      </c>
      <c r="J174" s="44">
        <f t="shared" si="37"/>
        <v>0</v>
      </c>
      <c r="K174" s="44">
        <f t="shared" si="38"/>
        <v>0</v>
      </c>
      <c r="L174" s="44">
        <f t="shared" si="39"/>
        <v>0</v>
      </c>
      <c r="N174" s="88">
        <v>38175000000</v>
      </c>
      <c r="O174" s="88">
        <v>-9.8366126999999999</v>
      </c>
      <c r="Q174" s="87">
        <f t="shared" si="40"/>
        <v>38.954999999999998</v>
      </c>
      <c r="R174" s="87">
        <f t="shared" si="41"/>
        <v>-9.8871698000000006</v>
      </c>
      <c r="S174" s="44">
        <f t="shared" si="42"/>
        <v>-10.008789</v>
      </c>
      <c r="T174" s="44">
        <f t="shared" si="43"/>
        <v>-10.360768</v>
      </c>
      <c r="U174" s="44">
        <f t="shared" si="44"/>
        <v>-11.081633</v>
      </c>
      <c r="V174" s="44">
        <f t="shared" si="45"/>
        <v>0</v>
      </c>
      <c r="W174" s="44">
        <f t="shared" si="46"/>
        <v>0</v>
      </c>
      <c r="X174" s="44">
        <f t="shared" si="47"/>
        <v>0</v>
      </c>
    </row>
    <row r="175" spans="2:24" x14ac:dyDescent="0.25">
      <c r="B175" s="88">
        <v>38370000000</v>
      </c>
      <c r="C175" s="88">
        <v>-9.7460184000000005</v>
      </c>
      <c r="E175" s="87">
        <f t="shared" si="32"/>
        <v>39.15</v>
      </c>
      <c r="F175" s="87">
        <f t="shared" si="33"/>
        <v>-9.4253473000000003</v>
      </c>
      <c r="G175" s="44">
        <f t="shared" si="34"/>
        <v>-9.6988020000000006</v>
      </c>
      <c r="H175" s="44">
        <f t="shared" si="35"/>
        <v>-10.493007</v>
      </c>
      <c r="I175" s="44">
        <f t="shared" si="36"/>
        <v>-14.160831999999999</v>
      </c>
      <c r="J175" s="44">
        <f t="shared" si="37"/>
        <v>0</v>
      </c>
      <c r="K175" s="44">
        <f t="shared" si="38"/>
        <v>0</v>
      </c>
      <c r="L175" s="44">
        <f t="shared" si="39"/>
        <v>0</v>
      </c>
      <c r="N175" s="88">
        <v>38370000000</v>
      </c>
      <c r="O175" s="88">
        <v>-9.8382397000000008</v>
      </c>
      <c r="Q175" s="87">
        <f t="shared" si="40"/>
        <v>39.15</v>
      </c>
      <c r="R175" s="87">
        <f t="shared" si="41"/>
        <v>-9.9354619999999993</v>
      </c>
      <c r="S175" s="44">
        <f t="shared" si="42"/>
        <v>-10.068483000000001</v>
      </c>
      <c r="T175" s="44">
        <f t="shared" si="43"/>
        <v>-10.416461</v>
      </c>
      <c r="U175" s="44">
        <f t="shared" si="44"/>
        <v>-11.097321000000001</v>
      </c>
      <c r="V175" s="44">
        <f t="shared" si="45"/>
        <v>0</v>
      </c>
      <c r="W175" s="44">
        <f t="shared" si="46"/>
        <v>0</v>
      </c>
      <c r="X175" s="44">
        <f t="shared" si="47"/>
        <v>0</v>
      </c>
    </row>
    <row r="176" spans="2:24" x14ac:dyDescent="0.25">
      <c r="B176" s="88">
        <v>38565000000</v>
      </c>
      <c r="C176" s="88">
        <v>-9.6142406000000005</v>
      </c>
      <c r="E176" s="87">
        <f t="shared" si="32"/>
        <v>39.344999999999999</v>
      </c>
      <c r="F176" s="87">
        <f t="shared" si="33"/>
        <v>-9.4347019000000003</v>
      </c>
      <c r="G176" s="44">
        <f t="shared" si="34"/>
        <v>-9.6620788999999991</v>
      </c>
      <c r="H176" s="44">
        <f t="shared" si="35"/>
        <v>-10.374915</v>
      </c>
      <c r="I176" s="44">
        <f t="shared" si="36"/>
        <v>-13.385151</v>
      </c>
      <c r="J176" s="44">
        <f t="shared" si="37"/>
        <v>0</v>
      </c>
      <c r="K176" s="44">
        <f t="shared" si="38"/>
        <v>0</v>
      </c>
      <c r="L176" s="44">
        <f t="shared" si="39"/>
        <v>0</v>
      </c>
      <c r="N176" s="88">
        <v>38565000000</v>
      </c>
      <c r="O176" s="88">
        <v>-9.8437786000000003</v>
      </c>
      <c r="Q176" s="87">
        <f t="shared" si="40"/>
        <v>39.344999999999999</v>
      </c>
      <c r="R176" s="87">
        <f t="shared" si="41"/>
        <v>-9.9961061000000004</v>
      </c>
      <c r="S176" s="44">
        <f t="shared" si="42"/>
        <v>-10.133089</v>
      </c>
      <c r="T176" s="44">
        <f t="shared" si="43"/>
        <v>-10.50665</v>
      </c>
      <c r="U176" s="44">
        <f t="shared" si="44"/>
        <v>-11.264355999999999</v>
      </c>
      <c r="V176" s="44">
        <f t="shared" si="45"/>
        <v>0</v>
      </c>
      <c r="W176" s="44">
        <f t="shared" si="46"/>
        <v>0</v>
      </c>
      <c r="X176" s="44">
        <f t="shared" si="47"/>
        <v>0</v>
      </c>
    </row>
    <row r="177" spans="2:24" x14ac:dyDescent="0.25">
      <c r="B177" s="88">
        <v>38760000000</v>
      </c>
      <c r="C177" s="88">
        <v>-9.4886894000000002</v>
      </c>
      <c r="E177" s="87">
        <f t="shared" si="32"/>
        <v>39.54</v>
      </c>
      <c r="F177" s="87">
        <f t="shared" si="33"/>
        <v>-9.4546212999999995</v>
      </c>
      <c r="G177" s="44">
        <f t="shared" si="34"/>
        <v>-9.6847133999999997</v>
      </c>
      <c r="H177" s="44">
        <f t="shared" si="35"/>
        <v>-10.404216999999999</v>
      </c>
      <c r="I177" s="44">
        <f t="shared" si="36"/>
        <v>-13.724247999999999</v>
      </c>
      <c r="J177" s="44">
        <f t="shared" si="37"/>
        <v>0</v>
      </c>
      <c r="K177" s="44">
        <f t="shared" si="38"/>
        <v>0</v>
      </c>
      <c r="L177" s="44">
        <f t="shared" si="39"/>
        <v>0</v>
      </c>
      <c r="N177" s="88">
        <v>38760000000</v>
      </c>
      <c r="O177" s="88">
        <v>-9.8558435000000006</v>
      </c>
      <c r="Q177" s="87">
        <f t="shared" si="40"/>
        <v>39.54</v>
      </c>
      <c r="R177" s="87">
        <f t="shared" si="41"/>
        <v>-10.082583</v>
      </c>
      <c r="S177" s="44">
        <f t="shared" si="42"/>
        <v>-10.229151</v>
      </c>
      <c r="T177" s="44">
        <f t="shared" si="43"/>
        <v>-10.623529</v>
      </c>
      <c r="U177" s="44">
        <f t="shared" si="44"/>
        <v>-11.418953999999999</v>
      </c>
      <c r="V177" s="44">
        <f t="shared" si="45"/>
        <v>0</v>
      </c>
      <c r="W177" s="44">
        <f t="shared" si="46"/>
        <v>0</v>
      </c>
      <c r="X177" s="44">
        <f t="shared" si="47"/>
        <v>0</v>
      </c>
    </row>
    <row r="178" spans="2:24" x14ac:dyDescent="0.25">
      <c r="B178" s="88">
        <v>38955000000</v>
      </c>
      <c r="C178" s="88">
        <v>-9.4228076999999999</v>
      </c>
      <c r="E178" s="87">
        <f t="shared" si="32"/>
        <v>39.734999999999999</v>
      </c>
      <c r="F178" s="87">
        <f t="shared" si="33"/>
        <v>-9.5338487999999995</v>
      </c>
      <c r="G178" s="44">
        <f t="shared" si="34"/>
        <v>-9.7180575999999999</v>
      </c>
      <c r="H178" s="44">
        <f t="shared" si="35"/>
        <v>-10.421925</v>
      </c>
      <c r="I178" s="44">
        <f t="shared" si="36"/>
        <v>-13.722638999999999</v>
      </c>
      <c r="J178" s="44">
        <f t="shared" si="37"/>
        <v>0</v>
      </c>
      <c r="K178" s="44">
        <f t="shared" si="38"/>
        <v>0</v>
      </c>
      <c r="L178" s="44">
        <f t="shared" si="39"/>
        <v>0</v>
      </c>
      <c r="N178" s="88">
        <v>38955000000</v>
      </c>
      <c r="O178" s="88">
        <v>-9.8871698000000006</v>
      </c>
      <c r="Q178" s="87">
        <f t="shared" si="40"/>
        <v>39.734999999999999</v>
      </c>
      <c r="R178" s="87">
        <f t="shared" si="41"/>
        <v>-10.203174000000001</v>
      </c>
      <c r="S178" s="44">
        <f t="shared" si="42"/>
        <v>-10.362909999999999</v>
      </c>
      <c r="T178" s="44">
        <f t="shared" si="43"/>
        <v>-10.790196</v>
      </c>
      <c r="U178" s="44">
        <f t="shared" si="44"/>
        <v>-11.648398</v>
      </c>
      <c r="V178" s="44">
        <f t="shared" si="45"/>
        <v>0</v>
      </c>
      <c r="W178" s="44">
        <f t="shared" si="46"/>
        <v>0</v>
      </c>
      <c r="X178" s="44">
        <f t="shared" si="47"/>
        <v>0</v>
      </c>
    </row>
    <row r="179" spans="2:24" x14ac:dyDescent="0.25">
      <c r="B179" s="88">
        <v>39150000000</v>
      </c>
      <c r="C179" s="88">
        <v>-9.4253473000000003</v>
      </c>
      <c r="E179" s="87">
        <f t="shared" si="32"/>
        <v>39.93</v>
      </c>
      <c r="F179" s="87">
        <f t="shared" si="33"/>
        <v>-9.6202334999999994</v>
      </c>
      <c r="G179" s="44">
        <f t="shared" si="34"/>
        <v>-9.7666129999999995</v>
      </c>
      <c r="H179" s="44">
        <f t="shared" si="35"/>
        <v>-10.428165</v>
      </c>
      <c r="I179" s="44">
        <f t="shared" si="36"/>
        <v>-13.751488</v>
      </c>
      <c r="J179" s="44">
        <f t="shared" si="37"/>
        <v>0</v>
      </c>
      <c r="K179" s="44">
        <f t="shared" si="38"/>
        <v>0</v>
      </c>
      <c r="L179" s="44">
        <f t="shared" si="39"/>
        <v>0</v>
      </c>
      <c r="N179" s="88">
        <v>39150000000</v>
      </c>
      <c r="O179" s="88">
        <v>-9.9354619999999993</v>
      </c>
      <c r="Q179" s="87">
        <f t="shared" si="40"/>
        <v>39.93</v>
      </c>
      <c r="R179" s="87">
        <f t="shared" si="41"/>
        <v>-10.327510999999999</v>
      </c>
      <c r="S179" s="44">
        <f t="shared" si="42"/>
        <v>-10.499178000000001</v>
      </c>
      <c r="T179" s="44">
        <f t="shared" si="43"/>
        <v>-10.962040999999999</v>
      </c>
      <c r="U179" s="44">
        <f t="shared" si="44"/>
        <v>-11.871677</v>
      </c>
      <c r="V179" s="44">
        <f t="shared" si="45"/>
        <v>0</v>
      </c>
      <c r="W179" s="44">
        <f t="shared" si="46"/>
        <v>0</v>
      </c>
      <c r="X179" s="44">
        <f t="shared" si="47"/>
        <v>0</v>
      </c>
    </row>
    <row r="180" spans="2:24" x14ac:dyDescent="0.25">
      <c r="B180" s="88">
        <v>39345000000</v>
      </c>
      <c r="C180" s="88">
        <v>-9.4347019000000003</v>
      </c>
      <c r="E180" s="87">
        <f t="shared" si="32"/>
        <v>40.125</v>
      </c>
      <c r="F180" s="87">
        <f t="shared" si="33"/>
        <v>-9.6625385000000001</v>
      </c>
      <c r="G180" s="44">
        <f t="shared" si="34"/>
        <v>-9.8144922000000001</v>
      </c>
      <c r="H180" s="44">
        <f t="shared" si="35"/>
        <v>-10.419157999999999</v>
      </c>
      <c r="I180" s="44">
        <f t="shared" si="36"/>
        <v>-13.739112</v>
      </c>
      <c r="J180" s="44">
        <f t="shared" si="37"/>
        <v>0</v>
      </c>
      <c r="K180" s="44">
        <f t="shared" si="38"/>
        <v>0</v>
      </c>
      <c r="L180" s="44">
        <f t="shared" si="39"/>
        <v>0</v>
      </c>
      <c r="N180" s="88">
        <v>39345000000</v>
      </c>
      <c r="O180" s="88">
        <v>-9.9961061000000004</v>
      </c>
      <c r="Q180" s="87">
        <f t="shared" si="40"/>
        <v>40.125</v>
      </c>
      <c r="R180" s="87">
        <f t="shared" si="41"/>
        <v>-10.445662</v>
      </c>
      <c r="S180" s="44">
        <f t="shared" si="42"/>
        <v>-10.64282</v>
      </c>
      <c r="T180" s="44">
        <f t="shared" si="43"/>
        <v>-11.12396</v>
      </c>
      <c r="U180" s="44">
        <f t="shared" si="44"/>
        <v>-12.069955</v>
      </c>
      <c r="V180" s="44">
        <f t="shared" si="45"/>
        <v>0</v>
      </c>
      <c r="W180" s="44">
        <f t="shared" si="46"/>
        <v>0</v>
      </c>
      <c r="X180" s="44">
        <f t="shared" si="47"/>
        <v>0</v>
      </c>
    </row>
    <row r="181" spans="2:24" x14ac:dyDescent="0.25">
      <c r="B181" s="88">
        <v>39540000000</v>
      </c>
      <c r="C181" s="88">
        <v>-9.4546212999999995</v>
      </c>
      <c r="E181" s="87">
        <f t="shared" si="32"/>
        <v>40.32</v>
      </c>
      <c r="F181" s="87">
        <f t="shared" si="33"/>
        <v>-9.6962413999999999</v>
      </c>
      <c r="G181" s="44">
        <f t="shared" si="34"/>
        <v>-9.8602772000000005</v>
      </c>
      <c r="H181" s="44">
        <f t="shared" si="35"/>
        <v>-10.443987</v>
      </c>
      <c r="I181" s="44">
        <f t="shared" si="36"/>
        <v>-14.271495</v>
      </c>
      <c r="J181" s="44">
        <f t="shared" si="37"/>
        <v>0</v>
      </c>
      <c r="K181" s="44">
        <f t="shared" si="38"/>
        <v>0</v>
      </c>
      <c r="L181" s="44">
        <f t="shared" si="39"/>
        <v>0</v>
      </c>
      <c r="N181" s="88">
        <v>39540000000</v>
      </c>
      <c r="O181" s="88">
        <v>-10.082583</v>
      </c>
      <c r="Q181" s="87">
        <f t="shared" si="40"/>
        <v>40.32</v>
      </c>
      <c r="R181" s="87">
        <f t="shared" si="41"/>
        <v>-10.559078</v>
      </c>
      <c r="S181" s="44">
        <f t="shared" si="42"/>
        <v>-10.751434</v>
      </c>
      <c r="T181" s="44">
        <f t="shared" si="43"/>
        <v>-11.220179999999999</v>
      </c>
      <c r="U181" s="44">
        <f t="shared" si="44"/>
        <v>-12.120763999999999</v>
      </c>
      <c r="V181" s="44">
        <f t="shared" si="45"/>
        <v>0</v>
      </c>
      <c r="W181" s="44">
        <f t="shared" si="46"/>
        <v>0</v>
      </c>
      <c r="X181" s="44">
        <f t="shared" si="47"/>
        <v>0</v>
      </c>
    </row>
    <row r="182" spans="2:24" x14ac:dyDescent="0.25">
      <c r="B182" s="88">
        <v>39735000000</v>
      </c>
      <c r="C182" s="88">
        <v>-9.5338487999999995</v>
      </c>
      <c r="E182" s="87">
        <f t="shared" si="32"/>
        <v>40.515000000000001</v>
      </c>
      <c r="F182" s="87">
        <f t="shared" si="33"/>
        <v>-9.7136431000000005</v>
      </c>
      <c r="G182" s="44">
        <f t="shared" si="34"/>
        <v>-9.8500347000000001</v>
      </c>
      <c r="H182" s="44">
        <f t="shared" si="35"/>
        <v>-10.370903999999999</v>
      </c>
      <c r="I182" s="44">
        <f t="shared" si="36"/>
        <v>-13.912207</v>
      </c>
      <c r="J182" s="44">
        <f t="shared" si="37"/>
        <v>0</v>
      </c>
      <c r="K182" s="44">
        <f t="shared" si="38"/>
        <v>0</v>
      </c>
      <c r="L182" s="44">
        <f t="shared" si="39"/>
        <v>0</v>
      </c>
      <c r="N182" s="88">
        <v>39735000000</v>
      </c>
      <c r="O182" s="88">
        <v>-10.203174000000001</v>
      </c>
      <c r="Q182" s="87">
        <f t="shared" si="40"/>
        <v>40.515000000000001</v>
      </c>
      <c r="R182" s="87">
        <f t="shared" si="41"/>
        <v>-10.652886000000001</v>
      </c>
      <c r="S182" s="44">
        <f t="shared" si="42"/>
        <v>-10.874923000000001</v>
      </c>
      <c r="T182" s="44">
        <f t="shared" si="43"/>
        <v>-11.314361</v>
      </c>
      <c r="U182" s="44">
        <f t="shared" si="44"/>
        <v>-12.199754</v>
      </c>
      <c r="V182" s="44">
        <f t="shared" si="45"/>
        <v>0</v>
      </c>
      <c r="W182" s="44">
        <f t="shared" si="46"/>
        <v>0</v>
      </c>
      <c r="X182" s="44">
        <f t="shared" si="47"/>
        <v>0</v>
      </c>
    </row>
    <row r="183" spans="2:24" x14ac:dyDescent="0.25">
      <c r="B183" s="88">
        <v>39930000000</v>
      </c>
      <c r="C183" s="88">
        <v>-9.6202334999999994</v>
      </c>
      <c r="E183" s="87">
        <f t="shared" si="32"/>
        <v>40.71</v>
      </c>
      <c r="F183" s="87">
        <f t="shared" si="33"/>
        <v>-9.6912441000000005</v>
      </c>
      <c r="G183" s="44">
        <f t="shared" si="34"/>
        <v>-9.8138846999999991</v>
      </c>
      <c r="H183" s="44">
        <f t="shared" si="35"/>
        <v>-10.230089</v>
      </c>
      <c r="I183" s="44">
        <f t="shared" si="36"/>
        <v>-12.768117</v>
      </c>
      <c r="J183" s="44">
        <f t="shared" si="37"/>
        <v>0</v>
      </c>
      <c r="K183" s="44">
        <f t="shared" si="38"/>
        <v>0</v>
      </c>
      <c r="L183" s="44">
        <f t="shared" si="39"/>
        <v>0</v>
      </c>
      <c r="N183" s="88">
        <v>39930000000</v>
      </c>
      <c r="O183" s="88">
        <v>-10.327510999999999</v>
      </c>
      <c r="Q183" s="87">
        <f t="shared" si="40"/>
        <v>40.71</v>
      </c>
      <c r="R183" s="87">
        <f t="shared" si="41"/>
        <v>-10.731902</v>
      </c>
      <c r="S183" s="44">
        <f t="shared" si="42"/>
        <v>-10.999309999999999</v>
      </c>
      <c r="T183" s="44">
        <f t="shared" si="43"/>
        <v>-11.442629999999999</v>
      </c>
      <c r="U183" s="44">
        <f t="shared" si="44"/>
        <v>-12.546294</v>
      </c>
      <c r="V183" s="44">
        <f t="shared" si="45"/>
        <v>0</v>
      </c>
      <c r="W183" s="44">
        <f t="shared" si="46"/>
        <v>0</v>
      </c>
      <c r="X183" s="44">
        <f t="shared" si="47"/>
        <v>0</v>
      </c>
    </row>
    <row r="184" spans="2:24" x14ac:dyDescent="0.25">
      <c r="B184" s="88">
        <v>40125000000</v>
      </c>
      <c r="C184" s="88">
        <v>-9.6625385000000001</v>
      </c>
      <c r="E184" s="87">
        <f t="shared" si="32"/>
        <v>40.905000000000001</v>
      </c>
      <c r="F184" s="87">
        <f t="shared" si="33"/>
        <v>-9.6739864000000004</v>
      </c>
      <c r="G184" s="44">
        <f t="shared" si="34"/>
        <v>-9.7782906999999994</v>
      </c>
      <c r="H184" s="44">
        <f t="shared" si="35"/>
        <v>-10.108809000000001</v>
      </c>
      <c r="I184" s="44">
        <f t="shared" si="36"/>
        <v>-11.993218000000001</v>
      </c>
      <c r="J184" s="44">
        <f t="shared" si="37"/>
        <v>0</v>
      </c>
      <c r="K184" s="44">
        <f t="shared" si="38"/>
        <v>0</v>
      </c>
      <c r="L184" s="44">
        <f t="shared" si="39"/>
        <v>0</v>
      </c>
      <c r="N184" s="88">
        <v>40125000000</v>
      </c>
      <c r="O184" s="88">
        <v>-10.445662</v>
      </c>
      <c r="Q184" s="87">
        <f t="shared" si="40"/>
        <v>40.905000000000001</v>
      </c>
      <c r="R184" s="87">
        <f t="shared" si="41"/>
        <v>-10.816886999999999</v>
      </c>
      <c r="S184" s="44">
        <f t="shared" si="42"/>
        <v>-11.11459</v>
      </c>
      <c r="T184" s="44">
        <f t="shared" si="43"/>
        <v>-11.587161</v>
      </c>
      <c r="U184" s="44">
        <f t="shared" si="44"/>
        <v>-12.960566999999999</v>
      </c>
      <c r="V184" s="44">
        <f t="shared" si="45"/>
        <v>0</v>
      </c>
      <c r="W184" s="44">
        <f t="shared" si="46"/>
        <v>0</v>
      </c>
      <c r="X184" s="44">
        <f t="shared" si="47"/>
        <v>0</v>
      </c>
    </row>
    <row r="185" spans="2:24" x14ac:dyDescent="0.25">
      <c r="B185" s="88">
        <v>40320000000</v>
      </c>
      <c r="C185" s="88">
        <v>-9.6962413999999999</v>
      </c>
      <c r="E185" s="87">
        <f t="shared" si="32"/>
        <v>41.1</v>
      </c>
      <c r="F185" s="87">
        <f t="shared" si="33"/>
        <v>-9.6709870999999996</v>
      </c>
      <c r="G185" s="44">
        <f t="shared" si="34"/>
        <v>-9.7530631999999997</v>
      </c>
      <c r="H185" s="44">
        <f t="shared" si="35"/>
        <v>-10.047136</v>
      </c>
      <c r="I185" s="44">
        <f t="shared" si="36"/>
        <v>-11.782223999999999</v>
      </c>
      <c r="J185" s="44">
        <f t="shared" si="37"/>
        <v>0</v>
      </c>
      <c r="K185" s="44">
        <f t="shared" si="38"/>
        <v>0</v>
      </c>
      <c r="L185" s="44">
        <f t="shared" si="39"/>
        <v>0</v>
      </c>
      <c r="N185" s="88">
        <v>40320000000</v>
      </c>
      <c r="O185" s="88">
        <v>-10.559078</v>
      </c>
      <c r="Q185" s="87">
        <f t="shared" si="40"/>
        <v>41.1</v>
      </c>
      <c r="R185" s="87">
        <f t="shared" si="41"/>
        <v>-10.906651</v>
      </c>
      <c r="S185" s="44">
        <f t="shared" si="42"/>
        <v>-11.223481</v>
      </c>
      <c r="T185" s="44">
        <f t="shared" si="43"/>
        <v>-11.723412</v>
      </c>
      <c r="U185" s="44">
        <f t="shared" si="44"/>
        <v>-13.485901999999999</v>
      </c>
      <c r="V185" s="44">
        <f t="shared" si="45"/>
        <v>0</v>
      </c>
      <c r="W185" s="44">
        <f t="shared" si="46"/>
        <v>0</v>
      </c>
      <c r="X185" s="44">
        <f t="shared" si="47"/>
        <v>0</v>
      </c>
    </row>
    <row r="186" spans="2:24" x14ac:dyDescent="0.25">
      <c r="B186" s="88">
        <v>40515000000</v>
      </c>
      <c r="C186" s="88">
        <v>-9.7136431000000005</v>
      </c>
      <c r="E186" s="87">
        <f t="shared" si="32"/>
        <v>41.295000000000002</v>
      </c>
      <c r="F186" s="87">
        <f t="shared" si="33"/>
        <v>-9.6742057999999993</v>
      </c>
      <c r="G186" s="44">
        <f t="shared" si="34"/>
        <v>-9.7234982999999993</v>
      </c>
      <c r="H186" s="44">
        <f t="shared" si="35"/>
        <v>-9.9415922000000005</v>
      </c>
      <c r="I186" s="44">
        <f t="shared" si="36"/>
        <v>-11.426227000000001</v>
      </c>
      <c r="J186" s="44">
        <f t="shared" si="37"/>
        <v>0</v>
      </c>
      <c r="K186" s="44">
        <f t="shared" si="38"/>
        <v>0</v>
      </c>
      <c r="L186" s="44">
        <f t="shared" si="39"/>
        <v>0</v>
      </c>
      <c r="N186" s="88">
        <v>40515000000</v>
      </c>
      <c r="O186" s="88">
        <v>-10.652886000000001</v>
      </c>
      <c r="Q186" s="87">
        <f t="shared" si="40"/>
        <v>41.295000000000002</v>
      </c>
      <c r="R186" s="87">
        <f t="shared" si="41"/>
        <v>-10.984019</v>
      </c>
      <c r="S186" s="44">
        <f t="shared" si="42"/>
        <v>-11.316984</v>
      </c>
      <c r="T186" s="44">
        <f t="shared" si="43"/>
        <v>-11.881907999999999</v>
      </c>
      <c r="U186" s="44">
        <f t="shared" si="44"/>
        <v>-14.748863999999999</v>
      </c>
      <c r="V186" s="44">
        <f t="shared" si="45"/>
        <v>0</v>
      </c>
      <c r="W186" s="44">
        <f t="shared" si="46"/>
        <v>0</v>
      </c>
      <c r="X186" s="44">
        <f t="shared" si="47"/>
        <v>0</v>
      </c>
    </row>
    <row r="187" spans="2:24" x14ac:dyDescent="0.25">
      <c r="B187" s="88">
        <v>40710000000</v>
      </c>
      <c r="C187" s="88">
        <v>-9.6912441000000005</v>
      </c>
      <c r="E187" s="87">
        <f t="shared" si="32"/>
        <v>41.49</v>
      </c>
      <c r="F187" s="87">
        <f t="shared" si="33"/>
        <v>-9.6833439000000006</v>
      </c>
      <c r="G187" s="44">
        <f t="shared" si="34"/>
        <v>-9.6937294000000005</v>
      </c>
      <c r="H187" s="44">
        <f t="shared" si="35"/>
        <v>-9.8710488999999999</v>
      </c>
      <c r="I187" s="44">
        <f t="shared" si="36"/>
        <v>-10.981249</v>
      </c>
      <c r="J187" s="44">
        <f t="shared" si="37"/>
        <v>0</v>
      </c>
      <c r="K187" s="44">
        <f t="shared" si="38"/>
        <v>0</v>
      </c>
      <c r="L187" s="44">
        <f t="shared" si="39"/>
        <v>0</v>
      </c>
      <c r="N187" s="88">
        <v>40710000000</v>
      </c>
      <c r="O187" s="88">
        <v>-10.731902</v>
      </c>
      <c r="Q187" s="87">
        <f t="shared" si="40"/>
        <v>41.49</v>
      </c>
      <c r="R187" s="87">
        <f t="shared" si="41"/>
        <v>-11.038827</v>
      </c>
      <c r="S187" s="44">
        <f t="shared" si="42"/>
        <v>-11.409572000000001</v>
      </c>
      <c r="T187" s="44">
        <f t="shared" si="43"/>
        <v>-12.072540999999999</v>
      </c>
      <c r="U187" s="44">
        <f t="shared" si="44"/>
        <v>-16.946055999999999</v>
      </c>
      <c r="V187" s="44">
        <f t="shared" si="45"/>
        <v>0</v>
      </c>
      <c r="W187" s="44">
        <f t="shared" si="46"/>
        <v>0</v>
      </c>
      <c r="X187" s="44">
        <f t="shared" si="47"/>
        <v>0</v>
      </c>
    </row>
    <row r="188" spans="2:24" x14ac:dyDescent="0.25">
      <c r="B188" s="88">
        <v>40905000000</v>
      </c>
      <c r="C188" s="88">
        <v>-9.6739864000000004</v>
      </c>
      <c r="E188" s="87">
        <f t="shared" si="32"/>
        <v>41.685000000000002</v>
      </c>
      <c r="F188" s="87">
        <f t="shared" si="33"/>
        <v>-9.6991052999999994</v>
      </c>
      <c r="G188" s="44">
        <f t="shared" si="34"/>
        <v>-9.6869469000000006</v>
      </c>
      <c r="H188" s="44">
        <f t="shared" si="35"/>
        <v>-9.8786783000000007</v>
      </c>
      <c r="I188" s="44">
        <f t="shared" si="36"/>
        <v>-11.244825000000001</v>
      </c>
      <c r="J188" s="44">
        <f t="shared" si="37"/>
        <v>0</v>
      </c>
      <c r="K188" s="44">
        <f t="shared" si="38"/>
        <v>0</v>
      </c>
      <c r="L188" s="44">
        <f t="shared" si="39"/>
        <v>0</v>
      </c>
      <c r="N188" s="88">
        <v>40905000000</v>
      </c>
      <c r="O188" s="88">
        <v>-10.816886999999999</v>
      </c>
      <c r="Q188" s="87">
        <f t="shared" si="40"/>
        <v>41.685000000000002</v>
      </c>
      <c r="R188" s="87">
        <f t="shared" si="41"/>
        <v>-11.081806</v>
      </c>
      <c r="S188" s="44">
        <f t="shared" si="42"/>
        <v>-11.441998</v>
      </c>
      <c r="T188" s="44">
        <f t="shared" si="43"/>
        <v>-12.239508000000001</v>
      </c>
      <c r="U188" s="44">
        <f t="shared" si="44"/>
        <v>-19.350698000000001</v>
      </c>
      <c r="V188" s="44">
        <f t="shared" si="45"/>
        <v>0</v>
      </c>
      <c r="W188" s="44">
        <f t="shared" si="46"/>
        <v>0</v>
      </c>
      <c r="X188" s="44">
        <f t="shared" si="47"/>
        <v>0</v>
      </c>
    </row>
    <row r="189" spans="2:24" x14ac:dyDescent="0.25">
      <c r="B189" s="88">
        <v>41100000000</v>
      </c>
      <c r="C189" s="88">
        <v>-9.6709870999999996</v>
      </c>
      <c r="E189" s="87">
        <f t="shared" si="32"/>
        <v>41.88</v>
      </c>
      <c r="F189" s="87">
        <f t="shared" si="33"/>
        <v>-9.7128715999999997</v>
      </c>
      <c r="G189" s="44">
        <f t="shared" si="34"/>
        <v>-9.6831408000000003</v>
      </c>
      <c r="H189" s="44">
        <f t="shared" si="35"/>
        <v>-9.8978509999999993</v>
      </c>
      <c r="I189" s="44">
        <f t="shared" si="36"/>
        <v>-11.33943</v>
      </c>
      <c r="J189" s="44">
        <f t="shared" si="37"/>
        <v>0</v>
      </c>
      <c r="K189" s="44">
        <f t="shared" si="38"/>
        <v>0</v>
      </c>
      <c r="L189" s="44">
        <f t="shared" si="39"/>
        <v>0</v>
      </c>
      <c r="N189" s="88">
        <v>41100000000</v>
      </c>
      <c r="O189" s="88">
        <v>-10.906651</v>
      </c>
      <c r="Q189" s="87">
        <f t="shared" si="40"/>
        <v>41.88</v>
      </c>
      <c r="R189" s="87">
        <f t="shared" si="41"/>
        <v>-11.087202</v>
      </c>
      <c r="S189" s="44">
        <f t="shared" si="42"/>
        <v>-11.464611</v>
      </c>
      <c r="T189" s="44">
        <f t="shared" si="43"/>
        <v>-12.428141</v>
      </c>
      <c r="U189" s="44">
        <f t="shared" si="44"/>
        <v>-21.518063999999999</v>
      </c>
      <c r="V189" s="44">
        <f t="shared" si="45"/>
        <v>0</v>
      </c>
      <c r="W189" s="44">
        <f t="shared" si="46"/>
        <v>0</v>
      </c>
      <c r="X189" s="44">
        <f t="shared" si="47"/>
        <v>0</v>
      </c>
    </row>
    <row r="190" spans="2:24" x14ac:dyDescent="0.25">
      <c r="B190" s="88">
        <v>41295000000</v>
      </c>
      <c r="C190" s="88">
        <v>-9.6742057999999993</v>
      </c>
      <c r="E190" s="87">
        <f t="shared" si="32"/>
        <v>42.075000000000003</v>
      </c>
      <c r="F190" s="87">
        <f t="shared" si="33"/>
        <v>-9.7376432000000008</v>
      </c>
      <c r="G190" s="44">
        <f t="shared" si="34"/>
        <v>-9.6993723000000003</v>
      </c>
      <c r="H190" s="44">
        <f t="shared" si="35"/>
        <v>-9.8874511999999992</v>
      </c>
      <c r="I190" s="44">
        <f t="shared" si="36"/>
        <v>-11.232578</v>
      </c>
      <c r="J190" s="44">
        <f t="shared" si="37"/>
        <v>0</v>
      </c>
      <c r="K190" s="44">
        <f t="shared" si="38"/>
        <v>0</v>
      </c>
      <c r="L190" s="44">
        <f t="shared" si="39"/>
        <v>0</v>
      </c>
      <c r="N190" s="88">
        <v>41295000000</v>
      </c>
      <c r="O190" s="88">
        <v>-10.984019</v>
      </c>
      <c r="Q190" s="87">
        <f t="shared" si="40"/>
        <v>42.075000000000003</v>
      </c>
      <c r="R190" s="87">
        <f t="shared" si="41"/>
        <v>-11.081765000000001</v>
      </c>
      <c r="S190" s="44">
        <f t="shared" si="42"/>
        <v>-11.489665</v>
      </c>
      <c r="T190" s="44">
        <f t="shared" si="43"/>
        <v>-12.995392000000001</v>
      </c>
      <c r="U190" s="44">
        <f t="shared" si="44"/>
        <v>-25.531314999999999</v>
      </c>
      <c r="V190" s="44">
        <f t="shared" si="45"/>
        <v>0</v>
      </c>
      <c r="W190" s="44">
        <f t="shared" si="46"/>
        <v>0</v>
      </c>
      <c r="X190" s="44">
        <f t="shared" si="47"/>
        <v>0</v>
      </c>
    </row>
    <row r="191" spans="2:24" x14ac:dyDescent="0.25">
      <c r="B191" s="88">
        <v>41490000000</v>
      </c>
      <c r="C191" s="88">
        <v>-9.6833439000000006</v>
      </c>
      <c r="E191" s="87">
        <f t="shared" si="32"/>
        <v>42.27</v>
      </c>
      <c r="F191" s="87">
        <f t="shared" si="33"/>
        <v>-9.7804135999999993</v>
      </c>
      <c r="G191" s="44">
        <f t="shared" si="34"/>
        <v>-9.7089958000000003</v>
      </c>
      <c r="H191" s="44">
        <f t="shared" si="35"/>
        <v>-9.9147663000000001</v>
      </c>
      <c r="I191" s="44">
        <f t="shared" si="36"/>
        <v>-11.291079</v>
      </c>
      <c r="J191" s="44">
        <f t="shared" si="37"/>
        <v>0</v>
      </c>
      <c r="K191" s="44">
        <f t="shared" si="38"/>
        <v>0</v>
      </c>
      <c r="L191" s="44">
        <f t="shared" si="39"/>
        <v>0</v>
      </c>
      <c r="N191" s="88">
        <v>41490000000</v>
      </c>
      <c r="O191" s="88">
        <v>-11.038827</v>
      </c>
      <c r="Q191" s="87">
        <f t="shared" si="40"/>
        <v>42.27</v>
      </c>
      <c r="R191" s="87">
        <f t="shared" si="41"/>
        <v>-11.088571999999999</v>
      </c>
      <c r="S191" s="44">
        <f t="shared" si="42"/>
        <v>-11.506684999999999</v>
      </c>
      <c r="T191" s="44">
        <f t="shared" si="43"/>
        <v>-13.431187</v>
      </c>
      <c r="U191" s="44">
        <f t="shared" si="44"/>
        <v>-28.675996999999999</v>
      </c>
      <c r="V191" s="44">
        <f t="shared" si="45"/>
        <v>0</v>
      </c>
      <c r="W191" s="44">
        <f t="shared" si="46"/>
        <v>0</v>
      </c>
      <c r="X191" s="44">
        <f t="shared" si="47"/>
        <v>0</v>
      </c>
    </row>
    <row r="192" spans="2:24" x14ac:dyDescent="0.25">
      <c r="B192" s="88">
        <v>41685000000</v>
      </c>
      <c r="C192" s="88">
        <v>-9.6991052999999994</v>
      </c>
      <c r="E192" s="87">
        <f t="shared" si="32"/>
        <v>42.465000000000003</v>
      </c>
      <c r="F192" s="87">
        <f t="shared" si="33"/>
        <v>-9.8645610999999995</v>
      </c>
      <c r="G192" s="44">
        <f t="shared" si="34"/>
        <v>-9.7682561999999997</v>
      </c>
      <c r="H192" s="44">
        <f t="shared" si="35"/>
        <v>-10.007982999999999</v>
      </c>
      <c r="I192" s="44">
        <f t="shared" si="36"/>
        <v>-11.636056</v>
      </c>
      <c r="J192" s="44">
        <f t="shared" si="37"/>
        <v>0</v>
      </c>
      <c r="K192" s="44">
        <f t="shared" si="38"/>
        <v>0</v>
      </c>
      <c r="L192" s="44">
        <f t="shared" si="39"/>
        <v>0</v>
      </c>
      <c r="N192" s="88">
        <v>41685000000</v>
      </c>
      <c r="O192" s="88">
        <v>-11.081806</v>
      </c>
      <c r="Q192" s="87">
        <f t="shared" si="40"/>
        <v>42.465000000000003</v>
      </c>
      <c r="R192" s="87">
        <f t="shared" si="41"/>
        <v>-11.117372</v>
      </c>
      <c r="S192" s="44">
        <f t="shared" si="42"/>
        <v>-11.542638999999999</v>
      </c>
      <c r="T192" s="44">
        <f t="shared" si="43"/>
        <v>-13.967537</v>
      </c>
      <c r="U192" s="44">
        <f t="shared" si="44"/>
        <v>-31.534651</v>
      </c>
      <c r="V192" s="44">
        <f t="shared" si="45"/>
        <v>0</v>
      </c>
      <c r="W192" s="44">
        <f t="shared" si="46"/>
        <v>0</v>
      </c>
      <c r="X192" s="44">
        <f t="shared" si="47"/>
        <v>0</v>
      </c>
    </row>
    <row r="193" spans="2:24" x14ac:dyDescent="0.25">
      <c r="B193" s="88">
        <v>41880000000</v>
      </c>
      <c r="C193" s="88">
        <v>-9.7128715999999997</v>
      </c>
      <c r="E193" s="87">
        <f t="shared" si="32"/>
        <v>42.66</v>
      </c>
      <c r="F193" s="87">
        <f t="shared" si="33"/>
        <v>-9.9809294000000008</v>
      </c>
      <c r="G193" s="44">
        <f t="shared" si="34"/>
        <v>-9.8764857999999993</v>
      </c>
      <c r="H193" s="44">
        <f t="shared" si="35"/>
        <v>-10.130615000000001</v>
      </c>
      <c r="I193" s="44">
        <f t="shared" si="36"/>
        <v>-11.82757</v>
      </c>
      <c r="J193" s="44">
        <f t="shared" si="37"/>
        <v>0</v>
      </c>
      <c r="K193" s="44">
        <f t="shared" si="38"/>
        <v>0</v>
      </c>
      <c r="L193" s="44">
        <f t="shared" si="39"/>
        <v>0</v>
      </c>
      <c r="N193" s="88">
        <v>41880000000</v>
      </c>
      <c r="O193" s="88">
        <v>-11.087202</v>
      </c>
      <c r="Q193" s="87">
        <f t="shared" si="40"/>
        <v>42.66</v>
      </c>
      <c r="R193" s="87">
        <f t="shared" si="41"/>
        <v>-11.136568</v>
      </c>
      <c r="S193" s="44">
        <f t="shared" si="42"/>
        <v>-11.617575</v>
      </c>
      <c r="T193" s="44">
        <f t="shared" si="43"/>
        <v>-15.059725</v>
      </c>
      <c r="U193" s="44">
        <f t="shared" si="44"/>
        <v>-33.944775</v>
      </c>
      <c r="V193" s="44">
        <f t="shared" si="45"/>
        <v>0</v>
      </c>
      <c r="W193" s="44">
        <f t="shared" si="46"/>
        <v>0</v>
      </c>
      <c r="X193" s="44">
        <f t="shared" si="47"/>
        <v>0</v>
      </c>
    </row>
    <row r="194" spans="2:24" x14ac:dyDescent="0.25">
      <c r="B194" s="88">
        <v>42075000000</v>
      </c>
      <c r="C194" s="88">
        <v>-9.7376432000000008</v>
      </c>
      <c r="E194" s="87">
        <f t="shared" si="32"/>
        <v>42.854999999999997</v>
      </c>
      <c r="F194" s="87">
        <f t="shared" si="33"/>
        <v>-10.143354</v>
      </c>
      <c r="G194" s="44">
        <f t="shared" si="34"/>
        <v>-10.059545999999999</v>
      </c>
      <c r="H194" s="44">
        <f t="shared" si="35"/>
        <v>-10.25712</v>
      </c>
      <c r="I194" s="44">
        <f t="shared" si="36"/>
        <v>-11.472982</v>
      </c>
      <c r="J194" s="44">
        <f t="shared" si="37"/>
        <v>0</v>
      </c>
      <c r="K194" s="44">
        <f t="shared" si="38"/>
        <v>0</v>
      </c>
      <c r="L194" s="44">
        <f t="shared" si="39"/>
        <v>0</v>
      </c>
      <c r="N194" s="88">
        <v>42075000000</v>
      </c>
      <c r="O194" s="88">
        <v>-11.081765000000001</v>
      </c>
      <c r="Q194" s="87">
        <f t="shared" si="40"/>
        <v>42.854999999999997</v>
      </c>
      <c r="R194" s="87">
        <f t="shared" si="41"/>
        <v>-11.137805999999999</v>
      </c>
      <c r="S194" s="44">
        <f t="shared" si="42"/>
        <v>-11.745448</v>
      </c>
      <c r="T194" s="44">
        <f t="shared" si="43"/>
        <v>-16.790365000000001</v>
      </c>
      <c r="U194" s="44">
        <f t="shared" si="44"/>
        <v>-37.308041000000003</v>
      </c>
      <c r="V194" s="44">
        <f t="shared" si="45"/>
        <v>0</v>
      </c>
      <c r="W194" s="44">
        <f t="shared" si="46"/>
        <v>0</v>
      </c>
      <c r="X194" s="44">
        <f t="shared" si="47"/>
        <v>0</v>
      </c>
    </row>
    <row r="195" spans="2:24" x14ac:dyDescent="0.25">
      <c r="B195" s="88">
        <v>42270000000</v>
      </c>
      <c r="C195" s="88">
        <v>-9.7804135999999993</v>
      </c>
      <c r="E195" s="87">
        <f t="shared" si="32"/>
        <v>43.05</v>
      </c>
      <c r="F195" s="87">
        <f t="shared" si="33"/>
        <v>-10.367735</v>
      </c>
      <c r="G195" s="44">
        <f t="shared" si="34"/>
        <v>-10.261514</v>
      </c>
      <c r="H195" s="44">
        <f t="shared" si="35"/>
        <v>-10.437569999999999</v>
      </c>
      <c r="I195" s="44">
        <f t="shared" si="36"/>
        <v>-11.343302</v>
      </c>
      <c r="J195" s="44">
        <f t="shared" si="37"/>
        <v>0</v>
      </c>
      <c r="K195" s="44">
        <f t="shared" si="38"/>
        <v>0</v>
      </c>
      <c r="L195" s="44">
        <f t="shared" si="39"/>
        <v>0</v>
      </c>
      <c r="N195" s="88">
        <v>42270000000</v>
      </c>
      <c r="O195" s="88">
        <v>-11.088571999999999</v>
      </c>
      <c r="Q195" s="87">
        <f t="shared" si="40"/>
        <v>43.05</v>
      </c>
      <c r="R195" s="87">
        <f t="shared" si="41"/>
        <v>-11.13571</v>
      </c>
      <c r="S195" s="44">
        <f t="shared" si="42"/>
        <v>-11.875323</v>
      </c>
      <c r="T195" s="44">
        <f t="shared" si="43"/>
        <v>-19.189854</v>
      </c>
      <c r="U195" s="44">
        <f t="shared" si="44"/>
        <v>-40.491534999999999</v>
      </c>
      <c r="V195" s="44">
        <f t="shared" si="45"/>
        <v>0</v>
      </c>
      <c r="W195" s="44">
        <f t="shared" si="46"/>
        <v>0</v>
      </c>
      <c r="X195" s="44">
        <f t="shared" si="47"/>
        <v>0</v>
      </c>
    </row>
    <row r="196" spans="2:24" x14ac:dyDescent="0.25">
      <c r="B196" s="88">
        <v>42465000000</v>
      </c>
      <c r="C196" s="88">
        <v>-9.8645610999999995</v>
      </c>
      <c r="E196" s="87">
        <f t="shared" si="32"/>
        <v>43.244999999999997</v>
      </c>
      <c r="F196" s="87">
        <f t="shared" si="33"/>
        <v>-10.625372</v>
      </c>
      <c r="G196" s="44">
        <f t="shared" si="34"/>
        <v>-10.509567000000001</v>
      </c>
      <c r="H196" s="44">
        <f t="shared" si="35"/>
        <v>-10.706203</v>
      </c>
      <c r="I196" s="44">
        <f t="shared" si="36"/>
        <v>-11.551982000000001</v>
      </c>
      <c r="J196" s="44">
        <f t="shared" si="37"/>
        <v>0</v>
      </c>
      <c r="K196" s="44">
        <f t="shared" si="38"/>
        <v>0</v>
      </c>
      <c r="L196" s="44">
        <f t="shared" si="39"/>
        <v>0</v>
      </c>
      <c r="N196" s="88">
        <v>42465000000</v>
      </c>
      <c r="O196" s="88">
        <v>-11.117372</v>
      </c>
      <c r="Q196" s="87">
        <f t="shared" si="40"/>
        <v>43.244999999999997</v>
      </c>
      <c r="R196" s="87">
        <f t="shared" si="41"/>
        <v>-11.114717000000001</v>
      </c>
      <c r="S196" s="44">
        <f t="shared" si="42"/>
        <v>-12.125742000000001</v>
      </c>
      <c r="T196" s="44">
        <f t="shared" si="43"/>
        <v>-21.793827</v>
      </c>
      <c r="U196" s="44">
        <f t="shared" si="44"/>
        <v>-41.550133000000002</v>
      </c>
      <c r="V196" s="44">
        <f t="shared" si="45"/>
        <v>0</v>
      </c>
      <c r="W196" s="44">
        <f t="shared" si="46"/>
        <v>0</v>
      </c>
      <c r="X196" s="44">
        <f t="shared" si="47"/>
        <v>0</v>
      </c>
    </row>
    <row r="197" spans="2:24" x14ac:dyDescent="0.25">
      <c r="B197" s="88">
        <v>42660000000</v>
      </c>
      <c r="C197" s="88">
        <v>-9.9809294000000008</v>
      </c>
      <c r="E197" s="87">
        <f t="shared" ref="E197:E205" si="48">B201/1000000000</f>
        <v>43.44</v>
      </c>
      <c r="F197" s="87">
        <f t="shared" ref="F197:F205" si="49">C201</f>
        <v>-10.894988</v>
      </c>
      <c r="G197" s="44">
        <f t="shared" ref="G197:G205" si="50">C407</f>
        <v>-10.779593999999999</v>
      </c>
      <c r="H197" s="44">
        <f t="shared" ref="H197:H205" si="51">C613</f>
        <v>-10.966047</v>
      </c>
      <c r="I197" s="44">
        <f t="shared" ref="I197:I205" si="52">C819</f>
        <v>-11.676959</v>
      </c>
      <c r="J197" s="44">
        <f t="shared" ref="J197:J205" si="53">C1025</f>
        <v>0</v>
      </c>
      <c r="K197" s="44">
        <f t="shared" ref="K197:K205" si="54">C1231</f>
        <v>0</v>
      </c>
      <c r="L197" s="44">
        <f t="shared" si="39"/>
        <v>0</v>
      </c>
      <c r="N197" s="88">
        <v>42660000000</v>
      </c>
      <c r="O197" s="88">
        <v>-11.136568</v>
      </c>
      <c r="Q197" s="87">
        <f t="shared" si="40"/>
        <v>43.44</v>
      </c>
      <c r="R197" s="87">
        <f t="shared" si="41"/>
        <v>-11.096674</v>
      </c>
      <c r="S197" s="44">
        <f t="shared" si="42"/>
        <v>-12.978232999999999</v>
      </c>
      <c r="T197" s="44">
        <f t="shared" si="43"/>
        <v>-26.558064000000002</v>
      </c>
      <c r="U197" s="44">
        <f t="shared" si="44"/>
        <v>-42.386642000000002</v>
      </c>
      <c r="V197" s="44">
        <f t="shared" si="45"/>
        <v>0</v>
      </c>
      <c r="W197" s="44">
        <f t="shared" si="46"/>
        <v>0</v>
      </c>
      <c r="X197" s="44">
        <f t="shared" si="47"/>
        <v>0</v>
      </c>
    </row>
    <row r="198" spans="2:24" x14ac:dyDescent="0.25">
      <c r="B198" s="88">
        <v>42855000000</v>
      </c>
      <c r="C198" s="88">
        <v>-10.143354</v>
      </c>
      <c r="E198" s="87">
        <f t="shared" si="48"/>
        <v>43.634999999999998</v>
      </c>
      <c r="F198" s="87">
        <f t="shared" si="49"/>
        <v>-11.170457000000001</v>
      </c>
      <c r="G198" s="44">
        <f t="shared" si="50"/>
        <v>-11.082670999999999</v>
      </c>
      <c r="H198" s="44">
        <f t="shared" si="51"/>
        <v>-11.250401</v>
      </c>
      <c r="I198" s="44">
        <f t="shared" si="52"/>
        <v>-11.825381999999999</v>
      </c>
      <c r="J198" s="44">
        <f t="shared" si="53"/>
        <v>0</v>
      </c>
      <c r="K198" s="44">
        <f t="shared" si="54"/>
        <v>0</v>
      </c>
      <c r="L198" s="44">
        <f t="shared" ref="L198:L205" si="55">C1438</f>
        <v>0</v>
      </c>
      <c r="N198" s="88">
        <v>42855000000</v>
      </c>
      <c r="O198" s="88">
        <v>-11.137805999999999</v>
      </c>
      <c r="Q198" s="87">
        <f t="shared" ref="Q198:Q205" si="56">N202/1000000000</f>
        <v>43.634999999999998</v>
      </c>
      <c r="R198" s="87">
        <f t="shared" ref="R198:R205" si="57">O202</f>
        <v>-11.084743</v>
      </c>
      <c r="S198" s="44">
        <f t="shared" ref="S198:S205" si="58">O408</f>
        <v>-14.168854</v>
      </c>
      <c r="T198" s="44">
        <f t="shared" ref="T198:T205" si="59">O614</f>
        <v>-31.522763999999999</v>
      </c>
      <c r="U198" s="44">
        <f t="shared" ref="U198:U205" si="60">O820</f>
        <v>-43.058601000000003</v>
      </c>
      <c r="V198" s="44">
        <f t="shared" ref="V198:V205" si="61">O1026</f>
        <v>0</v>
      </c>
      <c r="W198" s="44">
        <f t="shared" ref="W198:W205" si="62">O1232</f>
        <v>0</v>
      </c>
      <c r="X198" s="44">
        <f t="shared" ref="X198:X205" si="63">O1438</f>
        <v>0</v>
      </c>
    </row>
    <row r="199" spans="2:24" x14ac:dyDescent="0.25">
      <c r="B199" s="88">
        <v>43050000000</v>
      </c>
      <c r="C199" s="88">
        <v>-10.367735</v>
      </c>
      <c r="E199" s="87">
        <f t="shared" si="48"/>
        <v>43.83</v>
      </c>
      <c r="F199" s="87">
        <f t="shared" si="49"/>
        <v>-11.450411000000001</v>
      </c>
      <c r="G199" s="44">
        <f t="shared" si="50"/>
        <v>-11.365085000000001</v>
      </c>
      <c r="H199" s="44">
        <f t="shared" si="51"/>
        <v>-11.516831</v>
      </c>
      <c r="I199" s="44">
        <f t="shared" si="52"/>
        <v>-12.017086000000001</v>
      </c>
      <c r="J199" s="44">
        <f t="shared" si="53"/>
        <v>0</v>
      </c>
      <c r="K199" s="44">
        <f t="shared" si="54"/>
        <v>0</v>
      </c>
      <c r="L199" s="44">
        <f t="shared" si="55"/>
        <v>0</v>
      </c>
      <c r="N199" s="88">
        <v>43050000000</v>
      </c>
      <c r="O199" s="88">
        <v>-11.13571</v>
      </c>
      <c r="Q199" s="87">
        <f t="shared" si="56"/>
        <v>43.83</v>
      </c>
      <c r="R199" s="87">
        <f t="shared" si="57"/>
        <v>-11.119833</v>
      </c>
      <c r="S199" s="44">
        <f t="shared" si="58"/>
        <v>-15.161272</v>
      </c>
      <c r="T199" s="44">
        <f t="shared" si="59"/>
        <v>-35.092697000000001</v>
      </c>
      <c r="U199" s="44">
        <f t="shared" si="60"/>
        <v>-43.453907000000001</v>
      </c>
      <c r="V199" s="44">
        <f t="shared" si="61"/>
        <v>0</v>
      </c>
      <c r="W199" s="44">
        <f t="shared" si="62"/>
        <v>0</v>
      </c>
      <c r="X199" s="44">
        <f t="shared" si="63"/>
        <v>0</v>
      </c>
    </row>
    <row r="200" spans="2:24" x14ac:dyDescent="0.25">
      <c r="B200" s="88">
        <v>43245000000</v>
      </c>
      <c r="C200" s="88">
        <v>-10.625372</v>
      </c>
      <c r="E200" s="87">
        <f t="shared" si="48"/>
        <v>44.024999999999999</v>
      </c>
      <c r="F200" s="87">
        <f t="shared" si="49"/>
        <v>-11.70904</v>
      </c>
      <c r="G200" s="44">
        <f t="shared" si="50"/>
        <v>-11.639661</v>
      </c>
      <c r="H200" s="44">
        <f t="shared" si="51"/>
        <v>-11.786541</v>
      </c>
      <c r="I200" s="44">
        <f t="shared" si="52"/>
        <v>-12.262026000000001</v>
      </c>
      <c r="J200" s="44">
        <f t="shared" si="53"/>
        <v>0</v>
      </c>
      <c r="K200" s="44">
        <f t="shared" si="54"/>
        <v>0</v>
      </c>
      <c r="L200" s="44">
        <f t="shared" si="55"/>
        <v>0</v>
      </c>
      <c r="N200" s="88">
        <v>43245000000</v>
      </c>
      <c r="O200" s="88">
        <v>-11.114717000000001</v>
      </c>
      <c r="Q200" s="87">
        <f t="shared" si="56"/>
        <v>44.024999999999999</v>
      </c>
      <c r="R200" s="87">
        <f t="shared" si="57"/>
        <v>-11.189692000000001</v>
      </c>
      <c r="S200" s="44">
        <f t="shared" si="58"/>
        <v>-16.138977000000001</v>
      </c>
      <c r="T200" s="44">
        <f t="shared" si="59"/>
        <v>-37.144424000000001</v>
      </c>
      <c r="U200" s="44">
        <f t="shared" si="60"/>
        <v>-43.592941000000003</v>
      </c>
      <c r="V200" s="44">
        <f t="shared" si="61"/>
        <v>0</v>
      </c>
      <c r="W200" s="44">
        <f t="shared" si="62"/>
        <v>0</v>
      </c>
      <c r="X200" s="44">
        <f t="shared" si="63"/>
        <v>0</v>
      </c>
    </row>
    <row r="201" spans="2:24" x14ac:dyDescent="0.25">
      <c r="B201" s="88">
        <v>43440000000</v>
      </c>
      <c r="C201" s="88">
        <v>-10.894988</v>
      </c>
      <c r="E201" s="87">
        <f t="shared" si="48"/>
        <v>44.22</v>
      </c>
      <c r="F201" s="87">
        <f t="shared" si="49"/>
        <v>-11.967015999999999</v>
      </c>
      <c r="G201" s="44">
        <f t="shared" si="50"/>
        <v>-11.896722</v>
      </c>
      <c r="H201" s="44">
        <f t="shared" si="51"/>
        <v>-12.044962</v>
      </c>
      <c r="I201" s="44">
        <f t="shared" si="52"/>
        <v>-12.520375</v>
      </c>
      <c r="J201" s="44">
        <f t="shared" si="53"/>
        <v>0</v>
      </c>
      <c r="K201" s="44">
        <f t="shared" si="54"/>
        <v>0</v>
      </c>
      <c r="L201" s="44">
        <f t="shared" si="55"/>
        <v>0</v>
      </c>
      <c r="N201" s="88">
        <v>43440000000</v>
      </c>
      <c r="O201" s="88">
        <v>-11.096674</v>
      </c>
      <c r="Q201" s="87">
        <f t="shared" si="56"/>
        <v>44.22</v>
      </c>
      <c r="R201" s="87">
        <f t="shared" si="57"/>
        <v>-11.371231</v>
      </c>
      <c r="S201" s="44">
        <f t="shared" si="58"/>
        <v>-17.757507</v>
      </c>
      <c r="T201" s="44">
        <f t="shared" si="59"/>
        <v>-38.759219999999999</v>
      </c>
      <c r="U201" s="44">
        <f t="shared" si="60"/>
        <v>-43.838448</v>
      </c>
      <c r="V201" s="44">
        <f t="shared" si="61"/>
        <v>0</v>
      </c>
      <c r="W201" s="44">
        <f t="shared" si="62"/>
        <v>0</v>
      </c>
      <c r="X201" s="44">
        <f t="shared" si="63"/>
        <v>0</v>
      </c>
    </row>
    <row r="202" spans="2:24" x14ac:dyDescent="0.25">
      <c r="B202" s="88">
        <v>43635000000</v>
      </c>
      <c r="C202" s="88">
        <v>-11.170457000000001</v>
      </c>
      <c r="E202" s="87">
        <f t="shared" si="48"/>
        <v>44.414999999999999</v>
      </c>
      <c r="F202" s="87">
        <f t="shared" si="49"/>
        <v>-12.223409999999999</v>
      </c>
      <c r="G202" s="44">
        <f t="shared" si="50"/>
        <v>-12.161185</v>
      </c>
      <c r="H202" s="44">
        <f t="shared" si="51"/>
        <v>-12.311495000000001</v>
      </c>
      <c r="I202" s="44">
        <f t="shared" si="52"/>
        <v>-12.764473000000001</v>
      </c>
      <c r="J202" s="44">
        <f t="shared" si="53"/>
        <v>0</v>
      </c>
      <c r="K202" s="44">
        <f t="shared" si="54"/>
        <v>0</v>
      </c>
      <c r="L202" s="44">
        <f t="shared" si="55"/>
        <v>0</v>
      </c>
      <c r="N202" s="88">
        <v>43635000000</v>
      </c>
      <c r="O202" s="88">
        <v>-11.084743</v>
      </c>
      <c r="Q202" s="87">
        <f t="shared" si="56"/>
        <v>44.414999999999999</v>
      </c>
      <c r="R202" s="87">
        <f t="shared" si="57"/>
        <v>-11.344347000000001</v>
      </c>
      <c r="S202" s="44">
        <f t="shared" si="58"/>
        <v>-19.888712000000002</v>
      </c>
      <c r="T202" s="44">
        <f t="shared" si="59"/>
        <v>-40.649059000000001</v>
      </c>
      <c r="U202" s="44">
        <f t="shared" si="60"/>
        <v>-44.019016000000001</v>
      </c>
      <c r="V202" s="44">
        <f t="shared" si="61"/>
        <v>0</v>
      </c>
      <c r="W202" s="44">
        <f t="shared" si="62"/>
        <v>0</v>
      </c>
      <c r="X202" s="44">
        <f t="shared" si="63"/>
        <v>0</v>
      </c>
    </row>
    <row r="203" spans="2:24" x14ac:dyDescent="0.25">
      <c r="B203" s="88">
        <v>43830000000</v>
      </c>
      <c r="C203" s="88">
        <v>-11.450411000000001</v>
      </c>
      <c r="E203" s="87">
        <f t="shared" si="48"/>
        <v>44.61</v>
      </c>
      <c r="F203" s="87">
        <f t="shared" si="49"/>
        <v>-12.481147999999999</v>
      </c>
      <c r="G203" s="44">
        <f t="shared" si="50"/>
        <v>-12.411859</v>
      </c>
      <c r="H203" s="44">
        <f t="shared" si="51"/>
        <v>-12.570911000000001</v>
      </c>
      <c r="I203" s="44">
        <f t="shared" si="52"/>
        <v>-13.039918</v>
      </c>
      <c r="J203" s="44">
        <f t="shared" si="53"/>
        <v>0</v>
      </c>
      <c r="K203" s="44">
        <f t="shared" si="54"/>
        <v>0</v>
      </c>
      <c r="L203" s="44">
        <f t="shared" si="55"/>
        <v>0</v>
      </c>
      <c r="N203" s="88">
        <v>43830000000</v>
      </c>
      <c r="O203" s="88">
        <v>-11.119833</v>
      </c>
      <c r="Q203" s="87">
        <f t="shared" si="56"/>
        <v>44.61</v>
      </c>
      <c r="R203" s="87">
        <f t="shared" si="57"/>
        <v>-11.378367000000001</v>
      </c>
      <c r="S203" s="44">
        <f t="shared" si="58"/>
        <v>-20.001621</v>
      </c>
      <c r="T203" s="44">
        <f t="shared" si="59"/>
        <v>-40.852069999999998</v>
      </c>
      <c r="U203" s="44">
        <f t="shared" si="60"/>
        <v>-44.001666999999998</v>
      </c>
      <c r="V203" s="44">
        <f t="shared" si="61"/>
        <v>0</v>
      </c>
      <c r="W203" s="44">
        <f t="shared" si="62"/>
        <v>0</v>
      </c>
      <c r="X203" s="44">
        <f t="shared" si="63"/>
        <v>0</v>
      </c>
    </row>
    <row r="204" spans="2:24" x14ac:dyDescent="0.25">
      <c r="B204" s="88">
        <v>44025000000</v>
      </c>
      <c r="C204" s="88">
        <v>-11.70904</v>
      </c>
      <c r="E204" s="87">
        <f t="shared" si="48"/>
        <v>44.805</v>
      </c>
      <c r="F204" s="87">
        <f t="shared" si="49"/>
        <v>-12.690924000000001</v>
      </c>
      <c r="G204" s="44">
        <f t="shared" si="50"/>
        <v>-12.657382999999999</v>
      </c>
      <c r="H204" s="44">
        <f t="shared" si="51"/>
        <v>-12.825246999999999</v>
      </c>
      <c r="I204" s="44">
        <f t="shared" si="52"/>
        <v>-13.296398999999999</v>
      </c>
      <c r="J204" s="44">
        <f t="shared" si="53"/>
        <v>0</v>
      </c>
      <c r="K204" s="44">
        <f t="shared" si="54"/>
        <v>0</v>
      </c>
      <c r="L204" s="44">
        <f t="shared" si="55"/>
        <v>0</v>
      </c>
      <c r="N204" s="88">
        <v>44025000000</v>
      </c>
      <c r="O204" s="88">
        <v>-11.189692000000001</v>
      </c>
      <c r="Q204" s="87">
        <f t="shared" si="56"/>
        <v>44.805</v>
      </c>
      <c r="R204" s="87">
        <f t="shared" si="57"/>
        <v>-11.398286000000001</v>
      </c>
      <c r="S204" s="44">
        <f t="shared" si="58"/>
        <v>-20.111834999999999</v>
      </c>
      <c r="T204" s="44">
        <f t="shared" si="59"/>
        <v>-40.823002000000002</v>
      </c>
      <c r="U204" s="44">
        <f t="shared" si="60"/>
        <v>-43.83437</v>
      </c>
      <c r="V204" s="44">
        <f t="shared" si="61"/>
        <v>0</v>
      </c>
      <c r="W204" s="44">
        <f t="shared" si="62"/>
        <v>0</v>
      </c>
      <c r="X204" s="44">
        <f t="shared" si="63"/>
        <v>0</v>
      </c>
    </row>
    <row r="205" spans="2:24" x14ac:dyDescent="0.25">
      <c r="B205" s="88">
        <v>44220000000</v>
      </c>
      <c r="C205" s="88">
        <v>-11.967015999999999</v>
      </c>
      <c r="E205" s="87">
        <f t="shared" si="48"/>
        <v>45</v>
      </c>
      <c r="F205" s="87">
        <f t="shared" si="49"/>
        <v>-12.850923999999999</v>
      </c>
      <c r="G205" s="44">
        <f t="shared" si="50"/>
        <v>-12.812977999999999</v>
      </c>
      <c r="H205" s="44">
        <f t="shared" si="51"/>
        <v>-12.9842</v>
      </c>
      <c r="I205" s="44">
        <f t="shared" si="52"/>
        <v>-13.461122</v>
      </c>
      <c r="J205" s="44">
        <f t="shared" si="53"/>
        <v>0</v>
      </c>
      <c r="K205" s="44">
        <f t="shared" si="54"/>
        <v>0</v>
      </c>
      <c r="L205" s="44">
        <f t="shared" si="55"/>
        <v>0</v>
      </c>
      <c r="N205" s="88">
        <v>44220000000</v>
      </c>
      <c r="O205" s="88">
        <v>-11.371231</v>
      </c>
      <c r="Q205" s="87">
        <f t="shared" si="56"/>
        <v>45</v>
      </c>
      <c r="R205" s="87">
        <f t="shared" si="57"/>
        <v>-11.38401</v>
      </c>
      <c r="S205" s="44">
        <f t="shared" si="58"/>
        <v>-19.726251999999999</v>
      </c>
      <c r="T205" s="44">
        <f t="shared" si="59"/>
        <v>-40.702250999999997</v>
      </c>
      <c r="U205" s="44">
        <f t="shared" si="60"/>
        <v>-43.740025000000003</v>
      </c>
      <c r="V205" s="44">
        <f t="shared" si="61"/>
        <v>0</v>
      </c>
      <c r="W205" s="44">
        <f t="shared" si="62"/>
        <v>0</v>
      </c>
      <c r="X205" s="44">
        <f t="shared" si="63"/>
        <v>0</v>
      </c>
    </row>
    <row r="206" spans="2:24" x14ac:dyDescent="0.25">
      <c r="B206" s="88">
        <v>44415000000</v>
      </c>
      <c r="C206" s="88">
        <v>-12.223409999999999</v>
      </c>
      <c r="N206" s="88">
        <v>44415000000</v>
      </c>
      <c r="O206" s="88">
        <v>-11.344347000000001</v>
      </c>
    </row>
    <row r="207" spans="2:24" x14ac:dyDescent="0.25">
      <c r="B207" s="88">
        <v>44610000000</v>
      </c>
      <c r="C207" s="88">
        <v>-12.481147999999999</v>
      </c>
      <c r="N207" s="88">
        <v>44610000000</v>
      </c>
      <c r="O207" s="88">
        <v>-11.378367000000001</v>
      </c>
    </row>
    <row r="208" spans="2:24" x14ac:dyDescent="0.25">
      <c r="B208" s="88">
        <v>44805000000</v>
      </c>
      <c r="C208" s="88">
        <v>-12.690924000000001</v>
      </c>
      <c r="N208" s="88">
        <v>44805000000</v>
      </c>
      <c r="O208" s="88">
        <v>-11.398286000000001</v>
      </c>
    </row>
    <row r="209" spans="2:15" x14ac:dyDescent="0.25">
      <c r="B209" s="88">
        <v>45000000000</v>
      </c>
      <c r="C209" s="88">
        <v>-12.850923999999999</v>
      </c>
      <c r="N209" s="88">
        <v>45000000000</v>
      </c>
      <c r="O209" s="88">
        <v>-11.38401</v>
      </c>
    </row>
    <row r="210" spans="2:15" x14ac:dyDescent="0.25">
      <c r="B210" s="88" t="s">
        <v>21</v>
      </c>
      <c r="N210" s="88" t="s">
        <v>21</v>
      </c>
    </row>
    <row r="213" spans="2:15" x14ac:dyDescent="0.25">
      <c r="B213" s="88" t="s">
        <v>18</v>
      </c>
      <c r="N213" s="88" t="s">
        <v>18</v>
      </c>
    </row>
    <row r="214" spans="2:15" x14ac:dyDescent="0.25">
      <c r="B214" s="88" t="s">
        <v>19</v>
      </c>
      <c r="C214" s="88" t="s">
        <v>296</v>
      </c>
      <c r="N214" s="88" t="s">
        <v>19</v>
      </c>
      <c r="O214" s="88" t="s">
        <v>296</v>
      </c>
    </row>
    <row r="215" spans="2:15" x14ac:dyDescent="0.25">
      <c r="B215" s="88">
        <v>6000000000</v>
      </c>
      <c r="C215" s="88">
        <v>-23.016811000000001</v>
      </c>
      <c r="N215" s="88">
        <v>6000000000</v>
      </c>
      <c r="O215" s="88">
        <v>-17.654046999999998</v>
      </c>
    </row>
    <row r="216" spans="2:15" x14ac:dyDescent="0.25">
      <c r="B216" s="88">
        <v>6195000000</v>
      </c>
      <c r="C216" s="88">
        <v>-23.113674</v>
      </c>
      <c r="N216" s="88">
        <v>6195000000</v>
      </c>
      <c r="O216" s="88">
        <v>-17.529577</v>
      </c>
    </row>
    <row r="217" spans="2:15" x14ac:dyDescent="0.25">
      <c r="B217" s="88">
        <v>6390000000</v>
      </c>
      <c r="C217" s="88">
        <v>-23.156756999999999</v>
      </c>
      <c r="N217" s="88">
        <v>6390000000</v>
      </c>
      <c r="O217" s="88">
        <v>-17.400537</v>
      </c>
    </row>
    <row r="218" spans="2:15" x14ac:dyDescent="0.25">
      <c r="B218" s="88">
        <v>6585000000</v>
      </c>
      <c r="C218" s="88">
        <v>-23.117781000000001</v>
      </c>
      <c r="N218" s="88">
        <v>6585000000</v>
      </c>
      <c r="O218" s="88">
        <v>-17.194061000000001</v>
      </c>
    </row>
    <row r="219" spans="2:15" x14ac:dyDescent="0.25">
      <c r="B219" s="88">
        <v>6780000000</v>
      </c>
      <c r="C219" s="88">
        <v>-22.808282999999999</v>
      </c>
      <c r="N219" s="88">
        <v>6780000000</v>
      </c>
      <c r="O219" s="88">
        <v>-17.163675000000001</v>
      </c>
    </row>
    <row r="220" spans="2:15" x14ac:dyDescent="0.25">
      <c r="B220" s="88">
        <v>6975000000</v>
      </c>
      <c r="C220" s="88">
        <v>-22.442146000000001</v>
      </c>
      <c r="N220" s="88">
        <v>6975000000</v>
      </c>
      <c r="O220" s="88">
        <v>-16.988092000000002</v>
      </c>
    </row>
    <row r="221" spans="2:15" x14ac:dyDescent="0.25">
      <c r="B221" s="88">
        <v>7170000000</v>
      </c>
      <c r="C221" s="88">
        <v>-21.723389000000001</v>
      </c>
      <c r="N221" s="88">
        <v>7170000000</v>
      </c>
      <c r="O221" s="88">
        <v>-16.638114999999999</v>
      </c>
    </row>
    <row r="222" spans="2:15" x14ac:dyDescent="0.25">
      <c r="B222" s="88">
        <v>7365000000</v>
      </c>
      <c r="C222" s="88">
        <v>-20.770299999999999</v>
      </c>
      <c r="N222" s="88">
        <v>7365000000</v>
      </c>
      <c r="O222" s="88">
        <v>-16.276319999999998</v>
      </c>
    </row>
    <row r="223" spans="2:15" x14ac:dyDescent="0.25">
      <c r="B223" s="88">
        <v>7560000000</v>
      </c>
      <c r="C223" s="88">
        <v>-19.747910999999998</v>
      </c>
      <c r="N223" s="88">
        <v>7560000000</v>
      </c>
      <c r="O223" s="88">
        <v>-15.784209000000001</v>
      </c>
    </row>
    <row r="224" spans="2:15" x14ac:dyDescent="0.25">
      <c r="B224" s="88">
        <v>7755000000</v>
      </c>
      <c r="C224" s="88">
        <v>-18.885759</v>
      </c>
      <c r="N224" s="88">
        <v>7755000000</v>
      </c>
      <c r="O224" s="88">
        <v>-15.258732</v>
      </c>
    </row>
    <row r="225" spans="2:15" x14ac:dyDescent="0.25">
      <c r="B225" s="88">
        <v>7950000000</v>
      </c>
      <c r="C225" s="88">
        <v>-17.957968000000001</v>
      </c>
      <c r="N225" s="88">
        <v>7950000000</v>
      </c>
      <c r="O225" s="88">
        <v>-14.610393</v>
      </c>
    </row>
    <row r="226" spans="2:15" x14ac:dyDescent="0.25">
      <c r="B226" s="88">
        <v>8145000000</v>
      </c>
      <c r="C226" s="88">
        <v>-16.587294</v>
      </c>
      <c r="N226" s="88">
        <v>8145000000</v>
      </c>
      <c r="O226" s="88">
        <v>-14.175470000000001</v>
      </c>
    </row>
    <row r="227" spans="2:15" x14ac:dyDescent="0.25">
      <c r="B227" s="88">
        <v>8340000000</v>
      </c>
      <c r="C227" s="88">
        <v>-15.062071</v>
      </c>
      <c r="N227" s="88">
        <v>8340000000</v>
      </c>
      <c r="O227" s="88">
        <v>-13.800636000000001</v>
      </c>
    </row>
    <row r="228" spans="2:15" x14ac:dyDescent="0.25">
      <c r="B228" s="88">
        <v>8535000000</v>
      </c>
      <c r="C228" s="88">
        <v>-13.718043</v>
      </c>
      <c r="N228" s="88">
        <v>8535000000</v>
      </c>
      <c r="O228" s="88">
        <v>-13.302212000000001</v>
      </c>
    </row>
    <row r="229" spans="2:15" x14ac:dyDescent="0.25">
      <c r="B229" s="88">
        <v>8730000000</v>
      </c>
      <c r="C229" s="88">
        <v>-12.576005</v>
      </c>
      <c r="N229" s="88">
        <v>8730000000</v>
      </c>
      <c r="O229" s="88">
        <v>-12.665084</v>
      </c>
    </row>
    <row r="230" spans="2:15" x14ac:dyDescent="0.25">
      <c r="B230" s="88">
        <v>8925000000</v>
      </c>
      <c r="C230" s="88">
        <v>-11.416043</v>
      </c>
      <c r="N230" s="88">
        <v>8925000000</v>
      </c>
      <c r="O230" s="88">
        <v>-12.099323</v>
      </c>
    </row>
    <row r="231" spans="2:15" x14ac:dyDescent="0.25">
      <c r="B231" s="88">
        <v>9120000000</v>
      </c>
      <c r="C231" s="88">
        <v>-10.271357999999999</v>
      </c>
      <c r="N231" s="88">
        <v>9120000000</v>
      </c>
      <c r="O231" s="88">
        <v>-11.653674000000001</v>
      </c>
    </row>
    <row r="232" spans="2:15" x14ac:dyDescent="0.25">
      <c r="B232" s="88">
        <v>9315000000</v>
      </c>
      <c r="C232" s="88">
        <v>-9.3295011999999993</v>
      </c>
      <c r="N232" s="88">
        <v>9315000000</v>
      </c>
      <c r="O232" s="88">
        <v>-11.237727</v>
      </c>
    </row>
    <row r="233" spans="2:15" x14ac:dyDescent="0.25">
      <c r="B233" s="88">
        <v>9510000000</v>
      </c>
      <c r="C233" s="88">
        <v>-8.5040379000000001</v>
      </c>
      <c r="N233" s="88">
        <v>9510000000</v>
      </c>
      <c r="O233" s="88">
        <v>-10.785235999999999</v>
      </c>
    </row>
    <row r="234" spans="2:15" x14ac:dyDescent="0.25">
      <c r="B234" s="88">
        <v>9705000000</v>
      </c>
      <c r="C234" s="88">
        <v>-7.8556832999999999</v>
      </c>
      <c r="N234" s="88">
        <v>9705000000</v>
      </c>
      <c r="O234" s="88">
        <v>-10.369631999999999</v>
      </c>
    </row>
    <row r="235" spans="2:15" x14ac:dyDescent="0.25">
      <c r="B235" s="88">
        <v>9900000000</v>
      </c>
      <c r="C235" s="88">
        <v>-7.2883015000000002</v>
      </c>
      <c r="N235" s="88">
        <v>9900000000</v>
      </c>
      <c r="O235" s="88">
        <v>-9.9805554999999995</v>
      </c>
    </row>
    <row r="236" spans="2:15" x14ac:dyDescent="0.25">
      <c r="B236" s="88">
        <v>10095000000</v>
      </c>
      <c r="C236" s="88">
        <v>-6.9111513999999996</v>
      </c>
      <c r="N236" s="88">
        <v>10095000000</v>
      </c>
      <c r="O236" s="88">
        <v>-9.5839548000000008</v>
      </c>
    </row>
    <row r="237" spans="2:15" x14ac:dyDescent="0.25">
      <c r="B237" s="88">
        <v>10290000000</v>
      </c>
      <c r="C237" s="88">
        <v>-6.669333</v>
      </c>
      <c r="N237" s="88">
        <v>10290000000</v>
      </c>
      <c r="O237" s="88">
        <v>-9.1809405999999996</v>
      </c>
    </row>
    <row r="238" spans="2:15" x14ac:dyDescent="0.25">
      <c r="B238" s="88">
        <v>10485000000</v>
      </c>
      <c r="C238" s="88">
        <v>-6.5501904</v>
      </c>
      <c r="N238" s="88">
        <v>10485000000</v>
      </c>
      <c r="O238" s="88">
        <v>-8.7884320999999996</v>
      </c>
    </row>
    <row r="239" spans="2:15" x14ac:dyDescent="0.25">
      <c r="B239" s="88">
        <v>10680000000</v>
      </c>
      <c r="C239" s="88">
        <v>-6.5111904000000003</v>
      </c>
      <c r="N239" s="88">
        <v>10680000000</v>
      </c>
      <c r="O239" s="88">
        <v>-8.4409112999999998</v>
      </c>
    </row>
    <row r="240" spans="2:15" x14ac:dyDescent="0.25">
      <c r="B240" s="88">
        <v>10875000000</v>
      </c>
      <c r="C240" s="88">
        <v>-6.4780097000000003</v>
      </c>
      <c r="N240" s="88">
        <v>10875000000</v>
      </c>
      <c r="O240" s="88">
        <v>-8.1523255999999993</v>
      </c>
    </row>
    <row r="241" spans="2:15" x14ac:dyDescent="0.25">
      <c r="B241" s="88">
        <v>11070000000</v>
      </c>
      <c r="C241" s="88">
        <v>-6.4712180999999998</v>
      </c>
      <c r="N241" s="88">
        <v>11070000000</v>
      </c>
      <c r="O241" s="88">
        <v>-7.9479299000000001</v>
      </c>
    </row>
    <row r="242" spans="2:15" x14ac:dyDescent="0.25">
      <c r="B242" s="88">
        <v>11265000000</v>
      </c>
      <c r="C242" s="88">
        <v>-6.50563</v>
      </c>
      <c r="N242" s="88">
        <v>11265000000</v>
      </c>
      <c r="O242" s="88">
        <v>-7.7766770999999997</v>
      </c>
    </row>
    <row r="243" spans="2:15" x14ac:dyDescent="0.25">
      <c r="B243" s="88">
        <v>11460000000</v>
      </c>
      <c r="C243" s="88">
        <v>-6.5442352000000001</v>
      </c>
      <c r="N243" s="88">
        <v>11460000000</v>
      </c>
      <c r="O243" s="88">
        <v>-7.6324744000000004</v>
      </c>
    </row>
    <row r="244" spans="2:15" x14ac:dyDescent="0.25">
      <c r="B244" s="88">
        <v>11655000000</v>
      </c>
      <c r="C244" s="88">
        <v>-6.6163268000000004</v>
      </c>
      <c r="N244" s="88">
        <v>11655000000</v>
      </c>
      <c r="O244" s="88">
        <v>-7.5014647999999999</v>
      </c>
    </row>
    <row r="245" spans="2:15" x14ac:dyDescent="0.25">
      <c r="B245" s="88">
        <v>11850000000</v>
      </c>
      <c r="C245" s="88">
        <v>-6.6616936000000004</v>
      </c>
      <c r="N245" s="88">
        <v>11850000000</v>
      </c>
      <c r="O245" s="88">
        <v>-7.4080205000000001</v>
      </c>
    </row>
    <row r="246" spans="2:15" x14ac:dyDescent="0.25">
      <c r="B246" s="88">
        <v>12045000000</v>
      </c>
      <c r="C246" s="88">
        <v>-6.7592211000000004</v>
      </c>
      <c r="N246" s="88">
        <v>12045000000</v>
      </c>
      <c r="O246" s="88">
        <v>-7.3238544000000001</v>
      </c>
    </row>
    <row r="247" spans="2:15" x14ac:dyDescent="0.25">
      <c r="B247" s="88">
        <v>12240000000</v>
      </c>
      <c r="C247" s="88">
        <v>-6.8168397000000001</v>
      </c>
      <c r="N247" s="88">
        <v>12240000000</v>
      </c>
      <c r="O247" s="88">
        <v>-7.2681398000000002</v>
      </c>
    </row>
    <row r="248" spans="2:15" x14ac:dyDescent="0.25">
      <c r="B248" s="88">
        <v>12435000000</v>
      </c>
      <c r="C248" s="88">
        <v>-6.8477731000000004</v>
      </c>
      <c r="N248" s="88">
        <v>12435000000</v>
      </c>
      <c r="O248" s="88">
        <v>-7.2442513000000002</v>
      </c>
    </row>
    <row r="249" spans="2:15" x14ac:dyDescent="0.25">
      <c r="B249" s="88">
        <v>12630000000</v>
      </c>
      <c r="C249" s="88">
        <v>-6.8310275000000003</v>
      </c>
      <c r="N249" s="88">
        <v>12630000000</v>
      </c>
      <c r="O249" s="88">
        <v>-7.2412590999999997</v>
      </c>
    </row>
    <row r="250" spans="2:15" x14ac:dyDescent="0.25">
      <c r="B250" s="88">
        <v>12825000000</v>
      </c>
      <c r="C250" s="88">
        <v>-6.7859821</v>
      </c>
      <c r="N250" s="88">
        <v>12825000000</v>
      </c>
      <c r="O250" s="88">
        <v>-7.2779093000000001</v>
      </c>
    </row>
    <row r="251" spans="2:15" x14ac:dyDescent="0.25">
      <c r="B251" s="88">
        <v>13020000000</v>
      </c>
      <c r="C251" s="88">
        <v>-6.7297200999999998</v>
      </c>
      <c r="N251" s="88">
        <v>13020000000</v>
      </c>
      <c r="O251" s="88">
        <v>-7.3208532000000002</v>
      </c>
    </row>
    <row r="252" spans="2:15" x14ac:dyDescent="0.25">
      <c r="B252" s="88">
        <v>13215000000</v>
      </c>
      <c r="C252" s="88">
        <v>-6.6851697000000003</v>
      </c>
      <c r="N252" s="88">
        <v>13215000000</v>
      </c>
      <c r="O252" s="88">
        <v>-7.3819312999999998</v>
      </c>
    </row>
    <row r="253" spans="2:15" x14ac:dyDescent="0.25">
      <c r="B253" s="88">
        <v>13410000000</v>
      </c>
      <c r="C253" s="88">
        <v>-6.6450043000000001</v>
      </c>
      <c r="N253" s="88">
        <v>13410000000</v>
      </c>
      <c r="O253" s="88">
        <v>-7.4316974</v>
      </c>
    </row>
    <row r="254" spans="2:15" x14ac:dyDescent="0.25">
      <c r="B254" s="88">
        <v>13605000000</v>
      </c>
      <c r="C254" s="88">
        <v>-6.6054792000000004</v>
      </c>
      <c r="N254" s="88">
        <v>13605000000</v>
      </c>
      <c r="O254" s="88">
        <v>-7.4920176999999999</v>
      </c>
    </row>
    <row r="255" spans="2:15" x14ac:dyDescent="0.25">
      <c r="B255" s="88">
        <v>13800000000</v>
      </c>
      <c r="C255" s="88">
        <v>-6.5352911999999996</v>
      </c>
      <c r="N255" s="88">
        <v>13800000000</v>
      </c>
      <c r="O255" s="88">
        <v>-7.5505690999999997</v>
      </c>
    </row>
    <row r="256" spans="2:15" x14ac:dyDescent="0.25">
      <c r="B256" s="88">
        <v>13995000000</v>
      </c>
      <c r="C256" s="88">
        <v>-6.4745220999999997</v>
      </c>
      <c r="N256" s="88">
        <v>13995000000</v>
      </c>
      <c r="O256" s="88">
        <v>-7.5719390000000004</v>
      </c>
    </row>
    <row r="257" spans="2:15" x14ac:dyDescent="0.25">
      <c r="B257" s="88">
        <v>14190000000</v>
      </c>
      <c r="C257" s="88">
        <v>-6.3964214000000004</v>
      </c>
      <c r="N257" s="88">
        <v>14190000000</v>
      </c>
      <c r="O257" s="88">
        <v>-7.5878104999999998</v>
      </c>
    </row>
    <row r="258" spans="2:15" x14ac:dyDescent="0.25">
      <c r="B258" s="88">
        <v>14385000000</v>
      </c>
      <c r="C258" s="88">
        <v>-6.3475226999999999</v>
      </c>
      <c r="N258" s="88">
        <v>14385000000</v>
      </c>
      <c r="O258" s="88">
        <v>-7.5791883000000002</v>
      </c>
    </row>
    <row r="259" spans="2:15" x14ac:dyDescent="0.25">
      <c r="B259" s="88">
        <v>14580000000</v>
      </c>
      <c r="C259" s="88">
        <v>-6.3315267999999998</v>
      </c>
      <c r="N259" s="88">
        <v>14580000000</v>
      </c>
      <c r="O259" s="88">
        <v>-7.5661034999999996</v>
      </c>
    </row>
    <row r="260" spans="2:15" x14ac:dyDescent="0.25">
      <c r="B260" s="88">
        <v>14775000000</v>
      </c>
      <c r="C260" s="88">
        <v>-6.3470626000000001</v>
      </c>
      <c r="N260" s="88">
        <v>14775000000</v>
      </c>
      <c r="O260" s="88">
        <v>-7.5227231999999997</v>
      </c>
    </row>
    <row r="261" spans="2:15" x14ac:dyDescent="0.25">
      <c r="B261" s="88">
        <v>14970000000</v>
      </c>
      <c r="C261" s="88">
        <v>-6.3497138</v>
      </c>
      <c r="N261" s="88">
        <v>14970000000</v>
      </c>
      <c r="O261" s="88">
        <v>-7.4662937999999999</v>
      </c>
    </row>
    <row r="262" spans="2:15" x14ac:dyDescent="0.25">
      <c r="B262" s="88">
        <v>15165000000</v>
      </c>
      <c r="C262" s="88">
        <v>-6.3198708999999997</v>
      </c>
      <c r="N262" s="88">
        <v>15165000000</v>
      </c>
      <c r="O262" s="88">
        <v>-7.4473533999999999</v>
      </c>
    </row>
    <row r="263" spans="2:15" x14ac:dyDescent="0.25">
      <c r="B263" s="88">
        <v>15360000000</v>
      </c>
      <c r="C263" s="88">
        <v>-6.2763076</v>
      </c>
      <c r="N263" s="88">
        <v>15360000000</v>
      </c>
      <c r="O263" s="88">
        <v>-7.4401431000000002</v>
      </c>
    </row>
    <row r="264" spans="2:15" x14ac:dyDescent="0.25">
      <c r="B264" s="88">
        <v>15555000000</v>
      </c>
      <c r="C264" s="88">
        <v>-6.2352314</v>
      </c>
      <c r="N264" s="88">
        <v>15555000000</v>
      </c>
      <c r="O264" s="88">
        <v>-7.4733539000000002</v>
      </c>
    </row>
    <row r="265" spans="2:15" x14ac:dyDescent="0.25">
      <c r="B265" s="88">
        <v>15750000000</v>
      </c>
      <c r="C265" s="88">
        <v>-6.2173238</v>
      </c>
      <c r="N265" s="88">
        <v>15750000000</v>
      </c>
      <c r="O265" s="88">
        <v>-7.5151567000000004</v>
      </c>
    </row>
    <row r="266" spans="2:15" x14ac:dyDescent="0.25">
      <c r="B266" s="88">
        <v>15945000000</v>
      </c>
      <c r="C266" s="88">
        <v>-6.2382245000000003</v>
      </c>
      <c r="N266" s="88">
        <v>15945000000</v>
      </c>
      <c r="O266" s="88">
        <v>-7.5691556999999996</v>
      </c>
    </row>
    <row r="267" spans="2:15" x14ac:dyDescent="0.25">
      <c r="B267" s="88">
        <v>16140000000</v>
      </c>
      <c r="C267" s="88">
        <v>-6.2800364000000002</v>
      </c>
      <c r="N267" s="88">
        <v>16140000000</v>
      </c>
      <c r="O267" s="88">
        <v>-7.6189885000000004</v>
      </c>
    </row>
    <row r="268" spans="2:15" x14ac:dyDescent="0.25">
      <c r="B268" s="88">
        <v>16335000000</v>
      </c>
      <c r="C268" s="88">
        <v>-6.3122663000000001</v>
      </c>
      <c r="N268" s="88">
        <v>16335000000</v>
      </c>
      <c r="O268" s="88">
        <v>-7.6597786000000001</v>
      </c>
    </row>
    <row r="269" spans="2:15" x14ac:dyDescent="0.25">
      <c r="B269" s="88">
        <v>16530000000</v>
      </c>
      <c r="C269" s="88">
        <v>-6.3267392999999998</v>
      </c>
      <c r="N269" s="88">
        <v>16530000000</v>
      </c>
      <c r="O269" s="88">
        <v>-7.6840596000000003</v>
      </c>
    </row>
    <row r="270" spans="2:15" x14ac:dyDescent="0.25">
      <c r="B270" s="88">
        <v>16725000000</v>
      </c>
      <c r="C270" s="88">
        <v>-6.3376245000000004</v>
      </c>
      <c r="N270" s="88">
        <v>16725000000</v>
      </c>
      <c r="O270" s="88">
        <v>-7.7397928</v>
      </c>
    </row>
    <row r="271" spans="2:15" x14ac:dyDescent="0.25">
      <c r="B271" s="88">
        <v>16920000000</v>
      </c>
      <c r="C271" s="88">
        <v>-6.3348765</v>
      </c>
      <c r="N271" s="88">
        <v>16920000000</v>
      </c>
      <c r="O271" s="88">
        <v>-7.8249497000000003</v>
      </c>
    </row>
    <row r="272" spans="2:15" x14ac:dyDescent="0.25">
      <c r="B272" s="88">
        <v>17115000000</v>
      </c>
      <c r="C272" s="88">
        <v>-6.3235393000000002</v>
      </c>
      <c r="N272" s="88">
        <v>17115000000</v>
      </c>
      <c r="O272" s="88">
        <v>-7.9500298999999996</v>
      </c>
    </row>
    <row r="273" spans="2:15" x14ac:dyDescent="0.25">
      <c r="B273" s="88">
        <v>17310000000</v>
      </c>
      <c r="C273" s="88">
        <v>-6.3268608999999998</v>
      </c>
      <c r="N273" s="88">
        <v>17310000000</v>
      </c>
      <c r="O273" s="88">
        <v>-8.0367888999999995</v>
      </c>
    </row>
    <row r="274" spans="2:15" x14ac:dyDescent="0.25">
      <c r="B274" s="88">
        <v>17505000000</v>
      </c>
      <c r="C274" s="88">
        <v>-6.3452649000000001</v>
      </c>
      <c r="N274" s="88">
        <v>17505000000</v>
      </c>
      <c r="O274" s="88">
        <v>-8.1007718999999998</v>
      </c>
    </row>
    <row r="275" spans="2:15" x14ac:dyDescent="0.25">
      <c r="B275" s="88">
        <v>17700000000</v>
      </c>
      <c r="C275" s="88">
        <v>-6.4078903</v>
      </c>
      <c r="N275" s="88">
        <v>17700000000</v>
      </c>
      <c r="O275" s="88">
        <v>-8.1445521999999997</v>
      </c>
    </row>
    <row r="276" spans="2:15" x14ac:dyDescent="0.25">
      <c r="B276" s="88">
        <v>17895000000</v>
      </c>
      <c r="C276" s="88">
        <v>-6.4832710999999996</v>
      </c>
      <c r="N276" s="88">
        <v>17895000000</v>
      </c>
      <c r="O276" s="88">
        <v>-8.2385616000000006</v>
      </c>
    </row>
    <row r="277" spans="2:15" x14ac:dyDescent="0.25">
      <c r="B277" s="88">
        <v>18090000000</v>
      </c>
      <c r="C277" s="88">
        <v>-6.5811643999999996</v>
      </c>
      <c r="N277" s="88">
        <v>18090000000</v>
      </c>
      <c r="O277" s="88">
        <v>-8.4236956000000003</v>
      </c>
    </row>
    <row r="278" spans="2:15" x14ac:dyDescent="0.25">
      <c r="B278" s="88">
        <v>18285000000</v>
      </c>
      <c r="C278" s="88">
        <v>-6.7009844999999997</v>
      </c>
      <c r="N278" s="88">
        <v>18285000000</v>
      </c>
      <c r="O278" s="88">
        <v>-8.6320724000000002</v>
      </c>
    </row>
    <row r="279" spans="2:15" x14ac:dyDescent="0.25">
      <c r="B279" s="88">
        <v>18480000000</v>
      </c>
      <c r="C279" s="88">
        <v>-6.7876630000000002</v>
      </c>
      <c r="N279" s="88">
        <v>18480000000</v>
      </c>
      <c r="O279" s="88">
        <v>-8.8720216999999995</v>
      </c>
    </row>
    <row r="280" spans="2:15" x14ac:dyDescent="0.25">
      <c r="B280" s="88">
        <v>18675000000</v>
      </c>
      <c r="C280" s="88">
        <v>-6.9159303000000003</v>
      </c>
      <c r="N280" s="88">
        <v>18675000000</v>
      </c>
      <c r="O280" s="88">
        <v>-9.0227909000000004</v>
      </c>
    </row>
    <row r="281" spans="2:15" x14ac:dyDescent="0.25">
      <c r="B281" s="88">
        <v>18870000000</v>
      </c>
      <c r="C281" s="88">
        <v>-7.0558585999999996</v>
      </c>
      <c r="N281" s="88">
        <v>18870000000</v>
      </c>
      <c r="O281" s="88">
        <v>-9.1097058999999998</v>
      </c>
    </row>
    <row r="282" spans="2:15" x14ac:dyDescent="0.25">
      <c r="B282" s="88">
        <v>19065000000</v>
      </c>
      <c r="C282" s="88">
        <v>-7.2643361000000004</v>
      </c>
      <c r="N282" s="88">
        <v>19065000000</v>
      </c>
      <c r="O282" s="88">
        <v>-9.0431241999999994</v>
      </c>
    </row>
    <row r="283" spans="2:15" x14ac:dyDescent="0.25">
      <c r="B283" s="88">
        <v>19260000000</v>
      </c>
      <c r="C283" s="88">
        <v>-7.4221567999999998</v>
      </c>
      <c r="N283" s="88">
        <v>19260000000</v>
      </c>
      <c r="O283" s="88">
        <v>-8.9282894000000006</v>
      </c>
    </row>
    <row r="284" spans="2:15" x14ac:dyDescent="0.25">
      <c r="B284" s="88">
        <v>19455000000</v>
      </c>
      <c r="C284" s="88">
        <v>-7.5081635000000002</v>
      </c>
      <c r="N284" s="88">
        <v>19455000000</v>
      </c>
      <c r="O284" s="88">
        <v>-8.8364515000000008</v>
      </c>
    </row>
    <row r="285" spans="2:15" x14ac:dyDescent="0.25">
      <c r="B285" s="88">
        <v>19650000000</v>
      </c>
      <c r="C285" s="88">
        <v>-7.5436692000000001</v>
      </c>
      <c r="N285" s="88">
        <v>19650000000</v>
      </c>
      <c r="O285" s="88">
        <v>-8.7804927999999993</v>
      </c>
    </row>
    <row r="286" spans="2:15" x14ac:dyDescent="0.25">
      <c r="B286" s="88">
        <v>19845000000</v>
      </c>
      <c r="C286" s="88">
        <v>-7.5645617999999999</v>
      </c>
      <c r="N286" s="88">
        <v>19845000000</v>
      </c>
      <c r="O286" s="88">
        <v>-8.7644224000000008</v>
      </c>
    </row>
    <row r="287" spans="2:15" x14ac:dyDescent="0.25">
      <c r="B287" s="88">
        <v>20040000000</v>
      </c>
      <c r="C287" s="88">
        <v>-7.6055441000000004</v>
      </c>
      <c r="N287" s="88">
        <v>20040000000</v>
      </c>
      <c r="O287" s="88">
        <v>-8.7650480000000002</v>
      </c>
    </row>
    <row r="288" spans="2:15" x14ac:dyDescent="0.25">
      <c r="B288" s="88">
        <v>20235000000</v>
      </c>
      <c r="C288" s="88">
        <v>-7.6585578999999999</v>
      </c>
      <c r="N288" s="88">
        <v>20235000000</v>
      </c>
      <c r="O288" s="88">
        <v>-8.7462958999999998</v>
      </c>
    </row>
    <row r="289" spans="2:15" x14ac:dyDescent="0.25">
      <c r="B289" s="88">
        <v>20430000000</v>
      </c>
      <c r="C289" s="88">
        <v>-7.7120842999999999</v>
      </c>
      <c r="N289" s="88">
        <v>20430000000</v>
      </c>
      <c r="O289" s="88">
        <v>-8.6848382999999991</v>
      </c>
    </row>
    <row r="290" spans="2:15" x14ac:dyDescent="0.25">
      <c r="B290" s="88">
        <v>20625000000</v>
      </c>
      <c r="C290" s="88">
        <v>-7.7285323000000004</v>
      </c>
      <c r="N290" s="88">
        <v>20625000000</v>
      </c>
      <c r="O290" s="88">
        <v>-8.5909767000000006</v>
      </c>
    </row>
    <row r="291" spans="2:15" x14ac:dyDescent="0.25">
      <c r="B291" s="88">
        <v>20820000000</v>
      </c>
      <c r="C291" s="88">
        <v>-7.7136449999999996</v>
      </c>
      <c r="N291" s="88">
        <v>20820000000</v>
      </c>
      <c r="O291" s="88">
        <v>-8.5194416000000004</v>
      </c>
    </row>
    <row r="292" spans="2:15" x14ac:dyDescent="0.25">
      <c r="B292" s="88">
        <v>21015000000</v>
      </c>
      <c r="C292" s="88">
        <v>-7.6907005000000002</v>
      </c>
      <c r="N292" s="88">
        <v>21015000000</v>
      </c>
      <c r="O292" s="88">
        <v>-8.4598761000000007</v>
      </c>
    </row>
    <row r="293" spans="2:15" x14ac:dyDescent="0.25">
      <c r="B293" s="88">
        <v>21210000000</v>
      </c>
      <c r="C293" s="88">
        <v>-7.6457334000000001</v>
      </c>
      <c r="N293" s="88">
        <v>21210000000</v>
      </c>
      <c r="O293" s="88">
        <v>-8.4233808999999997</v>
      </c>
    </row>
    <row r="294" spans="2:15" x14ac:dyDescent="0.25">
      <c r="B294" s="88">
        <v>21405000000</v>
      </c>
      <c r="C294" s="88">
        <v>-7.5992708000000002</v>
      </c>
      <c r="N294" s="88">
        <v>21405000000</v>
      </c>
      <c r="O294" s="88">
        <v>-8.4064150000000009</v>
      </c>
    </row>
    <row r="295" spans="2:15" x14ac:dyDescent="0.25">
      <c r="B295" s="88">
        <v>21600000000</v>
      </c>
      <c r="C295" s="88">
        <v>-7.5692306</v>
      </c>
      <c r="N295" s="88">
        <v>21600000000</v>
      </c>
      <c r="O295" s="88">
        <v>-8.3663454000000002</v>
      </c>
    </row>
    <row r="296" spans="2:15" x14ac:dyDescent="0.25">
      <c r="B296" s="88">
        <v>21795000000</v>
      </c>
      <c r="C296" s="88">
        <v>-7.5743513</v>
      </c>
      <c r="N296" s="88">
        <v>21795000000</v>
      </c>
      <c r="O296" s="88">
        <v>-8.2997750999999997</v>
      </c>
    </row>
    <row r="297" spans="2:15" x14ac:dyDescent="0.25">
      <c r="B297" s="88">
        <v>21990000000</v>
      </c>
      <c r="C297" s="88">
        <v>-7.5941057000000001</v>
      </c>
      <c r="N297" s="88">
        <v>21990000000</v>
      </c>
      <c r="O297" s="88">
        <v>-8.2002792000000007</v>
      </c>
    </row>
    <row r="298" spans="2:15" x14ac:dyDescent="0.25">
      <c r="B298" s="88">
        <v>22185000000</v>
      </c>
      <c r="C298" s="88">
        <v>-7.5972341999999999</v>
      </c>
      <c r="N298" s="88">
        <v>22185000000</v>
      </c>
      <c r="O298" s="88">
        <v>-8.1231842000000007</v>
      </c>
    </row>
    <row r="299" spans="2:15" x14ac:dyDescent="0.25">
      <c r="B299" s="88">
        <v>22380000000</v>
      </c>
      <c r="C299" s="88">
        <v>-7.6387086000000002</v>
      </c>
      <c r="N299" s="88">
        <v>22380000000</v>
      </c>
      <c r="O299" s="88">
        <v>-8.0515366000000004</v>
      </c>
    </row>
    <row r="300" spans="2:15" x14ac:dyDescent="0.25">
      <c r="B300" s="88">
        <v>22575000000</v>
      </c>
      <c r="C300" s="88">
        <v>-7.6782874999999997</v>
      </c>
      <c r="N300" s="88">
        <v>22575000000</v>
      </c>
      <c r="O300" s="88">
        <v>-8.0103512000000006</v>
      </c>
    </row>
    <row r="301" spans="2:15" x14ac:dyDescent="0.25">
      <c r="B301" s="88">
        <v>22770000000</v>
      </c>
      <c r="C301" s="88">
        <v>-7.7456212000000004</v>
      </c>
      <c r="N301" s="88">
        <v>22770000000</v>
      </c>
      <c r="O301" s="88">
        <v>-7.9758133999999998</v>
      </c>
    </row>
    <row r="302" spans="2:15" x14ac:dyDescent="0.25">
      <c r="B302" s="88">
        <v>22965000000</v>
      </c>
      <c r="C302" s="88">
        <v>-7.8007293000000004</v>
      </c>
      <c r="N302" s="88">
        <v>22965000000</v>
      </c>
      <c r="O302" s="88">
        <v>-7.9577536999999996</v>
      </c>
    </row>
    <row r="303" spans="2:15" x14ac:dyDescent="0.25">
      <c r="B303" s="88">
        <v>23160000000</v>
      </c>
      <c r="C303" s="88">
        <v>-7.8586391999999998</v>
      </c>
      <c r="N303" s="88">
        <v>23160000000</v>
      </c>
      <c r="O303" s="88">
        <v>-7.9468622</v>
      </c>
    </row>
    <row r="304" spans="2:15" x14ac:dyDescent="0.25">
      <c r="B304" s="88">
        <v>23355000000</v>
      </c>
      <c r="C304" s="88">
        <v>-7.9149094</v>
      </c>
      <c r="N304" s="88">
        <v>23355000000</v>
      </c>
      <c r="O304" s="88">
        <v>-7.9503541000000002</v>
      </c>
    </row>
    <row r="305" spans="2:15" x14ac:dyDescent="0.25">
      <c r="B305" s="88">
        <v>23550000000</v>
      </c>
      <c r="C305" s="88">
        <v>-7.9198627000000004</v>
      </c>
      <c r="N305" s="88">
        <v>23550000000</v>
      </c>
      <c r="O305" s="88">
        <v>-7.9714298000000001</v>
      </c>
    </row>
    <row r="306" spans="2:15" x14ac:dyDescent="0.25">
      <c r="B306" s="88">
        <v>23745000000</v>
      </c>
      <c r="C306" s="88">
        <v>-7.8942657000000001</v>
      </c>
      <c r="N306" s="88">
        <v>23745000000</v>
      </c>
      <c r="O306" s="88">
        <v>-8.0113049000000007</v>
      </c>
    </row>
    <row r="307" spans="2:15" x14ac:dyDescent="0.25">
      <c r="B307" s="88">
        <v>23940000000</v>
      </c>
      <c r="C307" s="88">
        <v>-7.8386912000000004</v>
      </c>
      <c r="N307" s="88">
        <v>23940000000</v>
      </c>
      <c r="O307" s="88">
        <v>-8.0808953999999993</v>
      </c>
    </row>
    <row r="308" spans="2:15" x14ac:dyDescent="0.25">
      <c r="B308" s="88">
        <v>24135000000</v>
      </c>
      <c r="C308" s="88">
        <v>-7.7879852999999999</v>
      </c>
      <c r="N308" s="88">
        <v>24135000000</v>
      </c>
      <c r="O308" s="88">
        <v>-8.1749229000000003</v>
      </c>
    </row>
    <row r="309" spans="2:15" x14ac:dyDescent="0.25">
      <c r="B309" s="88">
        <v>24330000000</v>
      </c>
      <c r="C309" s="88">
        <v>-7.7434744999999996</v>
      </c>
      <c r="N309" s="88">
        <v>24330000000</v>
      </c>
      <c r="O309" s="88">
        <v>-8.2726631000000008</v>
      </c>
    </row>
    <row r="310" spans="2:15" x14ac:dyDescent="0.25">
      <c r="B310" s="88">
        <v>24525000000</v>
      </c>
      <c r="C310" s="88">
        <v>-7.6775321999999999</v>
      </c>
      <c r="N310" s="88">
        <v>24525000000</v>
      </c>
      <c r="O310" s="88">
        <v>-8.3422251000000003</v>
      </c>
    </row>
    <row r="311" spans="2:15" x14ac:dyDescent="0.25">
      <c r="B311" s="88">
        <v>24720000000</v>
      </c>
      <c r="C311" s="88">
        <v>-7.6320701</v>
      </c>
      <c r="N311" s="88">
        <v>24720000000</v>
      </c>
      <c r="O311" s="88">
        <v>-8.3699980000000007</v>
      </c>
    </row>
    <row r="312" spans="2:15" x14ac:dyDescent="0.25">
      <c r="B312" s="88">
        <v>24915000000</v>
      </c>
      <c r="C312" s="88">
        <v>-7.5824027000000003</v>
      </c>
      <c r="N312" s="88">
        <v>24915000000</v>
      </c>
      <c r="O312" s="88">
        <v>-8.3867302000000006</v>
      </c>
    </row>
    <row r="313" spans="2:15" x14ac:dyDescent="0.25">
      <c r="B313" s="88">
        <v>25110000000</v>
      </c>
      <c r="C313" s="88">
        <v>-7.5377736000000004</v>
      </c>
      <c r="N313" s="88">
        <v>25110000000</v>
      </c>
      <c r="O313" s="88">
        <v>-8.4141092000000004</v>
      </c>
    </row>
    <row r="314" spans="2:15" x14ac:dyDescent="0.25">
      <c r="B314" s="88">
        <v>25305000000</v>
      </c>
      <c r="C314" s="88">
        <v>-7.5055446999999997</v>
      </c>
      <c r="N314" s="88">
        <v>25305000000</v>
      </c>
      <c r="O314" s="88">
        <v>-8.4507522999999996</v>
      </c>
    </row>
    <row r="315" spans="2:15" x14ac:dyDescent="0.25">
      <c r="B315" s="88">
        <v>25500000000</v>
      </c>
      <c r="C315" s="88">
        <v>-7.4800257999999999</v>
      </c>
      <c r="N315" s="88">
        <v>25500000000</v>
      </c>
      <c r="O315" s="88">
        <v>-8.4768056999999999</v>
      </c>
    </row>
    <row r="316" spans="2:15" x14ac:dyDescent="0.25">
      <c r="B316" s="88">
        <v>25695000000</v>
      </c>
      <c r="C316" s="88">
        <v>-7.4950123</v>
      </c>
      <c r="N316" s="88">
        <v>25695000000</v>
      </c>
      <c r="O316" s="88">
        <v>-8.4930629999999994</v>
      </c>
    </row>
    <row r="317" spans="2:15" x14ac:dyDescent="0.25">
      <c r="B317" s="88">
        <v>25890000000</v>
      </c>
      <c r="C317" s="88">
        <v>-7.5316752999999999</v>
      </c>
      <c r="N317" s="88">
        <v>25890000000</v>
      </c>
      <c r="O317" s="88">
        <v>-8.4864130000000007</v>
      </c>
    </row>
    <row r="318" spans="2:15" x14ac:dyDescent="0.25">
      <c r="B318" s="88">
        <v>26085000000</v>
      </c>
      <c r="C318" s="88">
        <v>-7.5808071999999997</v>
      </c>
      <c r="N318" s="88">
        <v>26085000000</v>
      </c>
      <c r="O318" s="88">
        <v>-8.4752101999999994</v>
      </c>
    </row>
    <row r="319" spans="2:15" x14ac:dyDescent="0.25">
      <c r="B319" s="88">
        <v>26280000000</v>
      </c>
      <c r="C319" s="88">
        <v>-7.6044083000000002</v>
      </c>
      <c r="N319" s="88">
        <v>26280000000</v>
      </c>
      <c r="O319" s="88">
        <v>-8.4430609000000008</v>
      </c>
    </row>
    <row r="320" spans="2:15" x14ac:dyDescent="0.25">
      <c r="B320" s="88">
        <v>26475000000</v>
      </c>
      <c r="C320" s="88">
        <v>-7.5712327999999998</v>
      </c>
      <c r="N320" s="88">
        <v>26475000000</v>
      </c>
      <c r="O320" s="88">
        <v>-8.4285373999999997</v>
      </c>
    </row>
    <row r="321" spans="2:15" x14ac:dyDescent="0.25">
      <c r="B321" s="88">
        <v>26670000000</v>
      </c>
      <c r="C321" s="88">
        <v>-7.4948687999999999</v>
      </c>
      <c r="N321" s="88">
        <v>26670000000</v>
      </c>
      <c r="O321" s="88">
        <v>-8.4176388000000006</v>
      </c>
    </row>
    <row r="322" spans="2:15" x14ac:dyDescent="0.25">
      <c r="B322" s="88">
        <v>26865000000</v>
      </c>
      <c r="C322" s="88">
        <v>-7.3989552999999999</v>
      </c>
      <c r="N322" s="88">
        <v>26865000000</v>
      </c>
      <c r="O322" s="88">
        <v>-8.4155301999999992</v>
      </c>
    </row>
    <row r="323" spans="2:15" x14ac:dyDescent="0.25">
      <c r="B323" s="88">
        <v>27060000000</v>
      </c>
      <c r="C323" s="88">
        <v>-7.3266043999999999</v>
      </c>
      <c r="N323" s="88">
        <v>27060000000</v>
      </c>
      <c r="O323" s="88">
        <v>-8.4088802000000005</v>
      </c>
    </row>
    <row r="324" spans="2:15" x14ac:dyDescent="0.25">
      <c r="B324" s="88">
        <v>27255000000</v>
      </c>
      <c r="C324" s="88">
        <v>-7.2749600000000001</v>
      </c>
      <c r="N324" s="88">
        <v>27255000000</v>
      </c>
      <c r="O324" s="88">
        <v>-8.4033488999999992</v>
      </c>
    </row>
    <row r="325" spans="2:15" x14ac:dyDescent="0.25">
      <c r="B325" s="88">
        <v>27450000000</v>
      </c>
      <c r="C325" s="88">
        <v>-7.2454128000000004</v>
      </c>
      <c r="N325" s="88">
        <v>27450000000</v>
      </c>
      <c r="O325" s="88">
        <v>-8.4039973999999997</v>
      </c>
    </row>
    <row r="326" spans="2:15" x14ac:dyDescent="0.25">
      <c r="B326" s="88">
        <v>27645000000</v>
      </c>
      <c r="C326" s="88">
        <v>-7.2296329000000004</v>
      </c>
      <c r="N326" s="88">
        <v>27645000000</v>
      </c>
      <c r="O326" s="88">
        <v>-8.4019203000000005</v>
      </c>
    </row>
    <row r="327" spans="2:15" x14ac:dyDescent="0.25">
      <c r="B327" s="88">
        <v>27840000000</v>
      </c>
      <c r="C327" s="88">
        <v>-7.2527131999999996</v>
      </c>
      <c r="N327" s="88">
        <v>27840000000</v>
      </c>
      <c r="O327" s="88">
        <v>-8.4102259000000004</v>
      </c>
    </row>
    <row r="328" spans="2:15" x14ac:dyDescent="0.25">
      <c r="B328" s="88">
        <v>28035000000</v>
      </c>
      <c r="C328" s="88">
        <v>-7.2875570999999999</v>
      </c>
      <c r="N328" s="88">
        <v>28035000000</v>
      </c>
      <c r="O328" s="88">
        <v>-8.4321441999999998</v>
      </c>
    </row>
    <row r="329" spans="2:15" x14ac:dyDescent="0.25">
      <c r="B329" s="88">
        <v>28230000000</v>
      </c>
      <c r="C329" s="88">
        <v>-7.3294220000000001</v>
      </c>
      <c r="N329" s="88">
        <v>28230000000</v>
      </c>
      <c r="O329" s="88">
        <v>-8.4676170000000006</v>
      </c>
    </row>
    <row r="330" spans="2:15" x14ac:dyDescent="0.25">
      <c r="B330" s="88">
        <v>28425000000</v>
      </c>
      <c r="C330" s="88">
        <v>-7.3533882999999998</v>
      </c>
      <c r="N330" s="88">
        <v>28425000000</v>
      </c>
      <c r="O330" s="88">
        <v>-8.4964972000000003</v>
      </c>
    </row>
    <row r="331" spans="2:15" x14ac:dyDescent="0.25">
      <c r="B331" s="88">
        <v>28620000000</v>
      </c>
      <c r="C331" s="88">
        <v>-7.3734989000000004</v>
      </c>
      <c r="N331" s="88">
        <v>28620000000</v>
      </c>
      <c r="O331" s="88">
        <v>-8.5251722000000001</v>
      </c>
    </row>
    <row r="332" spans="2:15" x14ac:dyDescent="0.25">
      <c r="B332" s="88">
        <v>28815000000</v>
      </c>
      <c r="C332" s="88">
        <v>-7.3712372999999998</v>
      </c>
      <c r="N332" s="88">
        <v>28815000000</v>
      </c>
      <c r="O332" s="88">
        <v>-8.5488137999999996</v>
      </c>
    </row>
    <row r="333" spans="2:15" x14ac:dyDescent="0.25">
      <c r="B333" s="88">
        <v>29010000000</v>
      </c>
      <c r="C333" s="88">
        <v>-7.3684744999999996</v>
      </c>
      <c r="N333" s="88">
        <v>29010000000</v>
      </c>
      <c r="O333" s="88">
        <v>-8.5593128000000007</v>
      </c>
    </row>
    <row r="334" spans="2:15" x14ac:dyDescent="0.25">
      <c r="B334" s="88">
        <v>29205000000</v>
      </c>
      <c r="C334" s="88">
        <v>-7.3616548000000002</v>
      </c>
      <c r="N334" s="88">
        <v>29205000000</v>
      </c>
      <c r="O334" s="88">
        <v>-8.5566119999999994</v>
      </c>
    </row>
    <row r="335" spans="2:15" x14ac:dyDescent="0.25">
      <c r="B335" s="88">
        <v>29400000000</v>
      </c>
      <c r="C335" s="88">
        <v>-7.3787064999999998</v>
      </c>
      <c r="N335" s="88">
        <v>29400000000</v>
      </c>
      <c r="O335" s="88">
        <v>-8.5458611999999992</v>
      </c>
    </row>
    <row r="336" spans="2:15" x14ac:dyDescent="0.25">
      <c r="B336" s="88">
        <v>29595000000</v>
      </c>
      <c r="C336" s="88">
        <v>-7.3965415999999999</v>
      </c>
      <c r="N336" s="88">
        <v>29595000000</v>
      </c>
      <c r="O336" s="88">
        <v>-8.5344619999999995</v>
      </c>
    </row>
    <row r="337" spans="2:15" x14ac:dyDescent="0.25">
      <c r="B337" s="88">
        <v>29790000000</v>
      </c>
      <c r="C337" s="88">
        <v>-7.4168824999999998</v>
      </c>
      <c r="N337" s="88">
        <v>29790000000</v>
      </c>
      <c r="O337" s="88">
        <v>-8.5256863000000003</v>
      </c>
    </row>
    <row r="338" spans="2:15" x14ac:dyDescent="0.25">
      <c r="B338" s="88">
        <v>29985000000</v>
      </c>
      <c r="C338" s="88">
        <v>-7.4326052999999996</v>
      </c>
      <c r="N338" s="88">
        <v>29985000000</v>
      </c>
      <c r="O338" s="88">
        <v>-8.5245075000000003</v>
      </c>
    </row>
    <row r="339" spans="2:15" x14ac:dyDescent="0.25">
      <c r="B339" s="88">
        <v>30180000000</v>
      </c>
      <c r="C339" s="88">
        <v>-7.4647274000000001</v>
      </c>
      <c r="N339" s="88">
        <v>30180000000</v>
      </c>
      <c r="O339" s="88">
        <v>-8.5604619999999993</v>
      </c>
    </row>
    <row r="340" spans="2:15" x14ac:dyDescent="0.25">
      <c r="B340" s="88">
        <v>30375000000</v>
      </c>
      <c r="C340" s="88">
        <v>-7.5055413</v>
      </c>
      <c r="N340" s="88">
        <v>30375000000</v>
      </c>
      <c r="O340" s="88">
        <v>-8.6057453000000006</v>
      </c>
    </row>
    <row r="341" spans="2:15" x14ac:dyDescent="0.25">
      <c r="B341" s="88">
        <v>30570000000</v>
      </c>
      <c r="C341" s="88">
        <v>-7.5331903000000002</v>
      </c>
      <c r="N341" s="88">
        <v>30570000000</v>
      </c>
      <c r="O341" s="88">
        <v>-8.6378316999999996</v>
      </c>
    </row>
    <row r="342" spans="2:15" x14ac:dyDescent="0.25">
      <c r="B342" s="88">
        <v>30765000000</v>
      </c>
      <c r="C342" s="88">
        <v>-7.5738440000000002</v>
      </c>
      <c r="N342" s="88">
        <v>30765000000</v>
      </c>
      <c r="O342" s="88">
        <v>-8.6828356000000007</v>
      </c>
    </row>
    <row r="343" spans="2:15" x14ac:dyDescent="0.25">
      <c r="B343" s="88">
        <v>30960000000</v>
      </c>
      <c r="C343" s="88">
        <v>-7.6209273</v>
      </c>
      <c r="N343" s="88">
        <v>30960000000</v>
      </c>
      <c r="O343" s="88">
        <v>-8.7012148000000007</v>
      </c>
    </row>
    <row r="344" spans="2:15" x14ac:dyDescent="0.25">
      <c r="B344" s="88">
        <v>31155000000</v>
      </c>
      <c r="C344" s="88">
        <v>-7.6902813999999999</v>
      </c>
      <c r="N344" s="88">
        <v>31155000000</v>
      </c>
      <c r="O344" s="88">
        <v>-8.7348432999999996</v>
      </c>
    </row>
    <row r="345" spans="2:15" x14ac:dyDescent="0.25">
      <c r="B345" s="88">
        <v>31350000000</v>
      </c>
      <c r="C345" s="88">
        <v>-7.7406473</v>
      </c>
      <c r="N345" s="88">
        <v>31350000000</v>
      </c>
      <c r="O345" s="88">
        <v>-8.7028084000000003</v>
      </c>
    </row>
    <row r="346" spans="2:15" x14ac:dyDescent="0.25">
      <c r="B346" s="88">
        <v>31545000000</v>
      </c>
      <c r="C346" s="88">
        <v>-7.8142747999999997</v>
      </c>
      <c r="N346" s="88">
        <v>31545000000</v>
      </c>
      <c r="O346" s="88">
        <v>-8.7318726000000009</v>
      </c>
    </row>
    <row r="347" spans="2:15" x14ac:dyDescent="0.25">
      <c r="B347" s="88">
        <v>31740000000</v>
      </c>
      <c r="C347" s="88">
        <v>-7.9070020000000003</v>
      </c>
      <c r="N347" s="88">
        <v>31740000000</v>
      </c>
      <c r="O347" s="88">
        <v>-8.7674035999999997</v>
      </c>
    </row>
    <row r="348" spans="2:15" x14ac:dyDescent="0.25">
      <c r="B348" s="88">
        <v>31935000000</v>
      </c>
      <c r="C348" s="88">
        <v>-8.0547418999999998</v>
      </c>
      <c r="N348" s="88">
        <v>31935000000</v>
      </c>
      <c r="O348" s="88">
        <v>-8.8449936000000005</v>
      </c>
    </row>
    <row r="349" spans="2:15" x14ac:dyDescent="0.25">
      <c r="B349" s="88">
        <v>32130000000</v>
      </c>
      <c r="C349" s="88">
        <v>-8.2054396000000001</v>
      </c>
      <c r="N349" s="88">
        <v>32130000000</v>
      </c>
      <c r="O349" s="88">
        <v>-8.8906364</v>
      </c>
    </row>
    <row r="350" spans="2:15" x14ac:dyDescent="0.25">
      <c r="B350" s="88">
        <v>32325000000</v>
      </c>
      <c r="C350" s="88">
        <v>-8.3553008999999996</v>
      </c>
      <c r="N350" s="88">
        <v>32325000000</v>
      </c>
      <c r="O350" s="88">
        <v>-8.9092798000000002</v>
      </c>
    </row>
    <row r="351" spans="2:15" x14ac:dyDescent="0.25">
      <c r="B351" s="88">
        <v>32520000000</v>
      </c>
      <c r="C351" s="88">
        <v>-8.4854908000000009</v>
      </c>
      <c r="N351" s="88">
        <v>32520000000</v>
      </c>
      <c r="O351" s="88">
        <v>-8.8970956999999995</v>
      </c>
    </row>
    <row r="352" spans="2:15" x14ac:dyDescent="0.25">
      <c r="B352" s="88">
        <v>32715000000</v>
      </c>
      <c r="C352" s="88">
        <v>-8.6204052000000004</v>
      </c>
      <c r="N352" s="88">
        <v>32715000000</v>
      </c>
      <c r="O352" s="88">
        <v>-8.8800430000000006</v>
      </c>
    </row>
    <row r="353" spans="2:15" x14ac:dyDescent="0.25">
      <c r="B353" s="88">
        <v>32910000000</v>
      </c>
      <c r="C353" s="88">
        <v>-8.7583217999999992</v>
      </c>
      <c r="N353" s="88">
        <v>32910000000</v>
      </c>
      <c r="O353" s="88">
        <v>-8.8725556999999995</v>
      </c>
    </row>
    <row r="354" spans="2:15" x14ac:dyDescent="0.25">
      <c r="B354" s="88">
        <v>33105000000</v>
      </c>
      <c r="C354" s="88">
        <v>-8.9159173999999997</v>
      </c>
      <c r="N354" s="88">
        <v>33105000000</v>
      </c>
      <c r="O354" s="88">
        <v>-8.8901997000000001</v>
      </c>
    </row>
    <row r="355" spans="2:15" x14ac:dyDescent="0.25">
      <c r="B355" s="88">
        <v>33300000000</v>
      </c>
      <c r="C355" s="88">
        <v>-9.0846309999999999</v>
      </c>
      <c r="N355" s="88">
        <v>33300000000</v>
      </c>
      <c r="O355" s="88">
        <v>-8.9172238999999998</v>
      </c>
    </row>
    <row r="356" spans="2:15" x14ac:dyDescent="0.25">
      <c r="B356" s="88">
        <v>33495000000</v>
      </c>
      <c r="C356" s="88">
        <v>-9.2786646000000008</v>
      </c>
      <c r="N356" s="88">
        <v>33495000000</v>
      </c>
      <c r="O356" s="88">
        <v>-8.9344453999999995</v>
      </c>
    </row>
    <row r="357" spans="2:15" x14ac:dyDescent="0.25">
      <c r="B357" s="88">
        <v>33690000000</v>
      </c>
      <c r="C357" s="88">
        <v>-9.4465331999999993</v>
      </c>
      <c r="N357" s="88">
        <v>33690000000</v>
      </c>
      <c r="O357" s="88">
        <v>-8.9167862000000007</v>
      </c>
    </row>
    <row r="358" spans="2:15" x14ac:dyDescent="0.25">
      <c r="B358" s="88">
        <v>33885000000</v>
      </c>
      <c r="C358" s="88">
        <v>-9.5962733999999994</v>
      </c>
      <c r="N358" s="88">
        <v>33885000000</v>
      </c>
      <c r="O358" s="88">
        <v>-8.8665991000000002</v>
      </c>
    </row>
    <row r="359" spans="2:15" x14ac:dyDescent="0.25">
      <c r="B359" s="88">
        <v>34080000000</v>
      </c>
      <c r="C359" s="88">
        <v>-9.7249584000000002</v>
      </c>
      <c r="N359" s="88">
        <v>34080000000</v>
      </c>
      <c r="O359" s="88">
        <v>-8.8419504</v>
      </c>
    </row>
    <row r="360" spans="2:15" x14ac:dyDescent="0.25">
      <c r="B360" s="88">
        <v>34275000000</v>
      </c>
      <c r="C360" s="88">
        <v>-9.8415928000000008</v>
      </c>
      <c r="N360" s="88">
        <v>34275000000</v>
      </c>
      <c r="O360" s="88">
        <v>-8.8248777</v>
      </c>
    </row>
    <row r="361" spans="2:15" x14ac:dyDescent="0.25">
      <c r="B361" s="88">
        <v>34470000000</v>
      </c>
      <c r="C361" s="88">
        <v>-9.9572506000000001</v>
      </c>
      <c r="N361" s="88">
        <v>34470000000</v>
      </c>
      <c r="O361" s="88">
        <v>-8.8236570000000007</v>
      </c>
    </row>
    <row r="362" spans="2:15" x14ac:dyDescent="0.25">
      <c r="B362" s="88">
        <v>34665000000</v>
      </c>
      <c r="C362" s="88">
        <v>-10.044971</v>
      </c>
      <c r="N362" s="88">
        <v>34665000000</v>
      </c>
      <c r="O362" s="88">
        <v>-8.8335381000000002</v>
      </c>
    </row>
    <row r="363" spans="2:15" x14ac:dyDescent="0.25">
      <c r="B363" s="88">
        <v>34860000000</v>
      </c>
      <c r="C363" s="88">
        <v>-10.134824999999999</v>
      </c>
      <c r="N363" s="88">
        <v>34860000000</v>
      </c>
      <c r="O363" s="88">
        <v>-8.8731317999999995</v>
      </c>
    </row>
    <row r="364" spans="2:15" x14ac:dyDescent="0.25">
      <c r="B364" s="88">
        <v>35055000000</v>
      </c>
      <c r="C364" s="88">
        <v>-10.210356000000001</v>
      </c>
      <c r="N364" s="88">
        <v>35055000000</v>
      </c>
      <c r="O364" s="88">
        <v>-8.9328708999999993</v>
      </c>
    </row>
    <row r="365" spans="2:15" x14ac:dyDescent="0.25">
      <c r="B365" s="88">
        <v>35250000000</v>
      </c>
      <c r="C365" s="88">
        <v>-10.275650000000001</v>
      </c>
      <c r="N365" s="88">
        <v>35250000000</v>
      </c>
      <c r="O365" s="88">
        <v>-8.9765443999999999</v>
      </c>
    </row>
    <row r="366" spans="2:15" x14ac:dyDescent="0.25">
      <c r="B366" s="88">
        <v>35445000000</v>
      </c>
      <c r="C366" s="88">
        <v>-10.347747</v>
      </c>
      <c r="N366" s="88">
        <v>35445000000</v>
      </c>
      <c r="O366" s="88">
        <v>-9.0291166</v>
      </c>
    </row>
    <row r="367" spans="2:15" x14ac:dyDescent="0.25">
      <c r="B367" s="88">
        <v>35640000000</v>
      </c>
      <c r="C367" s="88">
        <v>-10.386123</v>
      </c>
      <c r="N367" s="88">
        <v>35640000000</v>
      </c>
      <c r="O367" s="88">
        <v>-9.086544</v>
      </c>
    </row>
    <row r="368" spans="2:15" x14ac:dyDescent="0.25">
      <c r="B368" s="88">
        <v>35835000000</v>
      </c>
      <c r="C368" s="88">
        <v>-10.425824</v>
      </c>
      <c r="N368" s="88">
        <v>35835000000</v>
      </c>
      <c r="O368" s="88">
        <v>-9.1658211000000005</v>
      </c>
    </row>
    <row r="369" spans="2:15" x14ac:dyDescent="0.25">
      <c r="B369" s="88">
        <v>36030000000</v>
      </c>
      <c r="C369" s="88">
        <v>-10.42395</v>
      </c>
      <c r="N369" s="88">
        <v>36030000000</v>
      </c>
      <c r="O369" s="88">
        <v>-9.2377424000000001</v>
      </c>
    </row>
    <row r="370" spans="2:15" x14ac:dyDescent="0.25">
      <c r="B370" s="88">
        <v>36225000000</v>
      </c>
      <c r="C370" s="88">
        <v>-10.434184999999999</v>
      </c>
      <c r="N370" s="88">
        <v>36225000000</v>
      </c>
      <c r="O370" s="88">
        <v>-9.3156128000000002</v>
      </c>
    </row>
    <row r="371" spans="2:15" x14ac:dyDescent="0.25">
      <c r="B371" s="88">
        <v>36420000000</v>
      </c>
      <c r="C371" s="88">
        <v>-10.448778000000001</v>
      </c>
      <c r="N371" s="88">
        <v>36420000000</v>
      </c>
      <c r="O371" s="88">
        <v>-9.3770609</v>
      </c>
    </row>
    <row r="372" spans="2:15" x14ac:dyDescent="0.25">
      <c r="B372" s="88">
        <v>36615000000</v>
      </c>
      <c r="C372" s="88">
        <v>-10.457404</v>
      </c>
      <c r="N372" s="88">
        <v>36615000000</v>
      </c>
      <c r="O372" s="88">
        <v>-9.4448805</v>
      </c>
    </row>
    <row r="373" spans="2:15" x14ac:dyDescent="0.25">
      <c r="B373" s="88">
        <v>36810000000</v>
      </c>
      <c r="C373" s="88">
        <v>-10.455705999999999</v>
      </c>
      <c r="N373" s="88">
        <v>36810000000</v>
      </c>
      <c r="O373" s="88">
        <v>-9.4992351999999993</v>
      </c>
    </row>
    <row r="374" spans="2:15" x14ac:dyDescent="0.25">
      <c r="B374" s="88">
        <v>37005000000</v>
      </c>
      <c r="C374" s="88">
        <v>-10.446159</v>
      </c>
      <c r="N374" s="88">
        <v>37005000000</v>
      </c>
      <c r="O374" s="88">
        <v>-9.5785484000000007</v>
      </c>
    </row>
    <row r="375" spans="2:15" x14ac:dyDescent="0.25">
      <c r="B375" s="88">
        <v>37200000000</v>
      </c>
      <c r="C375" s="88">
        <v>-10.453225</v>
      </c>
      <c r="N375" s="88">
        <v>37200000000</v>
      </c>
      <c r="O375" s="88">
        <v>-9.6864022999999992</v>
      </c>
    </row>
    <row r="376" spans="2:15" x14ac:dyDescent="0.25">
      <c r="B376" s="88">
        <v>37395000000</v>
      </c>
      <c r="C376" s="88">
        <v>-10.423477999999999</v>
      </c>
      <c r="N376" s="88">
        <v>37395000000</v>
      </c>
      <c r="O376" s="88">
        <v>-9.7727289000000006</v>
      </c>
    </row>
    <row r="377" spans="2:15" x14ac:dyDescent="0.25">
      <c r="B377" s="88">
        <v>37590000000</v>
      </c>
      <c r="C377" s="88">
        <v>-10.330617999999999</v>
      </c>
      <c r="N377" s="88">
        <v>37590000000</v>
      </c>
      <c r="O377" s="88">
        <v>-9.8304033000000004</v>
      </c>
    </row>
    <row r="378" spans="2:15" x14ac:dyDescent="0.25">
      <c r="B378" s="88">
        <v>37785000000</v>
      </c>
      <c r="C378" s="88">
        <v>-10.203526</v>
      </c>
      <c r="N378" s="88">
        <v>37785000000</v>
      </c>
      <c r="O378" s="88">
        <v>-9.8358231000000007</v>
      </c>
    </row>
    <row r="379" spans="2:15" x14ac:dyDescent="0.25">
      <c r="B379" s="88">
        <v>37980000000</v>
      </c>
      <c r="C379" s="88">
        <v>-10.129279</v>
      </c>
      <c r="N379" s="88">
        <v>37980000000</v>
      </c>
      <c r="O379" s="88">
        <v>-9.8599481999999998</v>
      </c>
    </row>
    <row r="380" spans="2:15" x14ac:dyDescent="0.25">
      <c r="B380" s="88">
        <v>38175000000</v>
      </c>
      <c r="C380" s="88">
        <v>-10.018776000000001</v>
      </c>
      <c r="N380" s="88">
        <v>38175000000</v>
      </c>
      <c r="O380" s="88">
        <v>-9.8711661999999993</v>
      </c>
    </row>
    <row r="381" spans="2:15" x14ac:dyDescent="0.25">
      <c r="B381" s="88">
        <v>38370000000</v>
      </c>
      <c r="C381" s="88">
        <v>-9.8888063000000006</v>
      </c>
      <c r="N381" s="88">
        <v>38370000000</v>
      </c>
      <c r="O381" s="88">
        <v>-9.8920603000000007</v>
      </c>
    </row>
    <row r="382" spans="2:15" x14ac:dyDescent="0.25">
      <c r="B382" s="88">
        <v>38565000000</v>
      </c>
      <c r="C382" s="88">
        <v>-9.7687367999999992</v>
      </c>
      <c r="N382" s="88">
        <v>38565000000</v>
      </c>
      <c r="O382" s="88">
        <v>-9.9122667</v>
      </c>
    </row>
    <row r="383" spans="2:15" x14ac:dyDescent="0.25">
      <c r="B383" s="88">
        <v>38760000000</v>
      </c>
      <c r="C383" s="88">
        <v>-9.7484312000000006</v>
      </c>
      <c r="N383" s="88">
        <v>38760000000</v>
      </c>
      <c r="O383" s="88">
        <v>-9.9621467999999993</v>
      </c>
    </row>
    <row r="384" spans="2:15" x14ac:dyDescent="0.25">
      <c r="B384" s="88">
        <v>38955000000</v>
      </c>
      <c r="C384" s="88">
        <v>-9.7436723999999995</v>
      </c>
      <c r="N384" s="88">
        <v>38955000000</v>
      </c>
      <c r="O384" s="88">
        <v>-10.008789</v>
      </c>
    </row>
    <row r="385" spans="2:15" x14ac:dyDescent="0.25">
      <c r="B385" s="88">
        <v>39150000000</v>
      </c>
      <c r="C385" s="88">
        <v>-9.6988020000000006</v>
      </c>
      <c r="N385" s="88">
        <v>39150000000</v>
      </c>
      <c r="O385" s="88">
        <v>-10.068483000000001</v>
      </c>
    </row>
    <row r="386" spans="2:15" x14ac:dyDescent="0.25">
      <c r="B386" s="88">
        <v>39345000000</v>
      </c>
      <c r="C386" s="88">
        <v>-9.6620788999999991</v>
      </c>
      <c r="N386" s="88">
        <v>39345000000</v>
      </c>
      <c r="O386" s="88">
        <v>-10.133089</v>
      </c>
    </row>
    <row r="387" spans="2:15" x14ac:dyDescent="0.25">
      <c r="B387" s="88">
        <v>39540000000</v>
      </c>
      <c r="C387" s="88">
        <v>-9.6847133999999997</v>
      </c>
      <c r="N387" s="88">
        <v>39540000000</v>
      </c>
      <c r="O387" s="88">
        <v>-10.229151</v>
      </c>
    </row>
    <row r="388" spans="2:15" x14ac:dyDescent="0.25">
      <c r="B388" s="88">
        <v>39735000000</v>
      </c>
      <c r="C388" s="88">
        <v>-9.7180575999999999</v>
      </c>
      <c r="N388" s="88">
        <v>39735000000</v>
      </c>
      <c r="O388" s="88">
        <v>-10.362909999999999</v>
      </c>
    </row>
    <row r="389" spans="2:15" x14ac:dyDescent="0.25">
      <c r="B389" s="88">
        <v>39930000000</v>
      </c>
      <c r="C389" s="88">
        <v>-9.7666129999999995</v>
      </c>
      <c r="N389" s="88">
        <v>39930000000</v>
      </c>
      <c r="O389" s="88">
        <v>-10.499178000000001</v>
      </c>
    </row>
    <row r="390" spans="2:15" x14ac:dyDescent="0.25">
      <c r="B390" s="88">
        <v>40125000000</v>
      </c>
      <c r="C390" s="88">
        <v>-9.8144922000000001</v>
      </c>
      <c r="N390" s="88">
        <v>40125000000</v>
      </c>
      <c r="O390" s="88">
        <v>-10.64282</v>
      </c>
    </row>
    <row r="391" spans="2:15" x14ac:dyDescent="0.25">
      <c r="B391" s="88">
        <v>40320000000</v>
      </c>
      <c r="C391" s="88">
        <v>-9.8602772000000005</v>
      </c>
      <c r="N391" s="88">
        <v>40320000000</v>
      </c>
      <c r="O391" s="88">
        <v>-10.751434</v>
      </c>
    </row>
    <row r="392" spans="2:15" x14ac:dyDescent="0.25">
      <c r="B392" s="88">
        <v>40515000000</v>
      </c>
      <c r="C392" s="88">
        <v>-9.8500347000000001</v>
      </c>
      <c r="N392" s="88">
        <v>40515000000</v>
      </c>
      <c r="O392" s="88">
        <v>-10.874923000000001</v>
      </c>
    </row>
    <row r="393" spans="2:15" x14ac:dyDescent="0.25">
      <c r="B393" s="88">
        <v>40710000000</v>
      </c>
      <c r="C393" s="88">
        <v>-9.8138846999999991</v>
      </c>
      <c r="N393" s="88">
        <v>40710000000</v>
      </c>
      <c r="O393" s="88">
        <v>-10.999309999999999</v>
      </c>
    </row>
    <row r="394" spans="2:15" x14ac:dyDescent="0.25">
      <c r="B394" s="88">
        <v>40905000000</v>
      </c>
      <c r="C394" s="88">
        <v>-9.7782906999999994</v>
      </c>
      <c r="N394" s="88">
        <v>40905000000</v>
      </c>
      <c r="O394" s="88">
        <v>-11.11459</v>
      </c>
    </row>
    <row r="395" spans="2:15" x14ac:dyDescent="0.25">
      <c r="B395" s="88">
        <v>41100000000</v>
      </c>
      <c r="C395" s="88">
        <v>-9.7530631999999997</v>
      </c>
      <c r="N395" s="88">
        <v>41100000000</v>
      </c>
      <c r="O395" s="88">
        <v>-11.223481</v>
      </c>
    </row>
    <row r="396" spans="2:15" x14ac:dyDescent="0.25">
      <c r="B396" s="88">
        <v>41295000000</v>
      </c>
      <c r="C396" s="88">
        <v>-9.7234982999999993</v>
      </c>
      <c r="N396" s="88">
        <v>41295000000</v>
      </c>
      <c r="O396" s="88">
        <v>-11.316984</v>
      </c>
    </row>
    <row r="397" spans="2:15" x14ac:dyDescent="0.25">
      <c r="B397" s="88">
        <v>41490000000</v>
      </c>
      <c r="C397" s="88">
        <v>-9.6937294000000005</v>
      </c>
      <c r="N397" s="88">
        <v>41490000000</v>
      </c>
      <c r="O397" s="88">
        <v>-11.409572000000001</v>
      </c>
    </row>
    <row r="398" spans="2:15" x14ac:dyDescent="0.25">
      <c r="B398" s="88">
        <v>41685000000</v>
      </c>
      <c r="C398" s="88">
        <v>-9.6869469000000006</v>
      </c>
      <c r="N398" s="88">
        <v>41685000000</v>
      </c>
      <c r="O398" s="88">
        <v>-11.441998</v>
      </c>
    </row>
    <row r="399" spans="2:15" x14ac:dyDescent="0.25">
      <c r="B399" s="88">
        <v>41880000000</v>
      </c>
      <c r="C399" s="88">
        <v>-9.6831408000000003</v>
      </c>
      <c r="N399" s="88">
        <v>41880000000</v>
      </c>
      <c r="O399" s="88">
        <v>-11.464611</v>
      </c>
    </row>
    <row r="400" spans="2:15" x14ac:dyDescent="0.25">
      <c r="B400" s="88">
        <v>42075000000</v>
      </c>
      <c r="C400" s="88">
        <v>-9.6993723000000003</v>
      </c>
      <c r="N400" s="88">
        <v>42075000000</v>
      </c>
      <c r="O400" s="88">
        <v>-11.489665</v>
      </c>
    </row>
    <row r="401" spans="2:15" x14ac:dyDescent="0.25">
      <c r="B401" s="88">
        <v>42270000000</v>
      </c>
      <c r="C401" s="88">
        <v>-9.7089958000000003</v>
      </c>
      <c r="N401" s="88">
        <v>42270000000</v>
      </c>
      <c r="O401" s="88">
        <v>-11.506684999999999</v>
      </c>
    </row>
    <row r="402" spans="2:15" x14ac:dyDescent="0.25">
      <c r="B402" s="88">
        <v>42465000000</v>
      </c>
      <c r="C402" s="88">
        <v>-9.7682561999999997</v>
      </c>
      <c r="N402" s="88">
        <v>42465000000</v>
      </c>
      <c r="O402" s="88">
        <v>-11.542638999999999</v>
      </c>
    </row>
    <row r="403" spans="2:15" x14ac:dyDescent="0.25">
      <c r="B403" s="88">
        <v>42660000000</v>
      </c>
      <c r="C403" s="88">
        <v>-9.8764857999999993</v>
      </c>
      <c r="N403" s="88">
        <v>42660000000</v>
      </c>
      <c r="O403" s="88">
        <v>-11.617575</v>
      </c>
    </row>
    <row r="404" spans="2:15" x14ac:dyDescent="0.25">
      <c r="B404" s="88">
        <v>42855000000</v>
      </c>
      <c r="C404" s="88">
        <v>-10.059545999999999</v>
      </c>
      <c r="N404" s="88">
        <v>42855000000</v>
      </c>
      <c r="O404" s="88">
        <v>-11.745448</v>
      </c>
    </row>
    <row r="405" spans="2:15" x14ac:dyDescent="0.25">
      <c r="B405" s="88">
        <v>43050000000</v>
      </c>
      <c r="C405" s="88">
        <v>-10.261514</v>
      </c>
      <c r="N405" s="88">
        <v>43050000000</v>
      </c>
      <c r="O405" s="88">
        <v>-11.875323</v>
      </c>
    </row>
    <row r="406" spans="2:15" x14ac:dyDescent="0.25">
      <c r="B406" s="88">
        <v>43245000000</v>
      </c>
      <c r="C406" s="88">
        <v>-10.509567000000001</v>
      </c>
      <c r="N406" s="88">
        <v>43245000000</v>
      </c>
      <c r="O406" s="88">
        <v>-12.125742000000001</v>
      </c>
    </row>
    <row r="407" spans="2:15" x14ac:dyDescent="0.25">
      <c r="B407" s="88">
        <v>43440000000</v>
      </c>
      <c r="C407" s="88">
        <v>-10.779593999999999</v>
      </c>
      <c r="N407" s="88">
        <v>43440000000</v>
      </c>
      <c r="O407" s="88">
        <v>-12.978232999999999</v>
      </c>
    </row>
    <row r="408" spans="2:15" x14ac:dyDescent="0.25">
      <c r="B408" s="88">
        <v>43635000000</v>
      </c>
      <c r="C408" s="88">
        <v>-11.082670999999999</v>
      </c>
      <c r="N408" s="88">
        <v>43635000000</v>
      </c>
      <c r="O408" s="88">
        <v>-14.168854</v>
      </c>
    </row>
    <row r="409" spans="2:15" x14ac:dyDescent="0.25">
      <c r="B409" s="88">
        <v>43830000000</v>
      </c>
      <c r="C409" s="88">
        <v>-11.365085000000001</v>
      </c>
      <c r="N409" s="88">
        <v>43830000000</v>
      </c>
      <c r="O409" s="88">
        <v>-15.161272</v>
      </c>
    </row>
    <row r="410" spans="2:15" x14ac:dyDescent="0.25">
      <c r="B410" s="88">
        <v>44025000000</v>
      </c>
      <c r="C410" s="88">
        <v>-11.639661</v>
      </c>
      <c r="N410" s="88">
        <v>44025000000</v>
      </c>
      <c r="O410" s="88">
        <v>-16.138977000000001</v>
      </c>
    </row>
    <row r="411" spans="2:15" x14ac:dyDescent="0.25">
      <c r="B411" s="88">
        <v>44220000000</v>
      </c>
      <c r="C411" s="88">
        <v>-11.896722</v>
      </c>
      <c r="N411" s="88">
        <v>44220000000</v>
      </c>
      <c r="O411" s="88">
        <v>-17.757507</v>
      </c>
    </row>
    <row r="412" spans="2:15" x14ac:dyDescent="0.25">
      <c r="B412" s="88">
        <v>44415000000</v>
      </c>
      <c r="C412" s="88">
        <v>-12.161185</v>
      </c>
      <c r="N412" s="88">
        <v>44415000000</v>
      </c>
      <c r="O412" s="88">
        <v>-19.888712000000002</v>
      </c>
    </row>
    <row r="413" spans="2:15" x14ac:dyDescent="0.25">
      <c r="B413" s="88">
        <v>44610000000</v>
      </c>
      <c r="C413" s="88">
        <v>-12.411859</v>
      </c>
      <c r="N413" s="88">
        <v>44610000000</v>
      </c>
      <c r="O413" s="88">
        <v>-20.001621</v>
      </c>
    </row>
    <row r="414" spans="2:15" x14ac:dyDescent="0.25">
      <c r="B414" s="88">
        <v>44805000000</v>
      </c>
      <c r="C414" s="88">
        <v>-12.657382999999999</v>
      </c>
      <c r="N414" s="88">
        <v>44805000000</v>
      </c>
      <c r="O414" s="88">
        <v>-20.111834999999999</v>
      </c>
    </row>
    <row r="415" spans="2:15" x14ac:dyDescent="0.25">
      <c r="B415" s="88">
        <v>45000000000</v>
      </c>
      <c r="C415" s="88">
        <v>-12.812977999999999</v>
      </c>
      <c r="N415" s="88">
        <v>45000000000</v>
      </c>
      <c r="O415" s="88">
        <v>-19.726251999999999</v>
      </c>
    </row>
    <row r="416" spans="2:15" x14ac:dyDescent="0.25">
      <c r="B416" s="88" t="s">
        <v>21</v>
      </c>
      <c r="N416" s="88" t="s">
        <v>21</v>
      </c>
    </row>
    <row r="419" spans="2:15" x14ac:dyDescent="0.25">
      <c r="B419" s="88" t="s">
        <v>22</v>
      </c>
      <c r="N419" s="88" t="s">
        <v>22</v>
      </c>
    </row>
    <row r="420" spans="2:15" x14ac:dyDescent="0.25">
      <c r="B420" s="88" t="s">
        <v>19</v>
      </c>
      <c r="C420" s="88" t="s">
        <v>297</v>
      </c>
      <c r="N420" s="88" t="s">
        <v>19</v>
      </c>
      <c r="O420" s="88" t="s">
        <v>297</v>
      </c>
    </row>
    <row r="421" spans="2:15" x14ac:dyDescent="0.25">
      <c r="B421" s="88">
        <v>6000000000</v>
      </c>
      <c r="C421" s="88">
        <v>-24.545024999999999</v>
      </c>
      <c r="N421" s="88">
        <v>6000000000</v>
      </c>
      <c r="O421" s="88">
        <v>-20.140352</v>
      </c>
    </row>
    <row r="422" spans="2:15" x14ac:dyDescent="0.25">
      <c r="B422" s="88">
        <v>6195000000</v>
      </c>
      <c r="C422" s="88">
        <v>-24.144304000000002</v>
      </c>
      <c r="N422" s="88">
        <v>6195000000</v>
      </c>
      <c r="O422" s="88">
        <v>-19.500447999999999</v>
      </c>
    </row>
    <row r="423" spans="2:15" x14ac:dyDescent="0.25">
      <c r="B423" s="88">
        <v>6390000000</v>
      </c>
      <c r="C423" s="88">
        <v>-23.744364000000001</v>
      </c>
      <c r="N423" s="88">
        <v>6390000000</v>
      </c>
      <c r="O423" s="88">
        <v>-18.714464</v>
      </c>
    </row>
    <row r="424" spans="2:15" x14ac:dyDescent="0.25">
      <c r="B424" s="88">
        <v>6585000000</v>
      </c>
      <c r="C424" s="88">
        <v>-23.768439999999998</v>
      </c>
      <c r="N424" s="88">
        <v>6585000000</v>
      </c>
      <c r="O424" s="88">
        <v>-18.274094000000002</v>
      </c>
    </row>
    <row r="425" spans="2:15" x14ac:dyDescent="0.25">
      <c r="B425" s="88">
        <v>6780000000</v>
      </c>
      <c r="C425" s="88">
        <v>-23.713156000000001</v>
      </c>
      <c r="N425" s="88">
        <v>6780000000</v>
      </c>
      <c r="O425" s="88">
        <v>-18.146115999999999</v>
      </c>
    </row>
    <row r="426" spans="2:15" x14ac:dyDescent="0.25">
      <c r="B426" s="88">
        <v>6975000000</v>
      </c>
      <c r="C426" s="88">
        <v>-23.598683999999999</v>
      </c>
      <c r="N426" s="88">
        <v>6975000000</v>
      </c>
      <c r="O426" s="88">
        <v>-17.987133</v>
      </c>
    </row>
    <row r="427" spans="2:15" x14ac:dyDescent="0.25">
      <c r="B427" s="88">
        <v>7170000000</v>
      </c>
      <c r="C427" s="88">
        <v>-23.028411999999999</v>
      </c>
      <c r="N427" s="88">
        <v>7170000000</v>
      </c>
      <c r="O427" s="88">
        <v>-17.577985999999999</v>
      </c>
    </row>
    <row r="428" spans="2:15" x14ac:dyDescent="0.25">
      <c r="B428" s="88">
        <v>7365000000</v>
      </c>
      <c r="C428" s="88">
        <v>-22.117647000000002</v>
      </c>
      <c r="N428" s="88">
        <v>7365000000</v>
      </c>
      <c r="O428" s="88">
        <v>-17.233488000000001</v>
      </c>
    </row>
    <row r="429" spans="2:15" x14ac:dyDescent="0.25">
      <c r="B429" s="88">
        <v>7560000000</v>
      </c>
      <c r="C429" s="88">
        <v>-21.073720999999999</v>
      </c>
      <c r="N429" s="88">
        <v>7560000000</v>
      </c>
      <c r="O429" s="88">
        <v>-16.720117999999999</v>
      </c>
    </row>
    <row r="430" spans="2:15" x14ac:dyDescent="0.25">
      <c r="B430" s="88">
        <v>7755000000</v>
      </c>
      <c r="C430" s="88">
        <v>-20.160757</v>
      </c>
      <c r="N430" s="88">
        <v>7755000000</v>
      </c>
      <c r="O430" s="88">
        <v>-16.129069999999999</v>
      </c>
    </row>
    <row r="431" spans="2:15" x14ac:dyDescent="0.25">
      <c r="B431" s="88">
        <v>7950000000</v>
      </c>
      <c r="C431" s="88">
        <v>-19.099578999999999</v>
      </c>
      <c r="N431" s="88">
        <v>7950000000</v>
      </c>
      <c r="O431" s="88">
        <v>-15.329288999999999</v>
      </c>
    </row>
    <row r="432" spans="2:15" x14ac:dyDescent="0.25">
      <c r="B432" s="88">
        <v>8145000000</v>
      </c>
      <c r="C432" s="88">
        <v>-17.550201000000001</v>
      </c>
      <c r="N432" s="88">
        <v>8145000000</v>
      </c>
      <c r="O432" s="88">
        <v>-14.822597</v>
      </c>
    </row>
    <row r="433" spans="2:15" x14ac:dyDescent="0.25">
      <c r="B433" s="88">
        <v>8340000000</v>
      </c>
      <c r="C433" s="88">
        <v>-15.869216</v>
      </c>
      <c r="N433" s="88">
        <v>8340000000</v>
      </c>
      <c r="O433" s="88">
        <v>-14.432466</v>
      </c>
    </row>
    <row r="434" spans="2:15" x14ac:dyDescent="0.25">
      <c r="B434" s="88">
        <v>8535000000</v>
      </c>
      <c r="C434" s="88">
        <v>-14.414149999999999</v>
      </c>
      <c r="N434" s="88">
        <v>8535000000</v>
      </c>
      <c r="O434" s="88">
        <v>-13.901852</v>
      </c>
    </row>
    <row r="435" spans="2:15" x14ac:dyDescent="0.25">
      <c r="B435" s="88">
        <v>8730000000</v>
      </c>
      <c r="C435" s="88">
        <v>-13.201165</v>
      </c>
      <c r="N435" s="88">
        <v>8730000000</v>
      </c>
      <c r="O435" s="88">
        <v>-13.212505</v>
      </c>
    </row>
    <row r="436" spans="2:15" x14ac:dyDescent="0.25">
      <c r="B436" s="88">
        <v>8925000000</v>
      </c>
      <c r="C436" s="88">
        <v>-11.97029</v>
      </c>
      <c r="N436" s="88">
        <v>8925000000</v>
      </c>
      <c r="O436" s="88">
        <v>-12.621596</v>
      </c>
    </row>
    <row r="437" spans="2:15" x14ac:dyDescent="0.25">
      <c r="B437" s="88">
        <v>9120000000</v>
      </c>
      <c r="C437" s="88">
        <v>-10.733942000000001</v>
      </c>
      <c r="N437" s="88">
        <v>9120000000</v>
      </c>
      <c r="O437" s="88">
        <v>-12.135263</v>
      </c>
    </row>
    <row r="438" spans="2:15" x14ac:dyDescent="0.25">
      <c r="B438" s="88">
        <v>9315000000</v>
      </c>
      <c r="C438" s="88">
        <v>-9.7224398000000001</v>
      </c>
      <c r="N438" s="88">
        <v>9315000000</v>
      </c>
      <c r="O438" s="88">
        <v>-11.660550000000001</v>
      </c>
    </row>
    <row r="439" spans="2:15" x14ac:dyDescent="0.25">
      <c r="B439" s="88">
        <v>9510000000</v>
      </c>
      <c r="C439" s="88">
        <v>-8.8464041000000009</v>
      </c>
      <c r="N439" s="88">
        <v>9510000000</v>
      </c>
      <c r="O439" s="88">
        <v>-11.140542</v>
      </c>
    </row>
    <row r="440" spans="2:15" x14ac:dyDescent="0.25">
      <c r="B440" s="88">
        <v>9705000000</v>
      </c>
      <c r="C440" s="88">
        <v>-8.1659345999999999</v>
      </c>
      <c r="N440" s="88">
        <v>9705000000</v>
      </c>
      <c r="O440" s="88">
        <v>-10.685895</v>
      </c>
    </row>
    <row r="441" spans="2:15" x14ac:dyDescent="0.25">
      <c r="B441" s="88">
        <v>9900000000</v>
      </c>
      <c r="C441" s="88">
        <v>-7.5540346999999999</v>
      </c>
      <c r="N441" s="88">
        <v>9900000000</v>
      </c>
      <c r="O441" s="88">
        <v>-10.280704</v>
      </c>
    </row>
    <row r="442" spans="2:15" x14ac:dyDescent="0.25">
      <c r="B442" s="88">
        <v>10095000000</v>
      </c>
      <c r="C442" s="88">
        <v>-7.1481214</v>
      </c>
      <c r="N442" s="88">
        <v>10095000000</v>
      </c>
      <c r="O442" s="88">
        <v>-9.8671006999999999</v>
      </c>
    </row>
    <row r="443" spans="2:15" x14ac:dyDescent="0.25">
      <c r="B443" s="88">
        <v>10290000000</v>
      </c>
      <c r="C443" s="88">
        <v>-6.8879032000000002</v>
      </c>
      <c r="N443" s="88">
        <v>10290000000</v>
      </c>
      <c r="O443" s="88">
        <v>-9.4623460999999995</v>
      </c>
    </row>
    <row r="444" spans="2:15" x14ac:dyDescent="0.25">
      <c r="B444" s="88">
        <v>10485000000</v>
      </c>
      <c r="C444" s="88">
        <v>-6.7495231999999996</v>
      </c>
      <c r="N444" s="88">
        <v>10485000000</v>
      </c>
      <c r="O444" s="88">
        <v>-9.0641794000000004</v>
      </c>
    </row>
    <row r="445" spans="2:15" x14ac:dyDescent="0.25">
      <c r="B445" s="88">
        <v>10680000000</v>
      </c>
      <c r="C445" s="88">
        <v>-6.6799312000000004</v>
      </c>
      <c r="N445" s="88">
        <v>10680000000</v>
      </c>
      <c r="O445" s="88">
        <v>-8.7105578999999995</v>
      </c>
    </row>
    <row r="446" spans="2:15" x14ac:dyDescent="0.25">
      <c r="B446" s="88">
        <v>10875000000</v>
      </c>
      <c r="C446" s="88">
        <v>-6.6139665000000001</v>
      </c>
      <c r="N446" s="88">
        <v>10875000000</v>
      </c>
      <c r="O446" s="88">
        <v>-8.4191113000000009</v>
      </c>
    </row>
    <row r="447" spans="2:15" x14ac:dyDescent="0.25">
      <c r="B447" s="88">
        <v>11070000000</v>
      </c>
      <c r="C447" s="88">
        <v>-6.5741525000000003</v>
      </c>
      <c r="N447" s="88">
        <v>11070000000</v>
      </c>
      <c r="O447" s="88">
        <v>-8.2050991</v>
      </c>
    </row>
    <row r="448" spans="2:15" x14ac:dyDescent="0.25">
      <c r="B448" s="88">
        <v>11265000000</v>
      </c>
      <c r="C448" s="88">
        <v>-6.5928244999999999</v>
      </c>
      <c r="N448" s="88">
        <v>11265000000</v>
      </c>
      <c r="O448" s="88">
        <v>-8.0200604999999996</v>
      </c>
    </row>
    <row r="449" spans="2:15" x14ac:dyDescent="0.25">
      <c r="B449" s="88">
        <v>11460000000</v>
      </c>
      <c r="C449" s="88">
        <v>-6.6113781999999999</v>
      </c>
      <c r="N449" s="88">
        <v>11460000000</v>
      </c>
      <c r="O449" s="88">
        <v>-7.8426127000000001</v>
      </c>
    </row>
    <row r="450" spans="2:15" x14ac:dyDescent="0.25">
      <c r="B450" s="88">
        <v>11655000000</v>
      </c>
      <c r="C450" s="88">
        <v>-6.6741672000000003</v>
      </c>
      <c r="N450" s="88">
        <v>11655000000</v>
      </c>
      <c r="O450" s="88">
        <v>-7.6824889000000001</v>
      </c>
    </row>
    <row r="451" spans="2:15" x14ac:dyDescent="0.25">
      <c r="B451" s="88">
        <v>11850000000</v>
      </c>
      <c r="C451" s="88">
        <v>-6.7163272000000003</v>
      </c>
      <c r="N451" s="88">
        <v>11850000000</v>
      </c>
      <c r="O451" s="88">
        <v>-7.5590501000000003</v>
      </c>
    </row>
    <row r="452" spans="2:15" x14ac:dyDescent="0.25">
      <c r="B452" s="88">
        <v>12045000000</v>
      </c>
      <c r="C452" s="88">
        <v>-6.8354220000000003</v>
      </c>
      <c r="N452" s="88">
        <v>12045000000</v>
      </c>
      <c r="O452" s="88">
        <v>-7.4488325</v>
      </c>
    </row>
    <row r="453" spans="2:15" x14ac:dyDescent="0.25">
      <c r="B453" s="88">
        <v>12240000000</v>
      </c>
      <c r="C453" s="88">
        <v>-6.9221643999999998</v>
      </c>
      <c r="N453" s="88">
        <v>12240000000</v>
      </c>
      <c r="O453" s="88">
        <v>-7.3713284000000003</v>
      </c>
    </row>
    <row r="454" spans="2:15" x14ac:dyDescent="0.25">
      <c r="B454" s="88">
        <v>12435000000</v>
      </c>
      <c r="C454" s="88">
        <v>-6.9811807000000003</v>
      </c>
      <c r="N454" s="88">
        <v>12435000000</v>
      </c>
      <c r="O454" s="88">
        <v>-7.3335185000000003</v>
      </c>
    </row>
    <row r="455" spans="2:15" x14ac:dyDescent="0.25">
      <c r="B455" s="88">
        <v>12630000000</v>
      </c>
      <c r="C455" s="88">
        <v>-6.9832802000000003</v>
      </c>
      <c r="N455" s="88">
        <v>12630000000</v>
      </c>
      <c r="O455" s="88">
        <v>-7.3267217000000002</v>
      </c>
    </row>
    <row r="456" spans="2:15" x14ac:dyDescent="0.25">
      <c r="B456" s="88">
        <v>12825000000</v>
      </c>
      <c r="C456" s="88">
        <v>-6.9486116999999998</v>
      </c>
      <c r="N456" s="88">
        <v>12825000000</v>
      </c>
      <c r="O456" s="88">
        <v>-7.3578868000000002</v>
      </c>
    </row>
    <row r="457" spans="2:15" x14ac:dyDescent="0.25">
      <c r="B457" s="88">
        <v>13020000000</v>
      </c>
      <c r="C457" s="88">
        <v>-6.8969053999999996</v>
      </c>
      <c r="N457" s="88">
        <v>13020000000</v>
      </c>
      <c r="O457" s="88">
        <v>-7.3934015999999998</v>
      </c>
    </row>
    <row r="458" spans="2:15" x14ac:dyDescent="0.25">
      <c r="B458" s="88">
        <v>13215000000</v>
      </c>
      <c r="C458" s="88">
        <v>-6.8675822999999996</v>
      </c>
      <c r="N458" s="88">
        <v>13215000000</v>
      </c>
      <c r="O458" s="88">
        <v>-7.4335442</v>
      </c>
    </row>
    <row r="459" spans="2:15" x14ac:dyDescent="0.25">
      <c r="B459" s="88">
        <v>13410000000</v>
      </c>
      <c r="C459" s="88">
        <v>-6.8354564</v>
      </c>
      <c r="N459" s="88">
        <v>13410000000</v>
      </c>
      <c r="O459" s="88">
        <v>-7.4625339999999998</v>
      </c>
    </row>
    <row r="460" spans="2:15" x14ac:dyDescent="0.25">
      <c r="B460" s="88">
        <v>13605000000</v>
      </c>
      <c r="C460" s="88">
        <v>-6.8275398999999997</v>
      </c>
      <c r="N460" s="88">
        <v>13605000000</v>
      </c>
      <c r="O460" s="88">
        <v>-7.4956465000000003</v>
      </c>
    </row>
    <row r="461" spans="2:15" x14ac:dyDescent="0.25">
      <c r="B461" s="88">
        <v>13800000000</v>
      </c>
      <c r="C461" s="88">
        <v>-6.7788544000000002</v>
      </c>
      <c r="N461" s="88">
        <v>13800000000</v>
      </c>
      <c r="O461" s="88">
        <v>-7.5330811000000004</v>
      </c>
    </row>
    <row r="462" spans="2:15" x14ac:dyDescent="0.25">
      <c r="B462" s="88">
        <v>13995000000</v>
      </c>
      <c r="C462" s="88">
        <v>-6.7404980999999999</v>
      </c>
      <c r="N462" s="88">
        <v>13995000000</v>
      </c>
      <c r="O462" s="88">
        <v>-7.530551</v>
      </c>
    </row>
    <row r="463" spans="2:15" x14ac:dyDescent="0.25">
      <c r="B463" s="88">
        <v>14190000000</v>
      </c>
      <c r="C463" s="88">
        <v>-6.6433343999999996</v>
      </c>
      <c r="N463" s="88">
        <v>14190000000</v>
      </c>
      <c r="O463" s="88">
        <v>-7.5322846999999999</v>
      </c>
    </row>
    <row r="464" spans="2:15" x14ac:dyDescent="0.25">
      <c r="B464" s="88">
        <v>14385000000</v>
      </c>
      <c r="C464" s="88">
        <v>-6.5740661999999999</v>
      </c>
      <c r="N464" s="88">
        <v>14385000000</v>
      </c>
      <c r="O464" s="88">
        <v>-7.5162224999999996</v>
      </c>
    </row>
    <row r="465" spans="2:15" x14ac:dyDescent="0.25">
      <c r="B465" s="88">
        <v>14580000000</v>
      </c>
      <c r="C465" s="88">
        <v>-6.5453571999999998</v>
      </c>
      <c r="N465" s="88">
        <v>14580000000</v>
      </c>
      <c r="O465" s="88">
        <v>-7.4918256000000003</v>
      </c>
    </row>
    <row r="466" spans="2:15" x14ac:dyDescent="0.25">
      <c r="B466" s="88">
        <v>14775000000</v>
      </c>
      <c r="C466" s="88">
        <v>-6.5584474000000004</v>
      </c>
      <c r="N466" s="88">
        <v>14775000000</v>
      </c>
      <c r="O466" s="88">
        <v>-7.4433837</v>
      </c>
    </row>
    <row r="467" spans="2:15" x14ac:dyDescent="0.25">
      <c r="B467" s="88">
        <v>14970000000</v>
      </c>
      <c r="C467" s="88">
        <v>-6.5716558000000003</v>
      </c>
      <c r="N467" s="88">
        <v>14970000000</v>
      </c>
      <c r="O467" s="88">
        <v>-7.3941140000000001</v>
      </c>
    </row>
    <row r="468" spans="2:15" x14ac:dyDescent="0.25">
      <c r="B468" s="88">
        <v>15165000000</v>
      </c>
      <c r="C468" s="88">
        <v>-6.5738902000000001</v>
      </c>
      <c r="N468" s="88">
        <v>15165000000</v>
      </c>
      <c r="O468" s="88">
        <v>-7.4022240999999998</v>
      </c>
    </row>
    <row r="469" spans="2:15" x14ac:dyDescent="0.25">
      <c r="B469" s="88">
        <v>15360000000</v>
      </c>
      <c r="C469" s="88">
        <v>-6.5580515999999998</v>
      </c>
      <c r="N469" s="88">
        <v>15360000000</v>
      </c>
      <c r="O469" s="88">
        <v>-7.4464196999999999</v>
      </c>
    </row>
    <row r="470" spans="2:15" x14ac:dyDescent="0.25">
      <c r="B470" s="88">
        <v>15555000000</v>
      </c>
      <c r="C470" s="88">
        <v>-6.5323118999999998</v>
      </c>
      <c r="N470" s="88">
        <v>15555000000</v>
      </c>
      <c r="O470" s="88">
        <v>-7.5348858999999999</v>
      </c>
    </row>
    <row r="471" spans="2:15" x14ac:dyDescent="0.25">
      <c r="B471" s="88">
        <v>15750000000</v>
      </c>
      <c r="C471" s="88">
        <v>-6.5126423999999998</v>
      </c>
      <c r="N471" s="88">
        <v>15750000000</v>
      </c>
      <c r="O471" s="88">
        <v>-7.6314520999999997</v>
      </c>
    </row>
    <row r="472" spans="2:15" x14ac:dyDescent="0.25">
      <c r="B472" s="88">
        <v>15945000000</v>
      </c>
      <c r="C472" s="88">
        <v>-6.5459417999999996</v>
      </c>
      <c r="N472" s="88">
        <v>15945000000</v>
      </c>
      <c r="O472" s="88">
        <v>-7.7138853000000003</v>
      </c>
    </row>
    <row r="473" spans="2:15" x14ac:dyDescent="0.25">
      <c r="B473" s="88">
        <v>16140000000</v>
      </c>
      <c r="C473" s="88">
        <v>-6.5876688999999997</v>
      </c>
      <c r="N473" s="88">
        <v>16140000000</v>
      </c>
      <c r="O473" s="88">
        <v>-7.7847065999999998</v>
      </c>
    </row>
    <row r="474" spans="2:15" x14ac:dyDescent="0.25">
      <c r="B474" s="88">
        <v>16335000000</v>
      </c>
      <c r="C474" s="88">
        <v>-6.6139393000000002</v>
      </c>
      <c r="N474" s="88">
        <v>16335000000</v>
      </c>
      <c r="O474" s="88">
        <v>-7.8402915000000002</v>
      </c>
    </row>
    <row r="475" spans="2:15" x14ac:dyDescent="0.25">
      <c r="B475" s="88">
        <v>16530000000</v>
      </c>
      <c r="C475" s="88">
        <v>-6.6176639000000002</v>
      </c>
      <c r="N475" s="88">
        <v>16530000000</v>
      </c>
      <c r="O475" s="88">
        <v>-7.8701401000000004</v>
      </c>
    </row>
    <row r="476" spans="2:15" x14ac:dyDescent="0.25">
      <c r="B476" s="88">
        <v>16725000000</v>
      </c>
      <c r="C476" s="88">
        <v>-6.6190547999999998</v>
      </c>
      <c r="N476" s="88">
        <v>16725000000</v>
      </c>
      <c r="O476" s="88">
        <v>-7.9389466999999998</v>
      </c>
    </row>
    <row r="477" spans="2:15" x14ac:dyDescent="0.25">
      <c r="B477" s="88">
        <v>16920000000</v>
      </c>
      <c r="C477" s="88">
        <v>-6.6097279000000002</v>
      </c>
      <c r="N477" s="88">
        <v>16920000000</v>
      </c>
      <c r="O477" s="88">
        <v>-8.0521498000000005</v>
      </c>
    </row>
    <row r="478" spans="2:15" x14ac:dyDescent="0.25">
      <c r="B478" s="88">
        <v>17115000000</v>
      </c>
      <c r="C478" s="88">
        <v>-6.5851177999999999</v>
      </c>
      <c r="N478" s="88">
        <v>17115000000</v>
      </c>
      <c r="O478" s="88">
        <v>-8.2260342000000009</v>
      </c>
    </row>
    <row r="479" spans="2:15" x14ac:dyDescent="0.25">
      <c r="B479" s="88">
        <v>17310000000</v>
      </c>
      <c r="C479" s="88">
        <v>-6.5760969999999999</v>
      </c>
      <c r="N479" s="88">
        <v>17310000000</v>
      </c>
      <c r="O479" s="88">
        <v>-8.3694477000000003</v>
      </c>
    </row>
    <row r="480" spans="2:15" x14ac:dyDescent="0.25">
      <c r="B480" s="88">
        <v>17505000000</v>
      </c>
      <c r="C480" s="88">
        <v>-6.5881882000000003</v>
      </c>
      <c r="N480" s="88">
        <v>17505000000</v>
      </c>
      <c r="O480" s="88">
        <v>-8.4922810000000002</v>
      </c>
    </row>
    <row r="481" spans="2:15" x14ac:dyDescent="0.25">
      <c r="B481" s="88">
        <v>17700000000</v>
      </c>
      <c r="C481" s="88">
        <v>-6.6653032000000003</v>
      </c>
      <c r="N481" s="88">
        <v>17700000000</v>
      </c>
      <c r="O481" s="88">
        <v>-8.5955934999999997</v>
      </c>
    </row>
    <row r="482" spans="2:15" x14ac:dyDescent="0.25">
      <c r="B482" s="88">
        <v>17895000000</v>
      </c>
      <c r="C482" s="88">
        <v>-6.7821803000000003</v>
      </c>
      <c r="N482" s="88">
        <v>17895000000</v>
      </c>
      <c r="O482" s="88">
        <v>-8.7348700000000008</v>
      </c>
    </row>
    <row r="483" spans="2:15" x14ac:dyDescent="0.25">
      <c r="B483" s="88">
        <v>18090000000</v>
      </c>
      <c r="C483" s="88">
        <v>-6.9290260999999997</v>
      </c>
      <c r="N483" s="88">
        <v>18090000000</v>
      </c>
      <c r="O483" s="88">
        <v>-8.9418448999999995</v>
      </c>
    </row>
    <row r="484" spans="2:15" x14ac:dyDescent="0.25">
      <c r="B484" s="88">
        <v>18285000000</v>
      </c>
      <c r="C484" s="88">
        <v>-7.108263</v>
      </c>
      <c r="N484" s="88">
        <v>18285000000</v>
      </c>
      <c r="O484" s="88">
        <v>-9.1459904000000005</v>
      </c>
    </row>
    <row r="485" spans="2:15" x14ac:dyDescent="0.25">
      <c r="B485" s="88">
        <v>18480000000</v>
      </c>
      <c r="C485" s="88">
        <v>-7.2212148000000003</v>
      </c>
      <c r="N485" s="88">
        <v>18480000000</v>
      </c>
      <c r="O485" s="88">
        <v>-9.3623343000000006</v>
      </c>
    </row>
    <row r="486" spans="2:15" x14ac:dyDescent="0.25">
      <c r="B486" s="88">
        <v>18675000000</v>
      </c>
      <c r="C486" s="88">
        <v>-7.3628315999999998</v>
      </c>
      <c r="N486" s="88">
        <v>18675000000</v>
      </c>
      <c r="O486" s="88">
        <v>-9.4850788000000001</v>
      </c>
    </row>
    <row r="487" spans="2:15" x14ac:dyDescent="0.25">
      <c r="B487" s="88">
        <v>18870000000</v>
      </c>
      <c r="C487" s="88">
        <v>-7.4862374999999997</v>
      </c>
      <c r="N487" s="88">
        <v>18870000000</v>
      </c>
      <c r="O487" s="88">
        <v>-9.5444879999999994</v>
      </c>
    </row>
    <row r="488" spans="2:15" x14ac:dyDescent="0.25">
      <c r="B488" s="88">
        <v>19065000000</v>
      </c>
      <c r="C488" s="88">
        <v>-7.6907258000000001</v>
      </c>
      <c r="N488" s="88">
        <v>19065000000</v>
      </c>
      <c r="O488" s="88">
        <v>-9.4518204000000008</v>
      </c>
    </row>
    <row r="489" spans="2:15" x14ac:dyDescent="0.25">
      <c r="B489" s="88">
        <v>19260000000</v>
      </c>
      <c r="C489" s="88">
        <v>-7.8296637999999996</v>
      </c>
      <c r="N489" s="88">
        <v>19260000000</v>
      </c>
      <c r="O489" s="88">
        <v>-9.3118200000000009</v>
      </c>
    </row>
    <row r="490" spans="2:15" x14ac:dyDescent="0.25">
      <c r="B490" s="88">
        <v>19455000000</v>
      </c>
      <c r="C490" s="88">
        <v>-7.9031352999999998</v>
      </c>
      <c r="N490" s="88">
        <v>19455000000</v>
      </c>
      <c r="O490" s="88">
        <v>-9.2010936999999995</v>
      </c>
    </row>
    <row r="491" spans="2:15" x14ac:dyDescent="0.25">
      <c r="B491" s="88">
        <v>19650000000</v>
      </c>
      <c r="C491" s="88">
        <v>-7.9151176999999997</v>
      </c>
      <c r="N491" s="88">
        <v>19650000000</v>
      </c>
      <c r="O491" s="88">
        <v>-9.1385907999999993</v>
      </c>
    </row>
    <row r="492" spans="2:15" x14ac:dyDescent="0.25">
      <c r="B492" s="88">
        <v>19845000000</v>
      </c>
      <c r="C492" s="88">
        <v>-7.9146295000000002</v>
      </c>
      <c r="N492" s="88">
        <v>19845000000</v>
      </c>
      <c r="O492" s="88">
        <v>-9.1228666</v>
      </c>
    </row>
    <row r="493" spans="2:15" x14ac:dyDescent="0.25">
      <c r="B493" s="88">
        <v>20040000000</v>
      </c>
      <c r="C493" s="88">
        <v>-7.9154849</v>
      </c>
      <c r="N493" s="88">
        <v>20040000000</v>
      </c>
      <c r="O493" s="88">
        <v>-9.1266642000000004</v>
      </c>
    </row>
    <row r="494" spans="2:15" x14ac:dyDescent="0.25">
      <c r="B494" s="88">
        <v>20235000000</v>
      </c>
      <c r="C494" s="88">
        <v>-7.9390134999999997</v>
      </c>
      <c r="N494" s="88">
        <v>20235000000</v>
      </c>
      <c r="O494" s="88">
        <v>-9.0905123000000003</v>
      </c>
    </row>
    <row r="495" spans="2:15" x14ac:dyDescent="0.25">
      <c r="B495" s="88">
        <v>20430000000</v>
      </c>
      <c r="C495" s="88">
        <v>-7.9724917</v>
      </c>
      <c r="N495" s="88">
        <v>20430000000</v>
      </c>
      <c r="O495" s="88">
        <v>-9.0014000000000003</v>
      </c>
    </row>
    <row r="496" spans="2:15" x14ac:dyDescent="0.25">
      <c r="B496" s="88">
        <v>20625000000</v>
      </c>
      <c r="C496" s="88">
        <v>-7.9908647999999998</v>
      </c>
      <c r="N496" s="88">
        <v>20625000000</v>
      </c>
      <c r="O496" s="88">
        <v>-8.8720751</v>
      </c>
    </row>
    <row r="497" spans="2:15" x14ac:dyDescent="0.25">
      <c r="B497" s="88">
        <v>20820000000</v>
      </c>
      <c r="C497" s="88">
        <v>-7.9735975000000003</v>
      </c>
      <c r="N497" s="88">
        <v>20820000000</v>
      </c>
      <c r="O497" s="88">
        <v>-8.7768507000000007</v>
      </c>
    </row>
    <row r="498" spans="2:15" x14ac:dyDescent="0.25">
      <c r="B498" s="88">
        <v>21015000000</v>
      </c>
      <c r="C498" s="88">
        <v>-7.9476928999999998</v>
      </c>
      <c r="N498" s="88">
        <v>21015000000</v>
      </c>
      <c r="O498" s="88">
        <v>-8.7043818999999996</v>
      </c>
    </row>
    <row r="499" spans="2:15" x14ac:dyDescent="0.25">
      <c r="B499" s="88">
        <v>21210000000</v>
      </c>
      <c r="C499" s="88">
        <v>-7.8905481999999996</v>
      </c>
      <c r="N499" s="88">
        <v>21210000000</v>
      </c>
      <c r="O499" s="88">
        <v>-8.6578894000000002</v>
      </c>
    </row>
    <row r="500" spans="2:15" x14ac:dyDescent="0.25">
      <c r="B500" s="88">
        <v>21405000000</v>
      </c>
      <c r="C500" s="88">
        <v>-7.8391862000000003</v>
      </c>
      <c r="N500" s="88">
        <v>21405000000</v>
      </c>
      <c r="O500" s="88">
        <v>-8.6345872999999997</v>
      </c>
    </row>
    <row r="501" spans="2:15" x14ac:dyDescent="0.25">
      <c r="B501" s="88">
        <v>21600000000</v>
      </c>
      <c r="C501" s="88">
        <v>-7.8052834999999998</v>
      </c>
      <c r="N501" s="88">
        <v>21600000000</v>
      </c>
      <c r="O501" s="88">
        <v>-8.5927296000000002</v>
      </c>
    </row>
    <row r="502" spans="2:15" x14ac:dyDescent="0.25">
      <c r="B502" s="88">
        <v>21795000000</v>
      </c>
      <c r="C502" s="88">
        <v>-7.8189720999999999</v>
      </c>
      <c r="N502" s="88">
        <v>21795000000</v>
      </c>
      <c r="O502" s="88">
        <v>-8.5249424000000005</v>
      </c>
    </row>
    <row r="503" spans="2:15" x14ac:dyDescent="0.25">
      <c r="B503" s="88">
        <v>21990000000</v>
      </c>
      <c r="C503" s="88">
        <v>-7.8501582000000001</v>
      </c>
      <c r="N503" s="88">
        <v>21990000000</v>
      </c>
      <c r="O503" s="88">
        <v>-8.4151916999999994</v>
      </c>
    </row>
    <row r="504" spans="2:15" x14ac:dyDescent="0.25">
      <c r="B504" s="88">
        <v>22185000000</v>
      </c>
      <c r="C504" s="88">
        <v>-7.8653034999999996</v>
      </c>
      <c r="N504" s="88">
        <v>22185000000</v>
      </c>
      <c r="O504" s="88">
        <v>-8.3270073</v>
      </c>
    </row>
    <row r="505" spans="2:15" x14ac:dyDescent="0.25">
      <c r="B505" s="88">
        <v>22380000000</v>
      </c>
      <c r="C505" s="88">
        <v>-7.9125842999999998</v>
      </c>
      <c r="N505" s="88">
        <v>22380000000</v>
      </c>
      <c r="O505" s="88">
        <v>-8.2591534000000006</v>
      </c>
    </row>
    <row r="506" spans="2:15" x14ac:dyDescent="0.25">
      <c r="B506" s="88">
        <v>22575000000</v>
      </c>
      <c r="C506" s="88">
        <v>-7.9465914</v>
      </c>
      <c r="N506" s="88">
        <v>22575000000</v>
      </c>
      <c r="O506" s="88">
        <v>-8.2173061000000001</v>
      </c>
    </row>
    <row r="507" spans="2:15" x14ac:dyDescent="0.25">
      <c r="B507" s="88">
        <v>22770000000</v>
      </c>
      <c r="C507" s="88">
        <v>-8.0046558000000001</v>
      </c>
      <c r="N507" s="88">
        <v>22770000000</v>
      </c>
      <c r="O507" s="88">
        <v>-8.1719674999999992</v>
      </c>
    </row>
    <row r="508" spans="2:15" x14ac:dyDescent="0.25">
      <c r="B508" s="88">
        <v>22965000000</v>
      </c>
      <c r="C508" s="88">
        <v>-8.0392857000000006</v>
      </c>
      <c r="N508" s="88">
        <v>22965000000</v>
      </c>
      <c r="O508" s="88">
        <v>-8.1325149999999997</v>
      </c>
    </row>
    <row r="509" spans="2:15" x14ac:dyDescent="0.25">
      <c r="B509" s="88">
        <v>23160000000</v>
      </c>
      <c r="C509" s="88">
        <v>-8.1043482000000004</v>
      </c>
      <c r="N509" s="88">
        <v>23160000000</v>
      </c>
      <c r="O509" s="88">
        <v>-8.1029005000000005</v>
      </c>
    </row>
    <row r="510" spans="2:15" x14ac:dyDescent="0.25">
      <c r="B510" s="88">
        <v>23355000000</v>
      </c>
      <c r="C510" s="88">
        <v>-8.1989564999999995</v>
      </c>
      <c r="N510" s="88">
        <v>23355000000</v>
      </c>
      <c r="O510" s="88">
        <v>-8.0854272999999992</v>
      </c>
    </row>
    <row r="511" spans="2:15" x14ac:dyDescent="0.25">
      <c r="B511" s="88">
        <v>23550000000</v>
      </c>
      <c r="C511" s="88">
        <v>-8.2323989999999991</v>
      </c>
      <c r="N511" s="88">
        <v>23550000000</v>
      </c>
      <c r="O511" s="88">
        <v>-8.0982342000000003</v>
      </c>
    </row>
    <row r="512" spans="2:15" x14ac:dyDescent="0.25">
      <c r="B512" s="88">
        <v>23745000000</v>
      </c>
      <c r="C512" s="88">
        <v>-8.2143554999999999</v>
      </c>
      <c r="N512" s="88">
        <v>23745000000</v>
      </c>
      <c r="O512" s="88">
        <v>-8.1393784999999994</v>
      </c>
    </row>
    <row r="513" spans="2:15" x14ac:dyDescent="0.25">
      <c r="B513" s="88">
        <v>23940000000</v>
      </c>
      <c r="C513" s="88">
        <v>-8.1411238000000008</v>
      </c>
      <c r="N513" s="88">
        <v>23940000000</v>
      </c>
      <c r="O513" s="88">
        <v>-8.2171897999999999</v>
      </c>
    </row>
    <row r="514" spans="2:15" x14ac:dyDescent="0.25">
      <c r="B514" s="88">
        <v>24135000000</v>
      </c>
      <c r="C514" s="88">
        <v>-8.0965699999999998</v>
      </c>
      <c r="N514" s="88">
        <v>24135000000</v>
      </c>
      <c r="O514" s="88">
        <v>-8.3118458000000004</v>
      </c>
    </row>
    <row r="515" spans="2:15" x14ac:dyDescent="0.25">
      <c r="B515" s="88">
        <v>24330000000</v>
      </c>
      <c r="C515" s="88">
        <v>-8.0341082000000004</v>
      </c>
      <c r="N515" s="88">
        <v>24330000000</v>
      </c>
      <c r="O515" s="88">
        <v>-8.4140815999999994</v>
      </c>
    </row>
    <row r="516" spans="2:15" x14ac:dyDescent="0.25">
      <c r="B516" s="88">
        <v>24525000000</v>
      </c>
      <c r="C516" s="88">
        <v>-7.9478992999999996</v>
      </c>
      <c r="N516" s="88">
        <v>24525000000</v>
      </c>
      <c r="O516" s="88">
        <v>-8.4877129</v>
      </c>
    </row>
    <row r="517" spans="2:15" x14ac:dyDescent="0.25">
      <c r="B517" s="88">
        <v>24720000000</v>
      </c>
      <c r="C517" s="88">
        <v>-7.8918585999999999</v>
      </c>
      <c r="N517" s="88">
        <v>24720000000</v>
      </c>
      <c r="O517" s="88">
        <v>-8.5117521000000007</v>
      </c>
    </row>
    <row r="518" spans="2:15" x14ac:dyDescent="0.25">
      <c r="B518" s="88">
        <v>24915000000</v>
      </c>
      <c r="C518" s="88">
        <v>-7.8509444999999998</v>
      </c>
      <c r="N518" s="88">
        <v>24915000000</v>
      </c>
      <c r="O518" s="88">
        <v>-8.5232934999999994</v>
      </c>
    </row>
    <row r="519" spans="2:15" x14ac:dyDescent="0.25">
      <c r="B519" s="88">
        <v>25110000000</v>
      </c>
      <c r="C519" s="88">
        <v>-7.7987313</v>
      </c>
      <c r="N519" s="88">
        <v>25110000000</v>
      </c>
      <c r="O519" s="88">
        <v>-8.5562114999999999</v>
      </c>
    </row>
    <row r="520" spans="2:15" x14ac:dyDescent="0.25">
      <c r="B520" s="88">
        <v>25305000000</v>
      </c>
      <c r="C520" s="88">
        <v>-7.7524338000000004</v>
      </c>
      <c r="N520" s="88">
        <v>25305000000</v>
      </c>
      <c r="O520" s="88">
        <v>-8.5985537000000001</v>
      </c>
    </row>
    <row r="521" spans="2:15" x14ac:dyDescent="0.25">
      <c r="B521" s="88">
        <v>25500000000</v>
      </c>
      <c r="C521" s="88">
        <v>-7.7229362000000004</v>
      </c>
      <c r="N521" s="88">
        <v>25500000000</v>
      </c>
      <c r="O521" s="88">
        <v>-8.6293363999999997</v>
      </c>
    </row>
    <row r="522" spans="2:15" x14ac:dyDescent="0.25">
      <c r="B522" s="88">
        <v>25695000000</v>
      </c>
      <c r="C522" s="88">
        <v>-7.7371797999999998</v>
      </c>
      <c r="N522" s="88">
        <v>25695000000</v>
      </c>
      <c r="O522" s="88">
        <v>-8.6361150999999996</v>
      </c>
    </row>
    <row r="523" spans="2:15" x14ac:dyDescent="0.25">
      <c r="B523" s="88">
        <v>25890000000</v>
      </c>
      <c r="C523" s="88">
        <v>-7.7627068000000001</v>
      </c>
      <c r="N523" s="88">
        <v>25890000000</v>
      </c>
      <c r="O523" s="88">
        <v>-8.6134558000000006</v>
      </c>
    </row>
    <row r="524" spans="2:15" x14ac:dyDescent="0.25">
      <c r="B524" s="88">
        <v>26085000000</v>
      </c>
      <c r="C524" s="88">
        <v>-7.7810712000000004</v>
      </c>
      <c r="N524" s="88">
        <v>26085000000</v>
      </c>
      <c r="O524" s="88">
        <v>-8.5832043000000002</v>
      </c>
    </row>
    <row r="525" spans="2:15" x14ac:dyDescent="0.25">
      <c r="B525" s="88">
        <v>26280000000</v>
      </c>
      <c r="C525" s="88">
        <v>-7.7775024999999998</v>
      </c>
      <c r="N525" s="88">
        <v>26280000000</v>
      </c>
      <c r="O525" s="88">
        <v>-8.5345315999999993</v>
      </c>
    </row>
    <row r="526" spans="2:15" x14ac:dyDescent="0.25">
      <c r="B526" s="88">
        <v>26475000000</v>
      </c>
      <c r="C526" s="88">
        <v>-7.7055197</v>
      </c>
      <c r="N526" s="88">
        <v>26475000000</v>
      </c>
      <c r="O526" s="88">
        <v>-8.5229063000000007</v>
      </c>
    </row>
    <row r="527" spans="2:15" x14ac:dyDescent="0.25">
      <c r="B527" s="88">
        <v>26670000000</v>
      </c>
      <c r="C527" s="88">
        <v>-7.6153402000000003</v>
      </c>
      <c r="N527" s="88">
        <v>26670000000</v>
      </c>
      <c r="O527" s="88">
        <v>-8.5129108000000002</v>
      </c>
    </row>
    <row r="528" spans="2:15" x14ac:dyDescent="0.25">
      <c r="B528" s="88">
        <v>26865000000</v>
      </c>
      <c r="C528" s="88">
        <v>-7.5253471999999997</v>
      </c>
      <c r="N528" s="88">
        <v>26865000000</v>
      </c>
      <c r="O528" s="88">
        <v>-8.5148153000000004</v>
      </c>
    </row>
    <row r="529" spans="2:15" x14ac:dyDescent="0.25">
      <c r="B529" s="88">
        <v>27060000000</v>
      </c>
      <c r="C529" s="88">
        <v>-7.4851631999999997</v>
      </c>
      <c r="N529" s="88">
        <v>27060000000</v>
      </c>
      <c r="O529" s="88">
        <v>-8.5090780000000006</v>
      </c>
    </row>
    <row r="530" spans="2:15" x14ac:dyDescent="0.25">
      <c r="B530" s="88">
        <v>27255000000</v>
      </c>
      <c r="C530" s="88">
        <v>-7.4714917999999999</v>
      </c>
      <c r="N530" s="88">
        <v>27255000000</v>
      </c>
      <c r="O530" s="88">
        <v>-8.4941978000000002</v>
      </c>
    </row>
    <row r="531" spans="2:15" x14ac:dyDescent="0.25">
      <c r="B531" s="88">
        <v>27450000000</v>
      </c>
      <c r="C531" s="88">
        <v>-7.4756026000000002</v>
      </c>
      <c r="N531" s="88">
        <v>27450000000</v>
      </c>
      <c r="O531" s="88">
        <v>-8.5014962999999995</v>
      </c>
    </row>
    <row r="532" spans="2:15" x14ac:dyDescent="0.25">
      <c r="B532" s="88">
        <v>27645000000</v>
      </c>
      <c r="C532" s="88">
        <v>-7.5050039000000002</v>
      </c>
      <c r="N532" s="88">
        <v>27645000000</v>
      </c>
      <c r="O532" s="88">
        <v>-8.4999904999999991</v>
      </c>
    </row>
    <row r="533" spans="2:15" x14ac:dyDescent="0.25">
      <c r="B533" s="88">
        <v>27840000000</v>
      </c>
      <c r="C533" s="88">
        <v>-7.5519748</v>
      </c>
      <c r="N533" s="88">
        <v>27840000000</v>
      </c>
      <c r="O533" s="88">
        <v>-8.5382662000000007</v>
      </c>
    </row>
    <row r="534" spans="2:15" x14ac:dyDescent="0.25">
      <c r="B534" s="88">
        <v>28035000000</v>
      </c>
      <c r="C534" s="88">
        <v>-7.5844792999999999</v>
      </c>
      <c r="N534" s="88">
        <v>28035000000</v>
      </c>
      <c r="O534" s="88">
        <v>-8.5810385</v>
      </c>
    </row>
    <row r="535" spans="2:15" x14ac:dyDescent="0.25">
      <c r="B535" s="88">
        <v>28230000000</v>
      </c>
      <c r="C535" s="88">
        <v>-7.6050620000000002</v>
      </c>
      <c r="N535" s="88">
        <v>28230000000</v>
      </c>
      <c r="O535" s="88">
        <v>-8.6360445000000006</v>
      </c>
    </row>
    <row r="536" spans="2:15" x14ac:dyDescent="0.25">
      <c r="B536" s="88">
        <v>28425000000</v>
      </c>
      <c r="C536" s="88">
        <v>-7.6045474999999998</v>
      </c>
      <c r="N536" s="88">
        <v>28425000000</v>
      </c>
      <c r="O536" s="88">
        <v>-8.6732329999999997</v>
      </c>
    </row>
    <row r="537" spans="2:15" x14ac:dyDescent="0.25">
      <c r="B537" s="88">
        <v>28620000000</v>
      </c>
      <c r="C537" s="88">
        <v>-7.6114515999999997</v>
      </c>
      <c r="N537" s="88">
        <v>28620000000</v>
      </c>
      <c r="O537" s="88">
        <v>-8.6992025000000002</v>
      </c>
    </row>
    <row r="538" spans="2:15" x14ac:dyDescent="0.25">
      <c r="B538" s="88">
        <v>28815000000</v>
      </c>
      <c r="C538" s="88">
        <v>-7.5742183000000001</v>
      </c>
      <c r="N538" s="88">
        <v>28815000000</v>
      </c>
      <c r="O538" s="88">
        <v>-8.7222890999999994</v>
      </c>
    </row>
    <row r="539" spans="2:15" x14ac:dyDescent="0.25">
      <c r="B539" s="88">
        <v>29010000000</v>
      </c>
      <c r="C539" s="88">
        <v>-7.5489930999999997</v>
      </c>
      <c r="N539" s="88">
        <v>29010000000</v>
      </c>
      <c r="O539" s="88">
        <v>-8.7244119999999992</v>
      </c>
    </row>
    <row r="540" spans="2:15" x14ac:dyDescent="0.25">
      <c r="B540" s="88">
        <v>29205000000</v>
      </c>
      <c r="C540" s="88">
        <v>-7.5356978999999997</v>
      </c>
      <c r="N540" s="88">
        <v>29205000000</v>
      </c>
      <c r="O540" s="88">
        <v>-8.7103404999999992</v>
      </c>
    </row>
    <row r="541" spans="2:15" x14ac:dyDescent="0.25">
      <c r="B541" s="88">
        <v>29400000000</v>
      </c>
      <c r="C541" s="88">
        <v>-7.5580129999999999</v>
      </c>
      <c r="N541" s="88">
        <v>29400000000</v>
      </c>
      <c r="O541" s="88">
        <v>-8.6981973999999997</v>
      </c>
    </row>
    <row r="542" spans="2:15" x14ac:dyDescent="0.25">
      <c r="B542" s="88">
        <v>29595000000</v>
      </c>
      <c r="C542" s="88">
        <v>-7.5783281000000002</v>
      </c>
      <c r="N542" s="88">
        <v>29595000000</v>
      </c>
      <c r="O542" s="88">
        <v>-8.6744509000000001</v>
      </c>
    </row>
    <row r="543" spans="2:15" x14ac:dyDescent="0.25">
      <c r="B543" s="88">
        <v>29790000000</v>
      </c>
      <c r="C543" s="88">
        <v>-7.5911546000000003</v>
      </c>
      <c r="N543" s="88">
        <v>29790000000</v>
      </c>
      <c r="O543" s="88">
        <v>-8.6661777000000004</v>
      </c>
    </row>
    <row r="544" spans="2:15" x14ac:dyDescent="0.25">
      <c r="B544" s="88">
        <v>29985000000</v>
      </c>
      <c r="C544" s="88">
        <v>-7.6219248999999998</v>
      </c>
      <c r="N544" s="88">
        <v>29985000000</v>
      </c>
      <c r="O544" s="88">
        <v>-8.6475352999999995</v>
      </c>
    </row>
    <row r="545" spans="2:15" x14ac:dyDescent="0.25">
      <c r="B545" s="88">
        <v>30180000000</v>
      </c>
      <c r="C545" s="88">
        <v>-7.6493615999999998</v>
      </c>
      <c r="N545" s="88">
        <v>30180000000</v>
      </c>
      <c r="O545" s="88">
        <v>-8.6894112000000003</v>
      </c>
    </row>
    <row r="546" spans="2:15" x14ac:dyDescent="0.25">
      <c r="B546" s="88">
        <v>30375000000</v>
      </c>
      <c r="C546" s="88">
        <v>-7.6804747999999998</v>
      </c>
      <c r="N546" s="88">
        <v>30375000000</v>
      </c>
      <c r="O546" s="88">
        <v>-8.7470236000000003</v>
      </c>
    </row>
    <row r="547" spans="2:15" x14ac:dyDescent="0.25">
      <c r="B547" s="88">
        <v>30570000000</v>
      </c>
      <c r="C547" s="88">
        <v>-7.6998968000000003</v>
      </c>
      <c r="N547" s="88">
        <v>30570000000</v>
      </c>
      <c r="O547" s="88">
        <v>-8.7955693999999998</v>
      </c>
    </row>
    <row r="548" spans="2:15" x14ac:dyDescent="0.25">
      <c r="B548" s="88">
        <v>30765000000</v>
      </c>
      <c r="C548" s="88">
        <v>-7.7461456999999996</v>
      </c>
      <c r="N548" s="88">
        <v>30765000000</v>
      </c>
      <c r="O548" s="88">
        <v>-8.8686094000000004</v>
      </c>
    </row>
    <row r="549" spans="2:15" x14ac:dyDescent="0.25">
      <c r="B549" s="88">
        <v>30960000000</v>
      </c>
      <c r="C549" s="88">
        <v>-7.8114543000000003</v>
      </c>
      <c r="N549" s="88">
        <v>30960000000</v>
      </c>
      <c r="O549" s="88">
        <v>-8.9030933000000001</v>
      </c>
    </row>
    <row r="550" spans="2:15" x14ac:dyDescent="0.25">
      <c r="B550" s="88">
        <v>31155000000</v>
      </c>
      <c r="C550" s="88">
        <v>-7.8848414</v>
      </c>
      <c r="N550" s="88">
        <v>31155000000</v>
      </c>
      <c r="O550" s="88">
        <v>-8.9661465000000007</v>
      </c>
    </row>
    <row r="551" spans="2:15" x14ac:dyDescent="0.25">
      <c r="B551" s="88">
        <v>31350000000</v>
      </c>
      <c r="C551" s="88">
        <v>-7.9595709000000001</v>
      </c>
      <c r="N551" s="88">
        <v>31350000000</v>
      </c>
      <c r="O551" s="88">
        <v>-8.9297065999999994</v>
      </c>
    </row>
    <row r="552" spans="2:15" x14ac:dyDescent="0.25">
      <c r="B552" s="88">
        <v>31545000000</v>
      </c>
      <c r="C552" s="88">
        <v>-8.0457877999999994</v>
      </c>
      <c r="N552" s="88">
        <v>31545000000</v>
      </c>
      <c r="O552" s="88">
        <v>-8.9694699999999994</v>
      </c>
    </row>
    <row r="553" spans="2:15" x14ac:dyDescent="0.25">
      <c r="B553" s="88">
        <v>31740000000</v>
      </c>
      <c r="C553" s="88">
        <v>-8.1514968999999997</v>
      </c>
      <c r="N553" s="88">
        <v>31740000000</v>
      </c>
      <c r="O553" s="88">
        <v>-9.0224571000000005</v>
      </c>
    </row>
    <row r="554" spans="2:15" x14ac:dyDescent="0.25">
      <c r="B554" s="88">
        <v>31935000000</v>
      </c>
      <c r="C554" s="88">
        <v>-8.3008670999999996</v>
      </c>
      <c r="N554" s="88">
        <v>31935000000</v>
      </c>
      <c r="O554" s="88">
        <v>-9.1075219999999995</v>
      </c>
    </row>
    <row r="555" spans="2:15" x14ac:dyDescent="0.25">
      <c r="B555" s="88">
        <v>32130000000</v>
      </c>
      <c r="C555" s="88">
        <v>-8.4647903000000007</v>
      </c>
      <c r="N555" s="88">
        <v>32130000000</v>
      </c>
      <c r="O555" s="88">
        <v>-9.1826916000000001</v>
      </c>
    </row>
    <row r="556" spans="2:15" x14ac:dyDescent="0.25">
      <c r="B556" s="88">
        <v>32325000000</v>
      </c>
      <c r="C556" s="88">
        <v>-8.6220207000000002</v>
      </c>
      <c r="N556" s="88">
        <v>32325000000</v>
      </c>
      <c r="O556" s="88">
        <v>-9.2044257999999992</v>
      </c>
    </row>
    <row r="557" spans="2:15" x14ac:dyDescent="0.25">
      <c r="B557" s="88">
        <v>32520000000</v>
      </c>
      <c r="C557" s="88">
        <v>-8.7490187000000006</v>
      </c>
      <c r="N557" s="88">
        <v>32520000000</v>
      </c>
      <c r="O557" s="88">
        <v>-9.2361412000000005</v>
      </c>
    </row>
    <row r="558" spans="2:15" x14ac:dyDescent="0.25">
      <c r="B558" s="88">
        <v>32715000000</v>
      </c>
      <c r="C558" s="88">
        <v>-8.8782586999999999</v>
      </c>
      <c r="N558" s="88">
        <v>32715000000</v>
      </c>
      <c r="O558" s="88">
        <v>-9.2909430999999998</v>
      </c>
    </row>
    <row r="559" spans="2:15" x14ac:dyDescent="0.25">
      <c r="B559" s="88">
        <v>32910000000</v>
      </c>
      <c r="C559" s="88">
        <v>-9.0031672</v>
      </c>
      <c r="N559" s="88">
        <v>32910000000</v>
      </c>
      <c r="O559" s="88">
        <v>-9.3308848999999991</v>
      </c>
    </row>
    <row r="560" spans="2:15" x14ac:dyDescent="0.25">
      <c r="B560" s="88">
        <v>33105000000</v>
      </c>
      <c r="C560" s="88">
        <v>-9.1519136000000003</v>
      </c>
      <c r="N560" s="88">
        <v>33105000000</v>
      </c>
      <c r="O560" s="88">
        <v>-9.4537133999999998</v>
      </c>
    </row>
    <row r="561" spans="2:15" x14ac:dyDescent="0.25">
      <c r="B561" s="88">
        <v>33300000000</v>
      </c>
      <c r="C561" s="88">
        <v>-9.3188162000000005</v>
      </c>
      <c r="N561" s="88">
        <v>33300000000</v>
      </c>
      <c r="O561" s="88">
        <v>-9.5064735000000002</v>
      </c>
    </row>
    <row r="562" spans="2:15" x14ac:dyDescent="0.25">
      <c r="B562" s="88">
        <v>33495000000</v>
      </c>
      <c r="C562" s="88">
        <v>-9.5003586000000002</v>
      </c>
      <c r="N562" s="88">
        <v>33495000000</v>
      </c>
      <c r="O562" s="88">
        <v>-9.5846748000000002</v>
      </c>
    </row>
    <row r="563" spans="2:15" x14ac:dyDescent="0.25">
      <c r="B563" s="88">
        <v>33690000000</v>
      </c>
      <c r="C563" s="88">
        <v>-9.6587361999999999</v>
      </c>
      <c r="N563" s="88">
        <v>33690000000</v>
      </c>
      <c r="O563" s="88">
        <v>-9.5192814000000006</v>
      </c>
    </row>
    <row r="564" spans="2:15" x14ac:dyDescent="0.25">
      <c r="B564" s="88">
        <v>33885000000</v>
      </c>
      <c r="C564" s="88">
        <v>-9.7799244000000005</v>
      </c>
      <c r="N564" s="88">
        <v>33885000000</v>
      </c>
      <c r="O564" s="88">
        <v>-9.3976898000000002</v>
      </c>
    </row>
    <row r="565" spans="2:15" x14ac:dyDescent="0.25">
      <c r="B565" s="88">
        <v>34080000000</v>
      </c>
      <c r="C565" s="88">
        <v>-9.8892325999999997</v>
      </c>
      <c r="N565" s="88">
        <v>34080000000</v>
      </c>
      <c r="O565" s="88">
        <v>-9.3519000999999999</v>
      </c>
    </row>
    <row r="566" spans="2:15" x14ac:dyDescent="0.25">
      <c r="B566" s="88">
        <v>34275000000</v>
      </c>
      <c r="C566" s="88">
        <v>-9.9896755000000006</v>
      </c>
      <c r="N566" s="88">
        <v>34275000000</v>
      </c>
      <c r="O566" s="88">
        <v>-9.2889566000000006</v>
      </c>
    </row>
    <row r="567" spans="2:15" x14ac:dyDescent="0.25">
      <c r="B567" s="88">
        <v>34470000000</v>
      </c>
      <c r="C567" s="88">
        <v>-10.100016</v>
      </c>
      <c r="N567" s="88">
        <v>34470000000</v>
      </c>
      <c r="O567" s="88">
        <v>-9.2536240000000003</v>
      </c>
    </row>
    <row r="568" spans="2:15" x14ac:dyDescent="0.25">
      <c r="B568" s="88">
        <v>34665000000</v>
      </c>
      <c r="C568" s="88">
        <v>-10.201924</v>
      </c>
      <c r="N568" s="88">
        <v>34665000000</v>
      </c>
      <c r="O568" s="88">
        <v>-9.2062653999999995</v>
      </c>
    </row>
    <row r="569" spans="2:15" x14ac:dyDescent="0.25">
      <c r="B569" s="88">
        <v>34860000000</v>
      </c>
      <c r="C569" s="88">
        <v>-10.314674999999999</v>
      </c>
      <c r="N569" s="88">
        <v>34860000000</v>
      </c>
      <c r="O569" s="88">
        <v>-9.2468614999999996</v>
      </c>
    </row>
    <row r="570" spans="2:15" x14ac:dyDescent="0.25">
      <c r="B570" s="88">
        <v>35055000000</v>
      </c>
      <c r="C570" s="88">
        <v>-10.427567</v>
      </c>
      <c r="N570" s="88">
        <v>35055000000</v>
      </c>
      <c r="O570" s="88">
        <v>-9.3249625999999992</v>
      </c>
    </row>
    <row r="571" spans="2:15" x14ac:dyDescent="0.25">
      <c r="B571" s="88">
        <v>35250000000</v>
      </c>
      <c r="C571" s="88">
        <v>-10.502851</v>
      </c>
      <c r="N571" s="88">
        <v>35250000000</v>
      </c>
      <c r="O571" s="88">
        <v>-9.3483076000000001</v>
      </c>
    </row>
    <row r="572" spans="2:15" x14ac:dyDescent="0.25">
      <c r="B572" s="88">
        <v>35445000000</v>
      </c>
      <c r="C572" s="88">
        <v>-10.583678000000001</v>
      </c>
      <c r="N572" s="88">
        <v>35445000000</v>
      </c>
      <c r="O572" s="88">
        <v>-9.4211311000000002</v>
      </c>
    </row>
    <row r="573" spans="2:15" x14ac:dyDescent="0.25">
      <c r="B573" s="88">
        <v>35640000000</v>
      </c>
      <c r="C573" s="88">
        <v>-10.627190000000001</v>
      </c>
      <c r="N573" s="88">
        <v>35640000000</v>
      </c>
      <c r="O573" s="88">
        <v>-9.4714117000000009</v>
      </c>
    </row>
    <row r="574" spans="2:15" x14ac:dyDescent="0.25">
      <c r="B574" s="88">
        <v>35835000000</v>
      </c>
      <c r="C574" s="88">
        <v>-10.701641</v>
      </c>
      <c r="N574" s="88">
        <v>35835000000</v>
      </c>
      <c r="O574" s="88">
        <v>-9.5481958000000002</v>
      </c>
    </row>
    <row r="575" spans="2:15" x14ac:dyDescent="0.25">
      <c r="B575" s="88">
        <v>36030000000</v>
      </c>
      <c r="C575" s="88">
        <v>-10.696816</v>
      </c>
      <c r="N575" s="88">
        <v>36030000000</v>
      </c>
      <c r="O575" s="88">
        <v>-9.5423880000000008</v>
      </c>
    </row>
    <row r="576" spans="2:15" x14ac:dyDescent="0.25">
      <c r="B576" s="88">
        <v>36225000000</v>
      </c>
      <c r="C576" s="88">
        <v>-10.701506999999999</v>
      </c>
      <c r="N576" s="88">
        <v>36225000000</v>
      </c>
      <c r="O576" s="88">
        <v>-9.5982151000000009</v>
      </c>
    </row>
    <row r="577" spans="2:15" x14ac:dyDescent="0.25">
      <c r="B577" s="88">
        <v>36420000000</v>
      </c>
      <c r="C577" s="88">
        <v>-10.783141000000001</v>
      </c>
      <c r="N577" s="88">
        <v>36420000000</v>
      </c>
      <c r="O577" s="88">
        <v>-9.6388931000000007</v>
      </c>
    </row>
    <row r="578" spans="2:15" x14ac:dyDescent="0.25">
      <c r="B578" s="88">
        <v>36615000000</v>
      </c>
      <c r="C578" s="88">
        <v>-10.830655999999999</v>
      </c>
      <c r="N578" s="88">
        <v>36615000000</v>
      </c>
      <c r="O578" s="88">
        <v>-9.7273253999999998</v>
      </c>
    </row>
    <row r="579" spans="2:15" x14ac:dyDescent="0.25">
      <c r="B579" s="88">
        <v>36810000000</v>
      </c>
      <c r="C579" s="88">
        <v>-10.852271999999999</v>
      </c>
      <c r="N579" s="88">
        <v>36810000000</v>
      </c>
      <c r="O579" s="88">
        <v>-9.7657223000000002</v>
      </c>
    </row>
    <row r="580" spans="2:15" x14ac:dyDescent="0.25">
      <c r="B580" s="88">
        <v>37005000000</v>
      </c>
      <c r="C580" s="88">
        <v>-10.832594</v>
      </c>
      <c r="N580" s="88">
        <v>37005000000</v>
      </c>
      <c r="O580" s="88">
        <v>-9.8499268999999998</v>
      </c>
    </row>
    <row r="581" spans="2:15" x14ac:dyDescent="0.25">
      <c r="B581" s="88">
        <v>37200000000</v>
      </c>
      <c r="C581" s="88">
        <v>-10.945523</v>
      </c>
      <c r="N581" s="88">
        <v>37200000000</v>
      </c>
      <c r="O581" s="88">
        <v>-9.9480561999999999</v>
      </c>
    </row>
    <row r="582" spans="2:15" x14ac:dyDescent="0.25">
      <c r="B582" s="88">
        <v>37395000000</v>
      </c>
      <c r="C582" s="88">
        <v>-10.947879</v>
      </c>
      <c r="N582" s="88">
        <v>37395000000</v>
      </c>
      <c r="O582" s="88">
        <v>-10.032971</v>
      </c>
    </row>
    <row r="583" spans="2:15" x14ac:dyDescent="0.25">
      <c r="B583" s="88">
        <v>37590000000</v>
      </c>
      <c r="C583" s="88">
        <v>-10.887712000000001</v>
      </c>
      <c r="N583" s="88">
        <v>37590000000</v>
      </c>
      <c r="O583" s="88">
        <v>-10.079432000000001</v>
      </c>
    </row>
    <row r="584" spans="2:15" x14ac:dyDescent="0.25">
      <c r="B584" s="88">
        <v>37785000000</v>
      </c>
      <c r="C584" s="88">
        <v>-10.835139</v>
      </c>
      <c r="N584" s="88">
        <v>37785000000</v>
      </c>
      <c r="O584" s="88">
        <v>-10.111846999999999</v>
      </c>
    </row>
    <row r="585" spans="2:15" x14ac:dyDescent="0.25">
      <c r="B585" s="88">
        <v>37980000000</v>
      </c>
      <c r="C585" s="88">
        <v>-10.942945</v>
      </c>
      <c r="N585" s="88">
        <v>37980000000</v>
      </c>
      <c r="O585" s="88">
        <v>-10.148584</v>
      </c>
    </row>
    <row r="586" spans="2:15" x14ac:dyDescent="0.25">
      <c r="B586" s="88">
        <v>38175000000</v>
      </c>
      <c r="C586" s="88">
        <v>-10.965949</v>
      </c>
      <c r="N586" s="88">
        <v>38175000000</v>
      </c>
      <c r="O586" s="88">
        <v>-10.171487000000001</v>
      </c>
    </row>
    <row r="587" spans="2:15" x14ac:dyDescent="0.25">
      <c r="B587" s="88">
        <v>38370000000</v>
      </c>
      <c r="C587" s="88">
        <v>-10.783018999999999</v>
      </c>
      <c r="N587" s="88">
        <v>38370000000</v>
      </c>
      <c r="O587" s="88">
        <v>-10.189258000000001</v>
      </c>
    </row>
    <row r="588" spans="2:15" x14ac:dyDescent="0.25">
      <c r="B588" s="88">
        <v>38565000000</v>
      </c>
      <c r="C588" s="88">
        <v>-10.663303000000001</v>
      </c>
      <c r="N588" s="88">
        <v>38565000000</v>
      </c>
      <c r="O588" s="88">
        <v>-10.249670999999999</v>
      </c>
    </row>
    <row r="589" spans="2:15" x14ac:dyDescent="0.25">
      <c r="B589" s="88">
        <v>38760000000</v>
      </c>
      <c r="C589" s="88">
        <v>-10.625373</v>
      </c>
      <c r="N589" s="88">
        <v>38760000000</v>
      </c>
      <c r="O589" s="88">
        <v>-10.312073</v>
      </c>
    </row>
    <row r="590" spans="2:15" x14ac:dyDescent="0.25">
      <c r="B590" s="88">
        <v>38955000000</v>
      </c>
      <c r="C590" s="88">
        <v>-10.640081</v>
      </c>
      <c r="N590" s="88">
        <v>38955000000</v>
      </c>
      <c r="O590" s="88">
        <v>-10.360768</v>
      </c>
    </row>
    <row r="591" spans="2:15" x14ac:dyDescent="0.25">
      <c r="B591" s="88">
        <v>39150000000</v>
      </c>
      <c r="C591" s="88">
        <v>-10.493007</v>
      </c>
      <c r="N591" s="88">
        <v>39150000000</v>
      </c>
      <c r="O591" s="88">
        <v>-10.416461</v>
      </c>
    </row>
    <row r="592" spans="2:15" x14ac:dyDescent="0.25">
      <c r="B592" s="88">
        <v>39345000000</v>
      </c>
      <c r="C592" s="88">
        <v>-10.374915</v>
      </c>
      <c r="N592" s="88">
        <v>39345000000</v>
      </c>
      <c r="O592" s="88">
        <v>-10.50665</v>
      </c>
    </row>
    <row r="593" spans="2:15" x14ac:dyDescent="0.25">
      <c r="B593" s="88">
        <v>39540000000</v>
      </c>
      <c r="C593" s="88">
        <v>-10.404216999999999</v>
      </c>
      <c r="N593" s="88">
        <v>39540000000</v>
      </c>
      <c r="O593" s="88">
        <v>-10.623529</v>
      </c>
    </row>
    <row r="594" spans="2:15" x14ac:dyDescent="0.25">
      <c r="B594" s="88">
        <v>39735000000</v>
      </c>
      <c r="C594" s="88">
        <v>-10.421925</v>
      </c>
      <c r="N594" s="88">
        <v>39735000000</v>
      </c>
      <c r="O594" s="88">
        <v>-10.790196</v>
      </c>
    </row>
    <row r="595" spans="2:15" x14ac:dyDescent="0.25">
      <c r="B595" s="88">
        <v>39930000000</v>
      </c>
      <c r="C595" s="88">
        <v>-10.428165</v>
      </c>
      <c r="N595" s="88">
        <v>39930000000</v>
      </c>
      <c r="O595" s="88">
        <v>-10.962040999999999</v>
      </c>
    </row>
    <row r="596" spans="2:15" x14ac:dyDescent="0.25">
      <c r="B596" s="88">
        <v>40125000000</v>
      </c>
      <c r="C596" s="88">
        <v>-10.419157999999999</v>
      </c>
      <c r="N596" s="88">
        <v>40125000000</v>
      </c>
      <c r="O596" s="88">
        <v>-11.12396</v>
      </c>
    </row>
    <row r="597" spans="2:15" x14ac:dyDescent="0.25">
      <c r="B597" s="88">
        <v>40320000000</v>
      </c>
      <c r="C597" s="88">
        <v>-10.443987</v>
      </c>
      <c r="N597" s="88">
        <v>40320000000</v>
      </c>
      <c r="O597" s="88">
        <v>-11.220179999999999</v>
      </c>
    </row>
    <row r="598" spans="2:15" x14ac:dyDescent="0.25">
      <c r="B598" s="88">
        <v>40515000000</v>
      </c>
      <c r="C598" s="88">
        <v>-10.370903999999999</v>
      </c>
      <c r="N598" s="88">
        <v>40515000000</v>
      </c>
      <c r="O598" s="88">
        <v>-11.314361</v>
      </c>
    </row>
    <row r="599" spans="2:15" x14ac:dyDescent="0.25">
      <c r="B599" s="88">
        <v>40710000000</v>
      </c>
      <c r="C599" s="88">
        <v>-10.230089</v>
      </c>
      <c r="N599" s="88">
        <v>40710000000</v>
      </c>
      <c r="O599" s="88">
        <v>-11.442629999999999</v>
      </c>
    </row>
    <row r="600" spans="2:15" x14ac:dyDescent="0.25">
      <c r="B600" s="88">
        <v>40905000000</v>
      </c>
      <c r="C600" s="88">
        <v>-10.108809000000001</v>
      </c>
      <c r="N600" s="88">
        <v>40905000000</v>
      </c>
      <c r="O600" s="88">
        <v>-11.587161</v>
      </c>
    </row>
    <row r="601" spans="2:15" x14ac:dyDescent="0.25">
      <c r="B601" s="88">
        <v>41100000000</v>
      </c>
      <c r="C601" s="88">
        <v>-10.047136</v>
      </c>
      <c r="N601" s="88">
        <v>41100000000</v>
      </c>
      <c r="O601" s="88">
        <v>-11.723412</v>
      </c>
    </row>
    <row r="602" spans="2:15" x14ac:dyDescent="0.25">
      <c r="B602" s="88">
        <v>41295000000</v>
      </c>
      <c r="C602" s="88">
        <v>-9.9415922000000005</v>
      </c>
      <c r="N602" s="88">
        <v>41295000000</v>
      </c>
      <c r="O602" s="88">
        <v>-11.881907999999999</v>
      </c>
    </row>
    <row r="603" spans="2:15" x14ac:dyDescent="0.25">
      <c r="B603" s="88">
        <v>41490000000</v>
      </c>
      <c r="C603" s="88">
        <v>-9.8710488999999999</v>
      </c>
      <c r="N603" s="88">
        <v>41490000000</v>
      </c>
      <c r="O603" s="88">
        <v>-12.072540999999999</v>
      </c>
    </row>
    <row r="604" spans="2:15" x14ac:dyDescent="0.25">
      <c r="B604" s="88">
        <v>41685000000</v>
      </c>
      <c r="C604" s="88">
        <v>-9.8786783000000007</v>
      </c>
      <c r="N604" s="88">
        <v>41685000000</v>
      </c>
      <c r="O604" s="88">
        <v>-12.239508000000001</v>
      </c>
    </row>
    <row r="605" spans="2:15" x14ac:dyDescent="0.25">
      <c r="B605" s="88">
        <v>41880000000</v>
      </c>
      <c r="C605" s="88">
        <v>-9.8978509999999993</v>
      </c>
      <c r="N605" s="88">
        <v>41880000000</v>
      </c>
      <c r="O605" s="88">
        <v>-12.428141</v>
      </c>
    </row>
    <row r="606" spans="2:15" x14ac:dyDescent="0.25">
      <c r="B606" s="88">
        <v>42075000000</v>
      </c>
      <c r="C606" s="88">
        <v>-9.8874511999999992</v>
      </c>
      <c r="N606" s="88">
        <v>42075000000</v>
      </c>
      <c r="O606" s="88">
        <v>-12.995392000000001</v>
      </c>
    </row>
    <row r="607" spans="2:15" x14ac:dyDescent="0.25">
      <c r="B607" s="88">
        <v>42270000000</v>
      </c>
      <c r="C607" s="88">
        <v>-9.9147663000000001</v>
      </c>
      <c r="N607" s="88">
        <v>42270000000</v>
      </c>
      <c r="O607" s="88">
        <v>-13.431187</v>
      </c>
    </row>
    <row r="608" spans="2:15" x14ac:dyDescent="0.25">
      <c r="B608" s="88">
        <v>42465000000</v>
      </c>
      <c r="C608" s="88">
        <v>-10.007982999999999</v>
      </c>
      <c r="N608" s="88">
        <v>42465000000</v>
      </c>
      <c r="O608" s="88">
        <v>-13.967537</v>
      </c>
    </row>
    <row r="609" spans="2:15" x14ac:dyDescent="0.25">
      <c r="B609" s="88">
        <v>42660000000</v>
      </c>
      <c r="C609" s="88">
        <v>-10.130615000000001</v>
      </c>
      <c r="N609" s="88">
        <v>42660000000</v>
      </c>
      <c r="O609" s="88">
        <v>-15.059725</v>
      </c>
    </row>
    <row r="610" spans="2:15" x14ac:dyDescent="0.25">
      <c r="B610" s="88">
        <v>42855000000</v>
      </c>
      <c r="C610" s="88">
        <v>-10.25712</v>
      </c>
      <c r="N610" s="88">
        <v>42855000000</v>
      </c>
      <c r="O610" s="88">
        <v>-16.790365000000001</v>
      </c>
    </row>
    <row r="611" spans="2:15" x14ac:dyDescent="0.25">
      <c r="B611" s="88">
        <v>43050000000</v>
      </c>
      <c r="C611" s="88">
        <v>-10.437569999999999</v>
      </c>
      <c r="N611" s="88">
        <v>43050000000</v>
      </c>
      <c r="O611" s="88">
        <v>-19.189854</v>
      </c>
    </row>
    <row r="612" spans="2:15" x14ac:dyDescent="0.25">
      <c r="B612" s="88">
        <v>43245000000</v>
      </c>
      <c r="C612" s="88">
        <v>-10.706203</v>
      </c>
      <c r="N612" s="88">
        <v>43245000000</v>
      </c>
      <c r="O612" s="88">
        <v>-21.793827</v>
      </c>
    </row>
    <row r="613" spans="2:15" x14ac:dyDescent="0.25">
      <c r="B613" s="88">
        <v>43440000000</v>
      </c>
      <c r="C613" s="88">
        <v>-10.966047</v>
      </c>
      <c r="N613" s="88">
        <v>43440000000</v>
      </c>
      <c r="O613" s="88">
        <v>-26.558064000000002</v>
      </c>
    </row>
    <row r="614" spans="2:15" x14ac:dyDescent="0.25">
      <c r="B614" s="88">
        <v>43635000000</v>
      </c>
      <c r="C614" s="88">
        <v>-11.250401</v>
      </c>
      <c r="N614" s="88">
        <v>43635000000</v>
      </c>
      <c r="O614" s="88">
        <v>-31.522763999999999</v>
      </c>
    </row>
    <row r="615" spans="2:15" x14ac:dyDescent="0.25">
      <c r="B615" s="88">
        <v>43830000000</v>
      </c>
      <c r="C615" s="88">
        <v>-11.516831</v>
      </c>
      <c r="N615" s="88">
        <v>43830000000</v>
      </c>
      <c r="O615" s="88">
        <v>-35.092697000000001</v>
      </c>
    </row>
    <row r="616" spans="2:15" x14ac:dyDescent="0.25">
      <c r="B616" s="88">
        <v>44025000000</v>
      </c>
      <c r="C616" s="88">
        <v>-11.786541</v>
      </c>
      <c r="N616" s="88">
        <v>44025000000</v>
      </c>
      <c r="O616" s="88">
        <v>-37.144424000000001</v>
      </c>
    </row>
    <row r="617" spans="2:15" x14ac:dyDescent="0.25">
      <c r="B617" s="88">
        <v>44220000000</v>
      </c>
      <c r="C617" s="88">
        <v>-12.044962</v>
      </c>
      <c r="N617" s="88">
        <v>44220000000</v>
      </c>
      <c r="O617" s="88">
        <v>-38.759219999999999</v>
      </c>
    </row>
    <row r="618" spans="2:15" x14ac:dyDescent="0.25">
      <c r="B618" s="88">
        <v>44415000000</v>
      </c>
      <c r="C618" s="88">
        <v>-12.311495000000001</v>
      </c>
      <c r="N618" s="88">
        <v>44415000000</v>
      </c>
      <c r="O618" s="88">
        <v>-40.649059000000001</v>
      </c>
    </row>
    <row r="619" spans="2:15" x14ac:dyDescent="0.25">
      <c r="B619" s="88">
        <v>44610000000</v>
      </c>
      <c r="C619" s="88">
        <v>-12.570911000000001</v>
      </c>
      <c r="N619" s="88">
        <v>44610000000</v>
      </c>
      <c r="O619" s="88">
        <v>-40.852069999999998</v>
      </c>
    </row>
    <row r="620" spans="2:15" x14ac:dyDescent="0.25">
      <c r="B620" s="88">
        <v>44805000000</v>
      </c>
      <c r="C620" s="88">
        <v>-12.825246999999999</v>
      </c>
      <c r="N620" s="88">
        <v>44805000000</v>
      </c>
      <c r="O620" s="88">
        <v>-40.823002000000002</v>
      </c>
    </row>
    <row r="621" spans="2:15" x14ac:dyDescent="0.25">
      <c r="B621" s="88">
        <v>45000000000</v>
      </c>
      <c r="C621" s="88">
        <v>-12.9842</v>
      </c>
      <c r="N621" s="88">
        <v>45000000000</v>
      </c>
      <c r="O621" s="88">
        <v>-40.702250999999997</v>
      </c>
    </row>
    <row r="622" spans="2:15" x14ac:dyDescent="0.25">
      <c r="B622" s="88" t="s">
        <v>21</v>
      </c>
      <c r="N622" s="88" t="s">
        <v>21</v>
      </c>
    </row>
    <row r="625" spans="2:15" x14ac:dyDescent="0.25">
      <c r="B625" s="88" t="s">
        <v>23</v>
      </c>
      <c r="N625" s="88" t="s">
        <v>23</v>
      </c>
    </row>
    <row r="626" spans="2:15" x14ac:dyDescent="0.25">
      <c r="B626" s="88" t="s">
        <v>19</v>
      </c>
      <c r="C626" s="88" t="s">
        <v>315</v>
      </c>
      <c r="N626" s="88" t="s">
        <v>19</v>
      </c>
      <c r="O626" s="88" t="s">
        <v>315</v>
      </c>
    </row>
    <row r="627" spans="2:15" x14ac:dyDescent="0.25">
      <c r="B627" s="88">
        <v>6000000000</v>
      </c>
      <c r="C627" s="88">
        <v>-31.177526</v>
      </c>
      <c r="N627" s="88">
        <v>6000000000</v>
      </c>
      <c r="O627" s="88">
        <v>-33.212851999999998</v>
      </c>
    </row>
    <row r="628" spans="2:15" x14ac:dyDescent="0.25">
      <c r="B628" s="88">
        <v>6195000000</v>
      </c>
      <c r="C628" s="88">
        <v>-28.716138999999998</v>
      </c>
      <c r="N628" s="88">
        <v>6195000000</v>
      </c>
      <c r="O628" s="88">
        <v>-28.862278</v>
      </c>
    </row>
    <row r="629" spans="2:15" x14ac:dyDescent="0.25">
      <c r="B629" s="88">
        <v>6390000000</v>
      </c>
      <c r="C629" s="88">
        <v>-26.063965</v>
      </c>
      <c r="N629" s="88">
        <v>6390000000</v>
      </c>
      <c r="O629" s="88">
        <v>-23.540566999999999</v>
      </c>
    </row>
    <row r="630" spans="2:15" x14ac:dyDescent="0.25">
      <c r="B630" s="88">
        <v>6585000000</v>
      </c>
      <c r="C630" s="88">
        <v>-25.399854999999999</v>
      </c>
      <c r="N630" s="88">
        <v>6585000000</v>
      </c>
      <c r="O630" s="88">
        <v>-20.728394999999999</v>
      </c>
    </row>
    <row r="631" spans="2:15" x14ac:dyDescent="0.25">
      <c r="B631" s="88">
        <v>6780000000</v>
      </c>
      <c r="C631" s="88">
        <v>-25.282451999999999</v>
      </c>
      <c r="N631" s="88">
        <v>6780000000</v>
      </c>
      <c r="O631" s="88">
        <v>-19.69087</v>
      </c>
    </row>
    <row r="632" spans="2:15" x14ac:dyDescent="0.25">
      <c r="B632" s="88">
        <v>6975000000</v>
      </c>
      <c r="C632" s="88">
        <v>-25.399118000000001</v>
      </c>
      <c r="N632" s="88">
        <v>6975000000</v>
      </c>
      <c r="O632" s="88">
        <v>-19.513612999999999</v>
      </c>
    </row>
    <row r="633" spans="2:15" x14ac:dyDescent="0.25">
      <c r="B633" s="88">
        <v>7170000000</v>
      </c>
      <c r="C633" s="88">
        <v>-25.025473000000002</v>
      </c>
      <c r="N633" s="88">
        <v>7170000000</v>
      </c>
      <c r="O633" s="88">
        <v>-18.918531000000002</v>
      </c>
    </row>
    <row r="634" spans="2:15" x14ac:dyDescent="0.25">
      <c r="B634" s="88">
        <v>7365000000</v>
      </c>
      <c r="C634" s="88">
        <v>-24.219538</v>
      </c>
      <c r="N634" s="88">
        <v>7365000000</v>
      </c>
      <c r="O634" s="88">
        <v>-18.569849000000001</v>
      </c>
    </row>
    <row r="635" spans="2:15" x14ac:dyDescent="0.25">
      <c r="B635" s="88">
        <v>7560000000</v>
      </c>
      <c r="C635" s="88">
        <v>-23.110834000000001</v>
      </c>
      <c r="N635" s="88">
        <v>7560000000</v>
      </c>
      <c r="O635" s="88">
        <v>-17.945169</v>
      </c>
    </row>
    <row r="636" spans="2:15" x14ac:dyDescent="0.25">
      <c r="B636" s="88">
        <v>7755000000</v>
      </c>
      <c r="C636" s="88">
        <v>-22.028604999999999</v>
      </c>
      <c r="N636" s="88">
        <v>7755000000</v>
      </c>
      <c r="O636" s="88">
        <v>-17.212503000000002</v>
      </c>
    </row>
    <row r="637" spans="2:15" x14ac:dyDescent="0.25">
      <c r="B637" s="88">
        <v>7950000000</v>
      </c>
      <c r="C637" s="88">
        <v>-20.631947</v>
      </c>
      <c r="N637" s="88">
        <v>7950000000</v>
      </c>
      <c r="O637" s="88">
        <v>-16.275976</v>
      </c>
    </row>
    <row r="638" spans="2:15" x14ac:dyDescent="0.25">
      <c r="B638" s="88">
        <v>8145000000</v>
      </c>
      <c r="C638" s="88">
        <v>-18.790184</v>
      </c>
      <c r="N638" s="88">
        <v>8145000000</v>
      </c>
      <c r="O638" s="88">
        <v>-15.645332</v>
      </c>
    </row>
    <row r="639" spans="2:15" x14ac:dyDescent="0.25">
      <c r="B639" s="88">
        <v>8340000000</v>
      </c>
      <c r="C639" s="88">
        <v>-16.966494000000001</v>
      </c>
      <c r="N639" s="88">
        <v>8340000000</v>
      </c>
      <c r="O639" s="88">
        <v>-15.16011</v>
      </c>
    </row>
    <row r="640" spans="2:15" x14ac:dyDescent="0.25">
      <c r="B640" s="88">
        <v>8535000000</v>
      </c>
      <c r="C640" s="88">
        <v>-15.410621000000001</v>
      </c>
      <c r="N640" s="88">
        <v>8535000000</v>
      </c>
      <c r="O640" s="88">
        <v>-14.552647</v>
      </c>
    </row>
    <row r="641" spans="2:15" x14ac:dyDescent="0.25">
      <c r="B641" s="88">
        <v>8730000000</v>
      </c>
      <c r="C641" s="88">
        <v>-14.098165</v>
      </c>
      <c r="N641" s="88">
        <v>8730000000</v>
      </c>
      <c r="O641" s="88">
        <v>-13.796900000000001</v>
      </c>
    </row>
    <row r="642" spans="2:15" x14ac:dyDescent="0.25">
      <c r="B642" s="88">
        <v>8925000000</v>
      </c>
      <c r="C642" s="88">
        <v>-12.771151</v>
      </c>
      <c r="N642" s="88">
        <v>8925000000</v>
      </c>
      <c r="O642" s="88">
        <v>-13.146129999999999</v>
      </c>
    </row>
    <row r="643" spans="2:15" x14ac:dyDescent="0.25">
      <c r="B643" s="88">
        <v>9120000000</v>
      </c>
      <c r="C643" s="88">
        <v>-11.438641000000001</v>
      </c>
      <c r="N643" s="88">
        <v>9120000000</v>
      </c>
      <c r="O643" s="88">
        <v>-12.594287</v>
      </c>
    </row>
    <row r="644" spans="2:15" x14ac:dyDescent="0.25">
      <c r="B644" s="88">
        <v>9315000000</v>
      </c>
      <c r="C644" s="88">
        <v>-10.349427</v>
      </c>
      <c r="N644" s="88">
        <v>9315000000</v>
      </c>
      <c r="O644" s="88">
        <v>-12.06512</v>
      </c>
    </row>
    <row r="645" spans="2:15" x14ac:dyDescent="0.25">
      <c r="B645" s="88">
        <v>9510000000</v>
      </c>
      <c r="C645" s="88">
        <v>-9.3947783000000005</v>
      </c>
      <c r="N645" s="88">
        <v>9510000000</v>
      </c>
      <c r="O645" s="88">
        <v>-11.513515</v>
      </c>
    </row>
    <row r="646" spans="2:15" x14ac:dyDescent="0.25">
      <c r="B646" s="88">
        <v>9705000000</v>
      </c>
      <c r="C646" s="88">
        <v>-8.6594162000000008</v>
      </c>
      <c r="N646" s="88">
        <v>9705000000</v>
      </c>
      <c r="O646" s="88">
        <v>-11.049837999999999</v>
      </c>
    </row>
    <row r="647" spans="2:15" x14ac:dyDescent="0.25">
      <c r="B647" s="88">
        <v>9900000000</v>
      </c>
      <c r="C647" s="88">
        <v>-7.9678426</v>
      </c>
      <c r="N647" s="88">
        <v>9900000000</v>
      </c>
      <c r="O647" s="88">
        <v>-10.645834000000001</v>
      </c>
    </row>
    <row r="648" spans="2:15" x14ac:dyDescent="0.25">
      <c r="B648" s="88">
        <v>10095000000</v>
      </c>
      <c r="C648" s="88">
        <v>-7.4914670000000001</v>
      </c>
      <c r="N648" s="88">
        <v>10095000000</v>
      </c>
      <c r="O648" s="88">
        <v>-10.238206</v>
      </c>
    </row>
    <row r="649" spans="2:15" x14ac:dyDescent="0.25">
      <c r="B649" s="88">
        <v>10290000000</v>
      </c>
      <c r="C649" s="88">
        <v>-7.1642098000000001</v>
      </c>
      <c r="N649" s="88">
        <v>10290000000</v>
      </c>
      <c r="O649" s="88">
        <v>-9.8543406000000004</v>
      </c>
    </row>
    <row r="650" spans="2:15" x14ac:dyDescent="0.25">
      <c r="B650" s="88">
        <v>10485000000</v>
      </c>
      <c r="C650" s="88">
        <v>-6.9755682999999999</v>
      </c>
      <c r="N650" s="88">
        <v>10485000000</v>
      </c>
      <c r="O650" s="88">
        <v>-9.4637765999999992</v>
      </c>
    </row>
    <row r="651" spans="2:15" x14ac:dyDescent="0.25">
      <c r="B651" s="88">
        <v>10680000000</v>
      </c>
      <c r="C651" s="88">
        <v>-6.8699922999999998</v>
      </c>
      <c r="N651" s="88">
        <v>10680000000</v>
      </c>
      <c r="O651" s="88">
        <v>-9.1100224999999995</v>
      </c>
    </row>
    <row r="652" spans="2:15" x14ac:dyDescent="0.25">
      <c r="B652" s="88">
        <v>10875000000</v>
      </c>
      <c r="C652" s="88">
        <v>-6.7760968000000004</v>
      </c>
      <c r="N652" s="88">
        <v>10875000000</v>
      </c>
      <c r="O652" s="88">
        <v>-8.8130798000000006</v>
      </c>
    </row>
    <row r="653" spans="2:15" x14ac:dyDescent="0.25">
      <c r="B653" s="88">
        <v>11070000000</v>
      </c>
      <c r="C653" s="88">
        <v>-6.7187280999999999</v>
      </c>
      <c r="N653" s="88">
        <v>11070000000</v>
      </c>
      <c r="O653" s="88">
        <v>-8.5830687999999995</v>
      </c>
    </row>
    <row r="654" spans="2:15" x14ac:dyDescent="0.25">
      <c r="B654" s="88">
        <v>11265000000</v>
      </c>
      <c r="C654" s="88">
        <v>-6.7436094000000004</v>
      </c>
      <c r="N654" s="88">
        <v>11265000000</v>
      </c>
      <c r="O654" s="88">
        <v>-8.3752040999999995</v>
      </c>
    </row>
    <row r="655" spans="2:15" x14ac:dyDescent="0.25">
      <c r="B655" s="88">
        <v>11460000000</v>
      </c>
      <c r="C655" s="88">
        <v>-6.7687258999999997</v>
      </c>
      <c r="N655" s="88">
        <v>11460000000</v>
      </c>
      <c r="O655" s="88">
        <v>-8.1417359999999999</v>
      </c>
    </row>
    <row r="656" spans="2:15" x14ac:dyDescent="0.25">
      <c r="B656" s="88">
        <v>11655000000</v>
      </c>
      <c r="C656" s="88">
        <v>-6.8374022999999999</v>
      </c>
      <c r="N656" s="88">
        <v>11655000000</v>
      </c>
      <c r="O656" s="88">
        <v>-7.9485083000000003</v>
      </c>
    </row>
    <row r="657" spans="2:15" x14ac:dyDescent="0.25">
      <c r="B657" s="88">
        <v>11850000000</v>
      </c>
      <c r="C657" s="88">
        <v>-6.8753557000000001</v>
      </c>
      <c r="N657" s="88">
        <v>11850000000</v>
      </c>
      <c r="O657" s="88">
        <v>-7.7923942000000004</v>
      </c>
    </row>
    <row r="658" spans="2:15" x14ac:dyDescent="0.25">
      <c r="B658" s="88">
        <v>12045000000</v>
      </c>
      <c r="C658" s="88">
        <v>-7.0114597999999999</v>
      </c>
      <c r="N658" s="88">
        <v>12045000000</v>
      </c>
      <c r="O658" s="88">
        <v>-7.6665063</v>
      </c>
    </row>
    <row r="659" spans="2:15" x14ac:dyDescent="0.25">
      <c r="B659" s="88">
        <v>12240000000</v>
      </c>
      <c r="C659" s="88">
        <v>-7.1324057999999999</v>
      </c>
      <c r="N659" s="88">
        <v>12240000000</v>
      </c>
      <c r="O659" s="88">
        <v>-7.5655884999999996</v>
      </c>
    </row>
    <row r="660" spans="2:15" x14ac:dyDescent="0.25">
      <c r="B660" s="88">
        <v>12435000000</v>
      </c>
      <c r="C660" s="88">
        <v>-7.2225475000000001</v>
      </c>
      <c r="N660" s="88">
        <v>12435000000</v>
      </c>
      <c r="O660" s="88">
        <v>-7.5031514000000001</v>
      </c>
    </row>
    <row r="661" spans="2:15" x14ac:dyDescent="0.25">
      <c r="B661" s="88">
        <v>12630000000</v>
      </c>
      <c r="C661" s="88">
        <v>-7.2567824999999999</v>
      </c>
      <c r="N661" s="88">
        <v>12630000000</v>
      </c>
      <c r="O661" s="88">
        <v>-7.4829534999999998</v>
      </c>
    </row>
    <row r="662" spans="2:15" x14ac:dyDescent="0.25">
      <c r="B662" s="88">
        <v>12825000000</v>
      </c>
      <c r="C662" s="88">
        <v>-7.2461165999999997</v>
      </c>
      <c r="N662" s="88">
        <v>12825000000</v>
      </c>
      <c r="O662" s="88">
        <v>-7.4929699999999997</v>
      </c>
    </row>
    <row r="663" spans="2:15" x14ac:dyDescent="0.25">
      <c r="B663" s="88">
        <v>13020000000</v>
      </c>
      <c r="C663" s="88">
        <v>-7.2086325000000002</v>
      </c>
      <c r="N663" s="88">
        <v>13020000000</v>
      </c>
      <c r="O663" s="88">
        <v>-7.5096334999999996</v>
      </c>
    </row>
    <row r="664" spans="2:15" x14ac:dyDescent="0.25">
      <c r="B664" s="88">
        <v>13215000000</v>
      </c>
      <c r="C664" s="88">
        <v>-7.1995740000000001</v>
      </c>
      <c r="N664" s="88">
        <v>13215000000</v>
      </c>
      <c r="O664" s="88">
        <v>-7.5058502999999996</v>
      </c>
    </row>
    <row r="665" spans="2:15" x14ac:dyDescent="0.25">
      <c r="B665" s="88">
        <v>13410000000</v>
      </c>
      <c r="C665" s="88">
        <v>-7.1764783999999997</v>
      </c>
      <c r="N665" s="88">
        <v>13410000000</v>
      </c>
      <c r="O665" s="88">
        <v>-7.5011438999999998</v>
      </c>
    </row>
    <row r="666" spans="2:15" x14ac:dyDescent="0.25">
      <c r="B666" s="88">
        <v>13605000000</v>
      </c>
      <c r="C666" s="88">
        <v>-7.2038107</v>
      </c>
      <c r="N666" s="88">
        <v>13605000000</v>
      </c>
      <c r="O666" s="88">
        <v>-7.4968348000000002</v>
      </c>
    </row>
    <row r="667" spans="2:15" x14ac:dyDescent="0.25">
      <c r="B667" s="88">
        <v>13800000000</v>
      </c>
      <c r="C667" s="88">
        <v>-7.1717443000000003</v>
      </c>
      <c r="N667" s="88">
        <v>13800000000</v>
      </c>
      <c r="O667" s="88">
        <v>-7.5149378999999996</v>
      </c>
    </row>
    <row r="668" spans="2:15" x14ac:dyDescent="0.25">
      <c r="B668" s="88">
        <v>13995000000</v>
      </c>
      <c r="C668" s="88">
        <v>-7.1478428999999997</v>
      </c>
      <c r="N668" s="88">
        <v>13995000000</v>
      </c>
      <c r="O668" s="88">
        <v>-7.4999460999999998</v>
      </c>
    </row>
    <row r="669" spans="2:15" x14ac:dyDescent="0.25">
      <c r="B669" s="88">
        <v>14190000000</v>
      </c>
      <c r="C669" s="88">
        <v>-7.0291157000000002</v>
      </c>
      <c r="N669" s="88">
        <v>14190000000</v>
      </c>
      <c r="O669" s="88">
        <v>-7.5076041</v>
      </c>
    </row>
    <row r="670" spans="2:15" x14ac:dyDescent="0.25">
      <c r="B670" s="88">
        <v>14385000000</v>
      </c>
      <c r="C670" s="88">
        <v>-6.9566201999999997</v>
      </c>
      <c r="N670" s="88">
        <v>14385000000</v>
      </c>
      <c r="O670" s="88">
        <v>-7.5125412999999996</v>
      </c>
    </row>
    <row r="671" spans="2:15" x14ac:dyDescent="0.25">
      <c r="B671" s="88">
        <v>14580000000</v>
      </c>
      <c r="C671" s="88">
        <v>-6.9658464999999996</v>
      </c>
      <c r="N671" s="88">
        <v>14580000000</v>
      </c>
      <c r="O671" s="88">
        <v>-7.5170168999999998</v>
      </c>
    </row>
    <row r="672" spans="2:15" x14ac:dyDescent="0.25">
      <c r="B672" s="88">
        <v>14775000000</v>
      </c>
      <c r="C672" s="88">
        <v>-7.0160470000000004</v>
      </c>
      <c r="N672" s="88">
        <v>14775000000</v>
      </c>
      <c r="O672" s="88">
        <v>-7.5091156999999997</v>
      </c>
    </row>
    <row r="673" spans="2:15" x14ac:dyDescent="0.25">
      <c r="B673" s="88">
        <v>14970000000</v>
      </c>
      <c r="C673" s="88">
        <v>-7.0962167000000003</v>
      </c>
      <c r="N673" s="88">
        <v>14970000000</v>
      </c>
      <c r="O673" s="88">
        <v>-7.5061407000000004</v>
      </c>
    </row>
    <row r="674" spans="2:15" x14ac:dyDescent="0.25">
      <c r="B674" s="88">
        <v>15165000000</v>
      </c>
      <c r="C674" s="88">
        <v>-7.1770658000000003</v>
      </c>
      <c r="N674" s="88">
        <v>15165000000</v>
      </c>
      <c r="O674" s="88">
        <v>-7.5514368999999997</v>
      </c>
    </row>
    <row r="675" spans="2:15" x14ac:dyDescent="0.25">
      <c r="B675" s="88">
        <v>15360000000</v>
      </c>
      <c r="C675" s="88">
        <v>-7.2156323999999996</v>
      </c>
      <c r="N675" s="88">
        <v>15360000000</v>
      </c>
      <c r="O675" s="88">
        <v>-7.6275458</v>
      </c>
    </row>
    <row r="676" spans="2:15" x14ac:dyDescent="0.25">
      <c r="B676" s="88">
        <v>15555000000</v>
      </c>
      <c r="C676" s="88">
        <v>-7.1798061999999998</v>
      </c>
      <c r="N676" s="88">
        <v>15555000000</v>
      </c>
      <c r="O676" s="88">
        <v>-7.7412118999999997</v>
      </c>
    </row>
    <row r="677" spans="2:15" x14ac:dyDescent="0.25">
      <c r="B677" s="88">
        <v>15750000000</v>
      </c>
      <c r="C677" s="88">
        <v>-7.0927037999999998</v>
      </c>
      <c r="N677" s="88">
        <v>15750000000</v>
      </c>
      <c r="O677" s="88">
        <v>-7.8664478999999998</v>
      </c>
    </row>
    <row r="678" spans="2:15" x14ac:dyDescent="0.25">
      <c r="B678" s="88">
        <v>15945000000</v>
      </c>
      <c r="C678" s="88">
        <v>-7.0883260000000003</v>
      </c>
      <c r="N678" s="88">
        <v>15945000000</v>
      </c>
      <c r="O678" s="88">
        <v>-7.9733872000000003</v>
      </c>
    </row>
    <row r="679" spans="2:15" x14ac:dyDescent="0.25">
      <c r="B679" s="88">
        <v>16140000000</v>
      </c>
      <c r="C679" s="88">
        <v>-7.1080646999999999</v>
      </c>
      <c r="N679" s="88">
        <v>16140000000</v>
      </c>
      <c r="O679" s="88">
        <v>-8.0669184000000005</v>
      </c>
    </row>
    <row r="680" spans="2:15" x14ac:dyDescent="0.25">
      <c r="B680" s="88">
        <v>16335000000</v>
      </c>
      <c r="C680" s="88">
        <v>-7.1244478000000004</v>
      </c>
      <c r="N680" s="88">
        <v>16335000000</v>
      </c>
      <c r="O680" s="88">
        <v>-8.1506491000000008</v>
      </c>
    </row>
    <row r="681" spans="2:15" x14ac:dyDescent="0.25">
      <c r="B681" s="88">
        <v>16530000000</v>
      </c>
      <c r="C681" s="88">
        <v>-7.1289163000000002</v>
      </c>
      <c r="N681" s="88">
        <v>16530000000</v>
      </c>
      <c r="O681" s="88">
        <v>-8.2087698000000007</v>
      </c>
    </row>
    <row r="682" spans="2:15" x14ac:dyDescent="0.25">
      <c r="B682" s="88">
        <v>16725000000</v>
      </c>
      <c r="C682" s="88">
        <v>-7.1411499999999997</v>
      </c>
      <c r="N682" s="88">
        <v>16725000000</v>
      </c>
      <c r="O682" s="88">
        <v>-8.3111753000000004</v>
      </c>
    </row>
    <row r="683" spans="2:15" x14ac:dyDescent="0.25">
      <c r="B683" s="88">
        <v>16920000000</v>
      </c>
      <c r="C683" s="88">
        <v>-7.1529569999999998</v>
      </c>
      <c r="N683" s="88">
        <v>16920000000</v>
      </c>
      <c r="O683" s="88">
        <v>-8.4571486</v>
      </c>
    </row>
    <row r="684" spans="2:15" x14ac:dyDescent="0.25">
      <c r="B684" s="88">
        <v>17115000000</v>
      </c>
      <c r="C684" s="88">
        <v>-7.1408277</v>
      </c>
      <c r="N684" s="88">
        <v>17115000000</v>
      </c>
      <c r="O684" s="88">
        <v>-8.6699476000000004</v>
      </c>
    </row>
    <row r="685" spans="2:15" x14ac:dyDescent="0.25">
      <c r="B685" s="88">
        <v>17310000000</v>
      </c>
      <c r="C685" s="88">
        <v>-7.1269684</v>
      </c>
      <c r="N685" s="88">
        <v>17310000000</v>
      </c>
      <c r="O685" s="88">
        <v>-8.8466883000000003</v>
      </c>
    </row>
    <row r="686" spans="2:15" x14ac:dyDescent="0.25">
      <c r="B686" s="88">
        <v>17505000000</v>
      </c>
      <c r="C686" s="88">
        <v>-7.1428365999999999</v>
      </c>
      <c r="N686" s="88">
        <v>17505000000</v>
      </c>
      <c r="O686" s="88">
        <v>-8.9759483000000007</v>
      </c>
    </row>
    <row r="687" spans="2:15" x14ac:dyDescent="0.25">
      <c r="B687" s="88">
        <v>17700000000</v>
      </c>
      <c r="C687" s="88">
        <v>-7.2356372000000002</v>
      </c>
      <c r="N687" s="88">
        <v>17700000000</v>
      </c>
      <c r="O687" s="88">
        <v>-9.0802058999999993</v>
      </c>
    </row>
    <row r="688" spans="2:15" x14ac:dyDescent="0.25">
      <c r="B688" s="88">
        <v>17895000000</v>
      </c>
      <c r="C688" s="88">
        <v>-7.3739781000000004</v>
      </c>
      <c r="N688" s="88">
        <v>17895000000</v>
      </c>
      <c r="O688" s="88">
        <v>-9.2029590999999993</v>
      </c>
    </row>
    <row r="689" spans="2:15" x14ac:dyDescent="0.25">
      <c r="B689" s="88">
        <v>18090000000</v>
      </c>
      <c r="C689" s="88">
        <v>-7.5026779000000001</v>
      </c>
      <c r="N689" s="88">
        <v>18090000000</v>
      </c>
      <c r="O689" s="88">
        <v>-9.4017897000000001</v>
      </c>
    </row>
    <row r="690" spans="2:15" x14ac:dyDescent="0.25">
      <c r="B690" s="88">
        <v>18285000000</v>
      </c>
      <c r="C690" s="88">
        <v>-7.6606120999999998</v>
      </c>
      <c r="N690" s="88">
        <v>18285000000</v>
      </c>
      <c r="O690" s="88">
        <v>-9.5845509</v>
      </c>
    </row>
    <row r="691" spans="2:15" x14ac:dyDescent="0.25">
      <c r="B691" s="88">
        <v>18480000000</v>
      </c>
      <c r="C691" s="88">
        <v>-7.7305427</v>
      </c>
      <c r="N691" s="88">
        <v>18480000000</v>
      </c>
      <c r="O691" s="88">
        <v>-9.7843198999999998</v>
      </c>
    </row>
    <row r="692" spans="2:15" x14ac:dyDescent="0.25">
      <c r="B692" s="88">
        <v>18675000000</v>
      </c>
      <c r="C692" s="88">
        <v>-7.8530883999999999</v>
      </c>
      <c r="N692" s="88">
        <v>18675000000</v>
      </c>
      <c r="O692" s="88">
        <v>-9.8856964000000005</v>
      </c>
    </row>
    <row r="693" spans="2:15" x14ac:dyDescent="0.25">
      <c r="B693" s="88">
        <v>18870000000</v>
      </c>
      <c r="C693" s="88">
        <v>-7.9498172</v>
      </c>
      <c r="N693" s="88">
        <v>18870000000</v>
      </c>
      <c r="O693" s="88">
        <v>-9.930275</v>
      </c>
    </row>
    <row r="694" spans="2:15" x14ac:dyDescent="0.25">
      <c r="B694" s="88">
        <v>19065000000</v>
      </c>
      <c r="C694" s="88">
        <v>-8.1528997000000007</v>
      </c>
      <c r="N694" s="88">
        <v>19065000000</v>
      </c>
      <c r="O694" s="88">
        <v>-9.8258075999999992</v>
      </c>
    </row>
    <row r="695" spans="2:15" x14ac:dyDescent="0.25">
      <c r="B695" s="88">
        <v>19260000000</v>
      </c>
      <c r="C695" s="88">
        <v>-8.2863053999999998</v>
      </c>
      <c r="N695" s="88">
        <v>19260000000</v>
      </c>
      <c r="O695" s="88">
        <v>-9.6812143000000006</v>
      </c>
    </row>
    <row r="696" spans="2:15" x14ac:dyDescent="0.25">
      <c r="B696" s="88">
        <v>19455000000</v>
      </c>
      <c r="C696" s="88">
        <v>-8.3586445000000005</v>
      </c>
      <c r="N696" s="88">
        <v>19455000000</v>
      </c>
      <c r="O696" s="88">
        <v>-9.5625505000000004</v>
      </c>
    </row>
    <row r="697" spans="2:15" x14ac:dyDescent="0.25">
      <c r="B697" s="88">
        <v>19650000000</v>
      </c>
      <c r="C697" s="88">
        <v>-8.3596667999999994</v>
      </c>
      <c r="N697" s="88">
        <v>19650000000</v>
      </c>
      <c r="O697" s="88">
        <v>-9.5079268999999993</v>
      </c>
    </row>
    <row r="698" spans="2:15" x14ac:dyDescent="0.25">
      <c r="B698" s="88">
        <v>19845000000</v>
      </c>
      <c r="C698" s="88">
        <v>-8.3356676000000007</v>
      </c>
      <c r="N698" s="88">
        <v>19845000000</v>
      </c>
      <c r="O698" s="88">
        <v>-9.5026072999999993</v>
      </c>
    </row>
    <row r="699" spans="2:15" x14ac:dyDescent="0.25">
      <c r="B699" s="88">
        <v>20040000000</v>
      </c>
      <c r="C699" s="88">
        <v>-8.3055266999999997</v>
      </c>
      <c r="N699" s="88">
        <v>20040000000</v>
      </c>
      <c r="O699" s="88">
        <v>-9.5127172000000009</v>
      </c>
    </row>
    <row r="700" spans="2:15" x14ac:dyDescent="0.25">
      <c r="B700" s="88">
        <v>20235000000</v>
      </c>
      <c r="C700" s="88">
        <v>-8.3048754000000002</v>
      </c>
      <c r="N700" s="88">
        <v>20235000000</v>
      </c>
      <c r="O700" s="88">
        <v>-9.4611052999999998</v>
      </c>
    </row>
    <row r="701" spans="2:15" x14ac:dyDescent="0.25">
      <c r="B701" s="88">
        <v>20430000000</v>
      </c>
      <c r="C701" s="88">
        <v>-8.3371191000000007</v>
      </c>
      <c r="N701" s="88">
        <v>20430000000</v>
      </c>
      <c r="O701" s="88">
        <v>-9.3548144999999998</v>
      </c>
    </row>
    <row r="702" spans="2:15" x14ac:dyDescent="0.25">
      <c r="B702" s="88">
        <v>20625000000</v>
      </c>
      <c r="C702" s="88">
        <v>-8.3679427999999998</v>
      </c>
      <c r="N702" s="88">
        <v>20625000000</v>
      </c>
      <c r="O702" s="88">
        <v>-9.2102423000000009</v>
      </c>
    </row>
    <row r="703" spans="2:15" x14ac:dyDescent="0.25">
      <c r="B703" s="88">
        <v>20820000000</v>
      </c>
      <c r="C703" s="88">
        <v>-8.3687228999999999</v>
      </c>
      <c r="N703" s="88">
        <v>20820000000</v>
      </c>
      <c r="O703" s="88">
        <v>-9.1082190999999995</v>
      </c>
    </row>
    <row r="704" spans="2:15" x14ac:dyDescent="0.25">
      <c r="B704" s="88">
        <v>21015000000</v>
      </c>
      <c r="C704" s="88">
        <v>-8.3580523000000007</v>
      </c>
      <c r="N704" s="88">
        <v>21015000000</v>
      </c>
      <c r="O704" s="88">
        <v>-9.0359677999999999</v>
      </c>
    </row>
    <row r="705" spans="2:15" x14ac:dyDescent="0.25">
      <c r="B705" s="88">
        <v>21210000000</v>
      </c>
      <c r="C705" s="88">
        <v>-8.3168220999999996</v>
      </c>
      <c r="N705" s="88">
        <v>21210000000</v>
      </c>
      <c r="O705" s="88">
        <v>-8.9974146000000008</v>
      </c>
    </row>
    <row r="706" spans="2:15" x14ac:dyDescent="0.25">
      <c r="B706" s="88">
        <v>21405000000</v>
      </c>
      <c r="C706" s="88">
        <v>-8.2838496999999993</v>
      </c>
      <c r="N706" s="88">
        <v>21405000000</v>
      </c>
      <c r="O706" s="88">
        <v>-8.9720364000000004</v>
      </c>
    </row>
    <row r="707" spans="2:15" x14ac:dyDescent="0.25">
      <c r="B707" s="88">
        <v>21600000000</v>
      </c>
      <c r="C707" s="88">
        <v>-8.2717265999999992</v>
      </c>
      <c r="N707" s="88">
        <v>21600000000</v>
      </c>
      <c r="O707" s="88">
        <v>-8.9402284999999999</v>
      </c>
    </row>
    <row r="708" spans="2:15" x14ac:dyDescent="0.25">
      <c r="B708" s="88">
        <v>21795000000</v>
      </c>
      <c r="C708" s="88">
        <v>-8.3080815999999995</v>
      </c>
      <c r="N708" s="88">
        <v>21795000000</v>
      </c>
      <c r="O708" s="88">
        <v>-8.8772105999999997</v>
      </c>
    </row>
    <row r="709" spans="2:15" x14ac:dyDescent="0.25">
      <c r="B709" s="88">
        <v>21990000000</v>
      </c>
      <c r="C709" s="88">
        <v>-8.3565673999999994</v>
      </c>
      <c r="N709" s="88">
        <v>21990000000</v>
      </c>
      <c r="O709" s="88">
        <v>-8.7786588999999999</v>
      </c>
    </row>
    <row r="710" spans="2:15" x14ac:dyDescent="0.25">
      <c r="B710" s="88">
        <v>22185000000</v>
      </c>
      <c r="C710" s="88">
        <v>-8.3636035999999994</v>
      </c>
      <c r="N710" s="88">
        <v>22185000000</v>
      </c>
      <c r="O710" s="88">
        <v>-8.6908463999999999</v>
      </c>
    </row>
    <row r="711" spans="2:15" x14ac:dyDescent="0.25">
      <c r="B711" s="88">
        <v>22380000000</v>
      </c>
      <c r="C711" s="88">
        <v>-8.3856114999999996</v>
      </c>
      <c r="N711" s="88">
        <v>22380000000</v>
      </c>
      <c r="O711" s="88">
        <v>-8.6642475000000001</v>
      </c>
    </row>
    <row r="712" spans="2:15" x14ac:dyDescent="0.25">
      <c r="B712" s="88">
        <v>22575000000</v>
      </c>
      <c r="C712" s="88">
        <v>-8.3954743999999994</v>
      </c>
      <c r="N712" s="88">
        <v>22575000000</v>
      </c>
      <c r="O712" s="88">
        <v>-8.6368293999999999</v>
      </c>
    </row>
    <row r="713" spans="2:15" x14ac:dyDescent="0.25">
      <c r="B713" s="88">
        <v>22770000000</v>
      </c>
      <c r="C713" s="88">
        <v>-8.4644785000000002</v>
      </c>
      <c r="N713" s="88">
        <v>22770000000</v>
      </c>
      <c r="O713" s="88">
        <v>-8.5754766</v>
      </c>
    </row>
    <row r="714" spans="2:15" x14ac:dyDescent="0.25">
      <c r="B714" s="88">
        <v>22965000000</v>
      </c>
      <c r="C714" s="88">
        <v>-8.5046844000000004</v>
      </c>
      <c r="N714" s="88">
        <v>22965000000</v>
      </c>
      <c r="O714" s="88">
        <v>-8.5077181</v>
      </c>
    </row>
    <row r="715" spans="2:15" x14ac:dyDescent="0.25">
      <c r="B715" s="88">
        <v>23160000000</v>
      </c>
      <c r="C715" s="88">
        <v>-8.5944413999999991</v>
      </c>
      <c r="N715" s="88">
        <v>23160000000</v>
      </c>
      <c r="O715" s="88">
        <v>-8.4632120000000004</v>
      </c>
    </row>
    <row r="716" spans="2:15" x14ac:dyDescent="0.25">
      <c r="B716" s="88">
        <v>23355000000</v>
      </c>
      <c r="C716" s="88">
        <v>-8.7348880999999992</v>
      </c>
      <c r="N716" s="88">
        <v>23355000000</v>
      </c>
      <c r="O716" s="88">
        <v>-8.4286975999999996</v>
      </c>
    </row>
    <row r="717" spans="2:15" x14ac:dyDescent="0.25">
      <c r="B717" s="88">
        <v>23550000000</v>
      </c>
      <c r="C717" s="88">
        <v>-8.8011341000000005</v>
      </c>
      <c r="N717" s="88">
        <v>23550000000</v>
      </c>
      <c r="O717" s="88">
        <v>-8.4028615999999996</v>
      </c>
    </row>
    <row r="718" spans="2:15" x14ac:dyDescent="0.25">
      <c r="B718" s="88">
        <v>23745000000</v>
      </c>
      <c r="C718" s="88">
        <v>-8.7844324</v>
      </c>
      <c r="N718" s="88">
        <v>23745000000</v>
      </c>
      <c r="O718" s="88">
        <v>-8.4230309000000005</v>
      </c>
    </row>
    <row r="719" spans="2:15" x14ac:dyDescent="0.25">
      <c r="B719" s="88">
        <v>23940000000</v>
      </c>
      <c r="C719" s="88">
        <v>-8.6734361999999994</v>
      </c>
      <c r="N719" s="88">
        <v>23940000000</v>
      </c>
      <c r="O719" s="88">
        <v>-8.5156755000000004</v>
      </c>
    </row>
    <row r="720" spans="2:15" x14ac:dyDescent="0.25">
      <c r="B720" s="88">
        <v>24135000000</v>
      </c>
      <c r="C720" s="88">
        <v>-8.6254816000000005</v>
      </c>
      <c r="N720" s="88">
        <v>24135000000</v>
      </c>
      <c r="O720" s="88">
        <v>-8.6124372000000005</v>
      </c>
    </row>
    <row r="721" spans="2:15" x14ac:dyDescent="0.25">
      <c r="B721" s="88">
        <v>24330000000</v>
      </c>
      <c r="C721" s="88">
        <v>-8.5305672000000001</v>
      </c>
      <c r="N721" s="88">
        <v>24330000000</v>
      </c>
      <c r="O721" s="88">
        <v>-8.7275133</v>
      </c>
    </row>
    <row r="722" spans="2:15" x14ac:dyDescent="0.25">
      <c r="B722" s="88">
        <v>24525000000</v>
      </c>
      <c r="C722" s="88">
        <v>-8.4057484000000002</v>
      </c>
      <c r="N722" s="88">
        <v>24525000000</v>
      </c>
      <c r="O722" s="88">
        <v>-8.8110351999999992</v>
      </c>
    </row>
    <row r="723" spans="2:15" x14ac:dyDescent="0.25">
      <c r="B723" s="88">
        <v>24720000000</v>
      </c>
      <c r="C723" s="88">
        <v>-8.3226624000000005</v>
      </c>
      <c r="N723" s="88">
        <v>24720000000</v>
      </c>
      <c r="O723" s="88">
        <v>-8.8375330000000005</v>
      </c>
    </row>
    <row r="724" spans="2:15" x14ac:dyDescent="0.25">
      <c r="B724" s="88">
        <v>24915000000</v>
      </c>
      <c r="C724" s="88">
        <v>-8.2882070999999993</v>
      </c>
      <c r="N724" s="88">
        <v>24915000000</v>
      </c>
      <c r="O724" s="88">
        <v>-8.8360634000000005</v>
      </c>
    </row>
    <row r="725" spans="2:15" x14ac:dyDescent="0.25">
      <c r="B725" s="88">
        <v>25110000000</v>
      </c>
      <c r="C725" s="88">
        <v>-8.2209605999999997</v>
      </c>
      <c r="N725" s="88">
        <v>25110000000</v>
      </c>
      <c r="O725" s="88">
        <v>-8.8572369000000002</v>
      </c>
    </row>
    <row r="726" spans="2:15" x14ac:dyDescent="0.25">
      <c r="B726" s="88">
        <v>25305000000</v>
      </c>
      <c r="C726" s="88">
        <v>-8.1512326999999996</v>
      </c>
      <c r="N726" s="88">
        <v>25305000000</v>
      </c>
      <c r="O726" s="88">
        <v>-8.9028063</v>
      </c>
    </row>
    <row r="727" spans="2:15" x14ac:dyDescent="0.25">
      <c r="B727" s="88">
        <v>25500000000</v>
      </c>
      <c r="C727" s="88">
        <v>-8.1091204000000001</v>
      </c>
      <c r="N727" s="88">
        <v>25500000000</v>
      </c>
      <c r="O727" s="88">
        <v>-8.9374608999999996</v>
      </c>
    </row>
    <row r="728" spans="2:15" x14ac:dyDescent="0.25">
      <c r="B728" s="88">
        <v>25695000000</v>
      </c>
      <c r="C728" s="88">
        <v>-8.1196423000000006</v>
      </c>
      <c r="N728" s="88">
        <v>25695000000</v>
      </c>
      <c r="O728" s="88">
        <v>-8.9496488999999997</v>
      </c>
    </row>
    <row r="729" spans="2:15" x14ac:dyDescent="0.25">
      <c r="B729" s="88">
        <v>25890000000</v>
      </c>
      <c r="C729" s="88">
        <v>-8.1453819000000003</v>
      </c>
      <c r="N729" s="88">
        <v>25890000000</v>
      </c>
      <c r="O729" s="88">
        <v>-8.9247961</v>
      </c>
    </row>
    <row r="730" spans="2:15" x14ac:dyDescent="0.25">
      <c r="B730" s="88">
        <v>26085000000</v>
      </c>
      <c r="C730" s="88">
        <v>-8.1403618000000009</v>
      </c>
      <c r="N730" s="88">
        <v>26085000000</v>
      </c>
      <c r="O730" s="88">
        <v>-8.8924541000000001</v>
      </c>
    </row>
    <row r="731" spans="2:15" x14ac:dyDescent="0.25">
      <c r="B731" s="88">
        <v>26280000000</v>
      </c>
      <c r="C731" s="88">
        <v>-8.1578359999999996</v>
      </c>
      <c r="N731" s="88">
        <v>26280000000</v>
      </c>
      <c r="O731" s="88">
        <v>-8.8241452999999996</v>
      </c>
    </row>
    <row r="732" spans="2:15" x14ac:dyDescent="0.25">
      <c r="B732" s="88">
        <v>26475000000</v>
      </c>
      <c r="C732" s="88">
        <v>-8.0592746999999996</v>
      </c>
      <c r="N732" s="88">
        <v>26475000000</v>
      </c>
      <c r="O732" s="88">
        <v>-8.8010111000000002</v>
      </c>
    </row>
    <row r="733" spans="2:15" x14ac:dyDescent="0.25">
      <c r="B733" s="88">
        <v>26670000000</v>
      </c>
      <c r="C733" s="88">
        <v>-8.0067910999999992</v>
      </c>
      <c r="N733" s="88">
        <v>26670000000</v>
      </c>
      <c r="O733" s="88">
        <v>-8.7784499999999994</v>
      </c>
    </row>
    <row r="734" spans="2:15" x14ac:dyDescent="0.25">
      <c r="B734" s="88">
        <v>26865000000</v>
      </c>
      <c r="C734" s="88">
        <v>-7.9835605999999997</v>
      </c>
      <c r="N734" s="88">
        <v>26865000000</v>
      </c>
      <c r="O734" s="88">
        <v>-8.7752686000000004</v>
      </c>
    </row>
    <row r="735" spans="2:15" x14ac:dyDescent="0.25">
      <c r="B735" s="88">
        <v>27060000000</v>
      </c>
      <c r="C735" s="88">
        <v>-8.0126208999999999</v>
      </c>
      <c r="N735" s="88">
        <v>27060000000</v>
      </c>
      <c r="O735" s="88">
        <v>-8.7531117999999992</v>
      </c>
    </row>
    <row r="736" spans="2:15" x14ac:dyDescent="0.25">
      <c r="B736" s="88">
        <v>27255000000</v>
      </c>
      <c r="C736" s="88">
        <v>-8.0894174999999997</v>
      </c>
      <c r="N736" s="88">
        <v>27255000000</v>
      </c>
      <c r="O736" s="88">
        <v>-8.7207021999999998</v>
      </c>
    </row>
    <row r="737" spans="2:15" x14ac:dyDescent="0.25">
      <c r="B737" s="88">
        <v>27450000000</v>
      </c>
      <c r="C737" s="88">
        <v>-8.1143292999999996</v>
      </c>
      <c r="N737" s="88">
        <v>27450000000</v>
      </c>
      <c r="O737" s="88">
        <v>-8.7451410000000003</v>
      </c>
    </row>
    <row r="738" spans="2:15" x14ac:dyDescent="0.25">
      <c r="B738" s="88">
        <v>27645000000</v>
      </c>
      <c r="C738" s="88">
        <v>-8.2729502000000004</v>
      </c>
      <c r="N738" s="88">
        <v>27645000000</v>
      </c>
      <c r="O738" s="88">
        <v>-8.7601441999999992</v>
      </c>
    </row>
    <row r="739" spans="2:15" x14ac:dyDescent="0.25">
      <c r="B739" s="88">
        <v>27840000000</v>
      </c>
      <c r="C739" s="88">
        <v>-8.3703690000000002</v>
      </c>
      <c r="N739" s="88">
        <v>27840000000</v>
      </c>
      <c r="O739" s="88">
        <v>-8.8214196999999999</v>
      </c>
    </row>
    <row r="740" spans="2:15" x14ac:dyDescent="0.25">
      <c r="B740" s="88">
        <v>28035000000</v>
      </c>
      <c r="C740" s="88">
        <v>-8.4121512999999997</v>
      </c>
      <c r="N740" s="88">
        <v>28035000000</v>
      </c>
      <c r="O740" s="88">
        <v>-8.8672751999999999</v>
      </c>
    </row>
    <row r="741" spans="2:15" x14ac:dyDescent="0.25">
      <c r="B741" s="88">
        <v>28230000000</v>
      </c>
      <c r="C741" s="88">
        <v>-8.3814639999999994</v>
      </c>
      <c r="N741" s="88">
        <v>28230000000</v>
      </c>
      <c r="O741" s="88">
        <v>-8.9288454000000002</v>
      </c>
    </row>
    <row r="742" spans="2:15" x14ac:dyDescent="0.25">
      <c r="B742" s="88">
        <v>28425000000</v>
      </c>
      <c r="C742" s="88">
        <v>-8.3174448000000005</v>
      </c>
      <c r="N742" s="88">
        <v>28425000000</v>
      </c>
      <c r="O742" s="88">
        <v>-8.9666470999999994</v>
      </c>
    </row>
    <row r="743" spans="2:15" x14ac:dyDescent="0.25">
      <c r="B743" s="88">
        <v>28620000000</v>
      </c>
      <c r="C743" s="88">
        <v>-8.3219671000000002</v>
      </c>
      <c r="N743" s="88">
        <v>28620000000</v>
      </c>
      <c r="O743" s="88">
        <v>-8.9775981999999992</v>
      </c>
    </row>
    <row r="744" spans="2:15" x14ac:dyDescent="0.25">
      <c r="B744" s="88">
        <v>28815000000</v>
      </c>
      <c r="C744" s="88">
        <v>-8.1839323000000004</v>
      </c>
      <c r="N744" s="88">
        <v>28815000000</v>
      </c>
      <c r="O744" s="88">
        <v>-9.0282000999999994</v>
      </c>
    </row>
    <row r="745" spans="2:15" x14ac:dyDescent="0.25">
      <c r="B745" s="88">
        <v>29010000000</v>
      </c>
      <c r="C745" s="88">
        <v>-8.1202086999999992</v>
      </c>
      <c r="N745" s="88">
        <v>29010000000</v>
      </c>
      <c r="O745" s="88">
        <v>-9.0445346999999998</v>
      </c>
    </row>
    <row r="746" spans="2:15" x14ac:dyDescent="0.25">
      <c r="B746" s="88">
        <v>29205000000</v>
      </c>
      <c r="C746" s="88">
        <v>-8.1311988999999993</v>
      </c>
      <c r="N746" s="88">
        <v>29205000000</v>
      </c>
      <c r="O746" s="88">
        <v>-9.0264243999999998</v>
      </c>
    </row>
    <row r="747" spans="2:15" x14ac:dyDescent="0.25">
      <c r="B747" s="88">
        <v>29400000000</v>
      </c>
      <c r="C747" s="88">
        <v>-8.1918200999999993</v>
      </c>
      <c r="N747" s="88">
        <v>29400000000</v>
      </c>
      <c r="O747" s="88">
        <v>-8.9964724</v>
      </c>
    </row>
    <row r="748" spans="2:15" x14ac:dyDescent="0.25">
      <c r="B748" s="88">
        <v>29595000000</v>
      </c>
      <c r="C748" s="88">
        <v>-8.2203616999999998</v>
      </c>
      <c r="N748" s="88">
        <v>29595000000</v>
      </c>
      <c r="O748" s="88">
        <v>-8.9787549999999996</v>
      </c>
    </row>
    <row r="749" spans="2:15" x14ac:dyDescent="0.25">
      <c r="B749" s="88">
        <v>29790000000</v>
      </c>
      <c r="C749" s="88">
        <v>-8.1973181000000004</v>
      </c>
      <c r="N749" s="88">
        <v>29790000000</v>
      </c>
      <c r="O749" s="88">
        <v>-8.9837799</v>
      </c>
    </row>
    <row r="750" spans="2:15" x14ac:dyDescent="0.25">
      <c r="B750" s="88">
        <v>29985000000</v>
      </c>
      <c r="C750" s="88">
        <v>-8.3137722000000007</v>
      </c>
      <c r="N750" s="88">
        <v>29985000000</v>
      </c>
      <c r="O750" s="88">
        <v>-8.9410323999999992</v>
      </c>
    </row>
    <row r="751" spans="2:15" x14ac:dyDescent="0.25">
      <c r="B751" s="88">
        <v>30180000000</v>
      </c>
      <c r="C751" s="88">
        <v>-8.3292160000000006</v>
      </c>
      <c r="N751" s="88">
        <v>30180000000</v>
      </c>
      <c r="O751" s="88">
        <v>-8.9895458000000001</v>
      </c>
    </row>
    <row r="752" spans="2:15" x14ac:dyDescent="0.25">
      <c r="B752" s="88">
        <v>30375000000</v>
      </c>
      <c r="C752" s="88">
        <v>-8.3215599000000005</v>
      </c>
      <c r="N752" s="88">
        <v>30375000000</v>
      </c>
      <c r="O752" s="88">
        <v>-9.1062201999999992</v>
      </c>
    </row>
    <row r="753" spans="2:15" x14ac:dyDescent="0.25">
      <c r="B753" s="88">
        <v>30570000000</v>
      </c>
      <c r="C753" s="88">
        <v>-8.3251190000000008</v>
      </c>
      <c r="N753" s="88">
        <v>30570000000</v>
      </c>
      <c r="O753" s="88">
        <v>-9.1975411999999999</v>
      </c>
    </row>
    <row r="754" spans="2:15" x14ac:dyDescent="0.25">
      <c r="B754" s="88">
        <v>30765000000</v>
      </c>
      <c r="C754" s="88">
        <v>-8.3715057000000002</v>
      </c>
      <c r="N754" s="88">
        <v>30765000000</v>
      </c>
      <c r="O754" s="88">
        <v>-9.3491792999999994</v>
      </c>
    </row>
    <row r="755" spans="2:15" x14ac:dyDescent="0.25">
      <c r="B755" s="88">
        <v>30960000000</v>
      </c>
      <c r="C755" s="88">
        <v>-8.4470481999999993</v>
      </c>
      <c r="N755" s="88">
        <v>30960000000</v>
      </c>
      <c r="O755" s="88">
        <v>-9.4257536000000002</v>
      </c>
    </row>
    <row r="756" spans="2:15" x14ac:dyDescent="0.25">
      <c r="B756" s="88">
        <v>31155000000</v>
      </c>
      <c r="C756" s="88">
        <v>-8.4592227999999992</v>
      </c>
      <c r="N756" s="88">
        <v>31155000000</v>
      </c>
      <c r="O756" s="88">
        <v>-9.5912161000000005</v>
      </c>
    </row>
    <row r="757" spans="2:15" x14ac:dyDescent="0.25">
      <c r="B757" s="88">
        <v>31350000000</v>
      </c>
      <c r="C757" s="88">
        <v>-8.5592079000000005</v>
      </c>
      <c r="N757" s="88">
        <v>31350000000</v>
      </c>
      <c r="O757" s="88">
        <v>-9.5595073999999993</v>
      </c>
    </row>
    <row r="758" spans="2:15" x14ac:dyDescent="0.25">
      <c r="B758" s="88">
        <v>31545000000</v>
      </c>
      <c r="C758" s="88">
        <v>-8.6431264999999993</v>
      </c>
      <c r="N758" s="88">
        <v>31545000000</v>
      </c>
      <c r="O758" s="88">
        <v>-9.6401872999999991</v>
      </c>
    </row>
    <row r="759" spans="2:15" x14ac:dyDescent="0.25">
      <c r="B759" s="88">
        <v>31740000000</v>
      </c>
      <c r="C759" s="88">
        <v>-8.7372580000000006</v>
      </c>
      <c r="N759" s="88">
        <v>31740000000</v>
      </c>
      <c r="O759" s="88">
        <v>-9.7728480999999991</v>
      </c>
    </row>
    <row r="760" spans="2:15" x14ac:dyDescent="0.25">
      <c r="B760" s="88">
        <v>31935000000</v>
      </c>
      <c r="C760" s="88">
        <v>-8.8782739999999993</v>
      </c>
      <c r="N760" s="88">
        <v>31935000000</v>
      </c>
      <c r="O760" s="88">
        <v>-9.8967484999999993</v>
      </c>
    </row>
    <row r="761" spans="2:15" x14ac:dyDescent="0.25">
      <c r="B761" s="88">
        <v>32130000000</v>
      </c>
      <c r="C761" s="88">
        <v>-9.0103826999999992</v>
      </c>
      <c r="N761" s="88">
        <v>32130000000</v>
      </c>
      <c r="O761" s="88">
        <v>-10.077261999999999</v>
      </c>
    </row>
    <row r="762" spans="2:15" x14ac:dyDescent="0.25">
      <c r="B762" s="88">
        <v>32325000000</v>
      </c>
      <c r="C762" s="88">
        <v>-9.1470012999999994</v>
      </c>
      <c r="N762" s="88">
        <v>32325000000</v>
      </c>
      <c r="O762" s="88">
        <v>-10.105352999999999</v>
      </c>
    </row>
    <row r="763" spans="2:15" x14ac:dyDescent="0.25">
      <c r="B763" s="88">
        <v>32520000000</v>
      </c>
      <c r="C763" s="88">
        <v>-9.2354258999999992</v>
      </c>
      <c r="N763" s="88">
        <v>32520000000</v>
      </c>
      <c r="O763" s="88">
        <v>-10.274609</v>
      </c>
    </row>
    <row r="764" spans="2:15" x14ac:dyDescent="0.25">
      <c r="B764" s="88">
        <v>32715000000</v>
      </c>
      <c r="C764" s="88">
        <v>-9.3534717999999994</v>
      </c>
      <c r="N764" s="88">
        <v>32715000000</v>
      </c>
      <c r="O764" s="88">
        <v>-10.689128999999999</v>
      </c>
    </row>
    <row r="765" spans="2:15" x14ac:dyDescent="0.25">
      <c r="B765" s="88">
        <v>32910000000</v>
      </c>
      <c r="C765" s="88">
        <v>-9.4494457000000001</v>
      </c>
      <c r="N765" s="88">
        <v>32910000000</v>
      </c>
      <c r="O765" s="88">
        <v>-10.841381999999999</v>
      </c>
    </row>
    <row r="766" spans="2:15" x14ac:dyDescent="0.25">
      <c r="B766" s="88">
        <v>33105000000</v>
      </c>
      <c r="C766" s="88">
        <v>-9.5702256999999999</v>
      </c>
      <c r="N766" s="88">
        <v>33105000000</v>
      </c>
      <c r="O766" s="88">
        <v>-11.573464</v>
      </c>
    </row>
    <row r="767" spans="2:15" x14ac:dyDescent="0.25">
      <c r="B767" s="88">
        <v>33300000000</v>
      </c>
      <c r="C767" s="88">
        <v>-9.6957845999999996</v>
      </c>
      <c r="N767" s="88">
        <v>33300000000</v>
      </c>
      <c r="O767" s="88">
        <v>-11.794014000000001</v>
      </c>
    </row>
    <row r="768" spans="2:15" x14ac:dyDescent="0.25">
      <c r="B768" s="88">
        <v>33495000000</v>
      </c>
      <c r="C768" s="88">
        <v>-9.8727722</v>
      </c>
      <c r="N768" s="88">
        <v>33495000000</v>
      </c>
      <c r="O768" s="88">
        <v>-12.505831000000001</v>
      </c>
    </row>
    <row r="769" spans="2:15" x14ac:dyDescent="0.25">
      <c r="B769" s="88">
        <v>33690000000</v>
      </c>
      <c r="C769" s="88">
        <v>-10.027215999999999</v>
      </c>
      <c r="N769" s="88">
        <v>33690000000</v>
      </c>
      <c r="O769" s="88">
        <v>-12.317724</v>
      </c>
    </row>
    <row r="770" spans="2:15" x14ac:dyDescent="0.25">
      <c r="B770" s="88">
        <v>33885000000</v>
      </c>
      <c r="C770" s="88">
        <v>-10.186996000000001</v>
      </c>
      <c r="N770" s="88">
        <v>33885000000</v>
      </c>
      <c r="O770" s="88">
        <v>-11.938803999999999</v>
      </c>
    </row>
    <row r="771" spans="2:15" x14ac:dyDescent="0.25">
      <c r="B771" s="88">
        <v>34080000000</v>
      </c>
      <c r="C771" s="88">
        <v>-10.365167</v>
      </c>
      <c r="N771" s="88">
        <v>34080000000</v>
      </c>
      <c r="O771" s="88">
        <v>-12.201879</v>
      </c>
    </row>
    <row r="772" spans="2:15" x14ac:dyDescent="0.25">
      <c r="B772" s="88">
        <v>34275000000</v>
      </c>
      <c r="C772" s="88">
        <v>-10.552363</v>
      </c>
      <c r="N772" s="88">
        <v>34275000000</v>
      </c>
      <c r="O772" s="88">
        <v>-12.020937999999999</v>
      </c>
    </row>
    <row r="773" spans="2:15" x14ac:dyDescent="0.25">
      <c r="B773" s="88">
        <v>34470000000</v>
      </c>
      <c r="C773" s="88">
        <v>-10.843071</v>
      </c>
      <c r="N773" s="88">
        <v>34470000000</v>
      </c>
      <c r="O773" s="88">
        <v>-11.845834</v>
      </c>
    </row>
    <row r="774" spans="2:15" x14ac:dyDescent="0.25">
      <c r="B774" s="88">
        <v>34665000000</v>
      </c>
      <c r="C774" s="88">
        <v>-10.970138</v>
      </c>
      <c r="N774" s="88">
        <v>34665000000</v>
      </c>
      <c r="O774" s="88">
        <v>-11.069167</v>
      </c>
    </row>
    <row r="775" spans="2:15" x14ac:dyDescent="0.25">
      <c r="B775" s="88">
        <v>34860000000</v>
      </c>
      <c r="C775" s="88">
        <v>-11.218792000000001</v>
      </c>
      <c r="N775" s="88">
        <v>34860000000</v>
      </c>
      <c r="O775" s="88">
        <v>-11.010069</v>
      </c>
    </row>
    <row r="776" spans="2:15" x14ac:dyDescent="0.25">
      <c r="B776" s="88">
        <v>35055000000</v>
      </c>
      <c r="C776" s="88">
        <v>-11.487869999999999</v>
      </c>
      <c r="N776" s="88">
        <v>35055000000</v>
      </c>
      <c r="O776" s="88">
        <v>-11.158918</v>
      </c>
    </row>
    <row r="777" spans="2:15" x14ac:dyDescent="0.25">
      <c r="B777" s="88">
        <v>35250000000</v>
      </c>
      <c r="C777" s="88">
        <v>-11.647795</v>
      </c>
      <c r="N777" s="88">
        <v>35250000000</v>
      </c>
      <c r="O777" s="88">
        <v>-10.975082</v>
      </c>
    </row>
    <row r="778" spans="2:15" x14ac:dyDescent="0.25">
      <c r="B778" s="88">
        <v>35445000000</v>
      </c>
      <c r="C778" s="88">
        <v>-11.917498999999999</v>
      </c>
      <c r="N778" s="88">
        <v>35445000000</v>
      </c>
      <c r="O778" s="88">
        <v>-11.087577</v>
      </c>
    </row>
    <row r="779" spans="2:15" x14ac:dyDescent="0.25">
      <c r="B779" s="88">
        <v>35640000000</v>
      </c>
      <c r="C779" s="88">
        <v>-12.014749</v>
      </c>
      <c r="N779" s="88">
        <v>35640000000</v>
      </c>
      <c r="O779" s="88">
        <v>-11.07785</v>
      </c>
    </row>
    <row r="780" spans="2:15" x14ac:dyDescent="0.25">
      <c r="B780" s="88">
        <v>35835000000</v>
      </c>
      <c r="C780" s="88">
        <v>-12.445867</v>
      </c>
      <c r="N780" s="88">
        <v>35835000000</v>
      </c>
      <c r="O780" s="88">
        <v>-11.21383</v>
      </c>
    </row>
    <row r="781" spans="2:15" x14ac:dyDescent="0.25">
      <c r="B781" s="88">
        <v>36030000000</v>
      </c>
      <c r="C781" s="88">
        <v>-12.392583</v>
      </c>
      <c r="N781" s="88">
        <v>36030000000</v>
      </c>
      <c r="O781" s="88">
        <v>-10.825277</v>
      </c>
    </row>
    <row r="782" spans="2:15" x14ac:dyDescent="0.25">
      <c r="B782" s="88">
        <v>36225000000</v>
      </c>
      <c r="C782" s="88">
        <v>-12.415055000000001</v>
      </c>
      <c r="N782" s="88">
        <v>36225000000</v>
      </c>
      <c r="O782" s="88">
        <v>-10.790061</v>
      </c>
    </row>
    <row r="783" spans="2:15" x14ac:dyDescent="0.25">
      <c r="B783" s="88">
        <v>36420000000</v>
      </c>
      <c r="C783" s="88">
        <v>-12.759138</v>
      </c>
      <c r="N783" s="88">
        <v>36420000000</v>
      </c>
      <c r="O783" s="88">
        <v>-10.829050000000001</v>
      </c>
    </row>
    <row r="784" spans="2:15" x14ac:dyDescent="0.25">
      <c r="B784" s="88">
        <v>36615000000</v>
      </c>
      <c r="C784" s="88">
        <v>-13.073629</v>
      </c>
      <c r="N784" s="88">
        <v>36615000000</v>
      </c>
      <c r="O784" s="88">
        <v>-10.989644</v>
      </c>
    </row>
    <row r="785" spans="2:15" x14ac:dyDescent="0.25">
      <c r="B785" s="88">
        <v>36810000000</v>
      </c>
      <c r="C785" s="88">
        <v>-13.229903999999999</v>
      </c>
      <c r="N785" s="88">
        <v>36810000000</v>
      </c>
      <c r="O785" s="88">
        <v>-10.883088000000001</v>
      </c>
    </row>
    <row r="786" spans="2:15" x14ac:dyDescent="0.25">
      <c r="B786" s="88">
        <v>37005000000</v>
      </c>
      <c r="C786" s="88">
        <v>-13.17136</v>
      </c>
      <c r="N786" s="88">
        <v>37005000000</v>
      </c>
      <c r="O786" s="88">
        <v>-10.873554</v>
      </c>
    </row>
    <row r="787" spans="2:15" x14ac:dyDescent="0.25">
      <c r="B787" s="88">
        <v>37200000000</v>
      </c>
      <c r="C787" s="88">
        <v>-13.88029</v>
      </c>
      <c r="N787" s="88">
        <v>37200000000</v>
      </c>
      <c r="O787" s="88">
        <v>-11.063017</v>
      </c>
    </row>
    <row r="788" spans="2:15" x14ac:dyDescent="0.25">
      <c r="B788" s="88">
        <v>37395000000</v>
      </c>
      <c r="C788" s="88">
        <v>-14.229628999999999</v>
      </c>
      <c r="N788" s="88">
        <v>37395000000</v>
      </c>
      <c r="O788" s="88">
        <v>-11.148921</v>
      </c>
    </row>
    <row r="789" spans="2:15" x14ac:dyDescent="0.25">
      <c r="B789" s="88">
        <v>37590000000</v>
      </c>
      <c r="C789" s="88">
        <v>-14.366218</v>
      </c>
      <c r="N789" s="88">
        <v>37590000000</v>
      </c>
      <c r="O789" s="88">
        <v>-11.098998</v>
      </c>
    </row>
    <row r="790" spans="2:15" x14ac:dyDescent="0.25">
      <c r="B790" s="88">
        <v>37785000000</v>
      </c>
      <c r="C790" s="88">
        <v>-14.737455000000001</v>
      </c>
      <c r="N790" s="88">
        <v>37785000000</v>
      </c>
      <c r="O790" s="88">
        <v>-11.029057999999999</v>
      </c>
    </row>
    <row r="791" spans="2:15" x14ac:dyDescent="0.25">
      <c r="B791" s="88">
        <v>37980000000</v>
      </c>
      <c r="C791" s="88">
        <v>-15.421865</v>
      </c>
      <c r="N791" s="88">
        <v>37980000000</v>
      </c>
      <c r="O791" s="88">
        <v>-11.064029</v>
      </c>
    </row>
    <row r="792" spans="2:15" x14ac:dyDescent="0.25">
      <c r="B792" s="88">
        <v>38175000000</v>
      </c>
      <c r="C792" s="88">
        <v>-16.181017000000001</v>
      </c>
      <c r="N792" s="88">
        <v>38175000000</v>
      </c>
      <c r="O792" s="88">
        <v>-11.000866</v>
      </c>
    </row>
    <row r="793" spans="2:15" x14ac:dyDescent="0.25">
      <c r="B793" s="88">
        <v>38370000000</v>
      </c>
      <c r="C793" s="88">
        <v>-15.334657999999999</v>
      </c>
      <c r="N793" s="88">
        <v>38370000000</v>
      </c>
      <c r="O793" s="88">
        <v>-10.87848</v>
      </c>
    </row>
    <row r="794" spans="2:15" x14ac:dyDescent="0.25">
      <c r="B794" s="88">
        <v>38565000000</v>
      </c>
      <c r="C794" s="88">
        <v>-15.243957999999999</v>
      </c>
      <c r="N794" s="88">
        <v>38565000000</v>
      </c>
      <c r="O794" s="88">
        <v>-10.975225999999999</v>
      </c>
    </row>
    <row r="795" spans="2:15" x14ac:dyDescent="0.25">
      <c r="B795" s="88">
        <v>38760000000</v>
      </c>
      <c r="C795" s="88">
        <v>-14.956913</v>
      </c>
      <c r="N795" s="88">
        <v>38760000000</v>
      </c>
      <c r="O795" s="88">
        <v>-11.039445000000001</v>
      </c>
    </row>
    <row r="796" spans="2:15" x14ac:dyDescent="0.25">
      <c r="B796" s="88">
        <v>38955000000</v>
      </c>
      <c r="C796" s="88">
        <v>-15.074023</v>
      </c>
      <c r="N796" s="88">
        <v>38955000000</v>
      </c>
      <c r="O796" s="88">
        <v>-11.081633</v>
      </c>
    </row>
    <row r="797" spans="2:15" x14ac:dyDescent="0.25">
      <c r="B797" s="88">
        <v>39150000000</v>
      </c>
      <c r="C797" s="88">
        <v>-14.160831999999999</v>
      </c>
      <c r="N797" s="88">
        <v>39150000000</v>
      </c>
      <c r="O797" s="88">
        <v>-11.097321000000001</v>
      </c>
    </row>
    <row r="798" spans="2:15" x14ac:dyDescent="0.25">
      <c r="B798" s="88">
        <v>39345000000</v>
      </c>
      <c r="C798" s="88">
        <v>-13.385151</v>
      </c>
      <c r="N798" s="88">
        <v>39345000000</v>
      </c>
      <c r="O798" s="88">
        <v>-11.264355999999999</v>
      </c>
    </row>
    <row r="799" spans="2:15" x14ac:dyDescent="0.25">
      <c r="B799" s="88">
        <v>39540000000</v>
      </c>
      <c r="C799" s="88">
        <v>-13.724247999999999</v>
      </c>
      <c r="N799" s="88">
        <v>39540000000</v>
      </c>
      <c r="O799" s="88">
        <v>-11.418953999999999</v>
      </c>
    </row>
    <row r="800" spans="2:15" x14ac:dyDescent="0.25">
      <c r="B800" s="88">
        <v>39735000000</v>
      </c>
      <c r="C800" s="88">
        <v>-13.722638999999999</v>
      </c>
      <c r="N800" s="88">
        <v>39735000000</v>
      </c>
      <c r="O800" s="88">
        <v>-11.648398</v>
      </c>
    </row>
    <row r="801" spans="2:15" x14ac:dyDescent="0.25">
      <c r="B801" s="88">
        <v>39930000000</v>
      </c>
      <c r="C801" s="88">
        <v>-13.751488</v>
      </c>
      <c r="N801" s="88">
        <v>39930000000</v>
      </c>
      <c r="O801" s="88">
        <v>-11.871677</v>
      </c>
    </row>
    <row r="802" spans="2:15" x14ac:dyDescent="0.25">
      <c r="B802" s="88">
        <v>40125000000</v>
      </c>
      <c r="C802" s="88">
        <v>-13.739112</v>
      </c>
      <c r="N802" s="88">
        <v>40125000000</v>
      </c>
      <c r="O802" s="88">
        <v>-12.069955</v>
      </c>
    </row>
    <row r="803" spans="2:15" x14ac:dyDescent="0.25">
      <c r="B803" s="88">
        <v>40320000000</v>
      </c>
      <c r="C803" s="88">
        <v>-14.271495</v>
      </c>
      <c r="N803" s="88">
        <v>40320000000</v>
      </c>
      <c r="O803" s="88">
        <v>-12.120763999999999</v>
      </c>
    </row>
    <row r="804" spans="2:15" x14ac:dyDescent="0.25">
      <c r="B804" s="88">
        <v>40515000000</v>
      </c>
      <c r="C804" s="88">
        <v>-13.912207</v>
      </c>
      <c r="N804" s="88">
        <v>40515000000</v>
      </c>
      <c r="O804" s="88">
        <v>-12.199754</v>
      </c>
    </row>
    <row r="805" spans="2:15" x14ac:dyDescent="0.25">
      <c r="B805" s="88">
        <v>40710000000</v>
      </c>
      <c r="C805" s="88">
        <v>-12.768117</v>
      </c>
      <c r="N805" s="88">
        <v>40710000000</v>
      </c>
      <c r="O805" s="88">
        <v>-12.546294</v>
      </c>
    </row>
    <row r="806" spans="2:15" x14ac:dyDescent="0.25">
      <c r="B806" s="88">
        <v>40905000000</v>
      </c>
      <c r="C806" s="88">
        <v>-11.993218000000001</v>
      </c>
      <c r="N806" s="88">
        <v>40905000000</v>
      </c>
      <c r="O806" s="88">
        <v>-12.960566999999999</v>
      </c>
    </row>
    <row r="807" spans="2:15" x14ac:dyDescent="0.25">
      <c r="B807" s="88">
        <v>41100000000</v>
      </c>
      <c r="C807" s="88">
        <v>-11.782223999999999</v>
      </c>
      <c r="N807" s="88">
        <v>41100000000</v>
      </c>
      <c r="O807" s="88">
        <v>-13.485901999999999</v>
      </c>
    </row>
    <row r="808" spans="2:15" x14ac:dyDescent="0.25">
      <c r="B808" s="88">
        <v>41295000000</v>
      </c>
      <c r="C808" s="88">
        <v>-11.426227000000001</v>
      </c>
      <c r="N808" s="88">
        <v>41295000000</v>
      </c>
      <c r="O808" s="88">
        <v>-14.748863999999999</v>
      </c>
    </row>
    <row r="809" spans="2:15" x14ac:dyDescent="0.25">
      <c r="B809" s="88">
        <v>41490000000</v>
      </c>
      <c r="C809" s="88">
        <v>-10.981249</v>
      </c>
      <c r="N809" s="88">
        <v>41490000000</v>
      </c>
      <c r="O809" s="88">
        <v>-16.946055999999999</v>
      </c>
    </row>
    <row r="810" spans="2:15" x14ac:dyDescent="0.25">
      <c r="B810" s="88">
        <v>41685000000</v>
      </c>
      <c r="C810" s="88">
        <v>-11.244825000000001</v>
      </c>
      <c r="N810" s="88">
        <v>41685000000</v>
      </c>
      <c r="O810" s="88">
        <v>-19.350698000000001</v>
      </c>
    </row>
    <row r="811" spans="2:15" x14ac:dyDescent="0.25">
      <c r="B811" s="88">
        <v>41880000000</v>
      </c>
      <c r="C811" s="88">
        <v>-11.33943</v>
      </c>
      <c r="N811" s="88">
        <v>41880000000</v>
      </c>
      <c r="O811" s="88">
        <v>-21.518063999999999</v>
      </c>
    </row>
    <row r="812" spans="2:15" x14ac:dyDescent="0.25">
      <c r="B812" s="88">
        <v>42075000000</v>
      </c>
      <c r="C812" s="88">
        <v>-11.232578</v>
      </c>
      <c r="N812" s="88">
        <v>42075000000</v>
      </c>
      <c r="O812" s="88">
        <v>-25.531314999999999</v>
      </c>
    </row>
    <row r="813" spans="2:15" x14ac:dyDescent="0.25">
      <c r="B813" s="88">
        <v>42270000000</v>
      </c>
      <c r="C813" s="88">
        <v>-11.291079</v>
      </c>
      <c r="N813" s="88">
        <v>42270000000</v>
      </c>
      <c r="O813" s="88">
        <v>-28.675996999999999</v>
      </c>
    </row>
    <row r="814" spans="2:15" x14ac:dyDescent="0.25">
      <c r="B814" s="88">
        <v>42465000000</v>
      </c>
      <c r="C814" s="88">
        <v>-11.636056</v>
      </c>
      <c r="N814" s="88">
        <v>42465000000</v>
      </c>
      <c r="O814" s="88">
        <v>-31.534651</v>
      </c>
    </row>
    <row r="815" spans="2:15" x14ac:dyDescent="0.25">
      <c r="B815" s="88">
        <v>42660000000</v>
      </c>
      <c r="C815" s="88">
        <v>-11.82757</v>
      </c>
      <c r="N815" s="88">
        <v>42660000000</v>
      </c>
      <c r="O815" s="88">
        <v>-33.944775</v>
      </c>
    </row>
    <row r="816" spans="2:15" x14ac:dyDescent="0.25">
      <c r="B816" s="88">
        <v>42855000000</v>
      </c>
      <c r="C816" s="88">
        <v>-11.472982</v>
      </c>
      <c r="N816" s="88">
        <v>42855000000</v>
      </c>
      <c r="O816" s="88">
        <v>-37.308041000000003</v>
      </c>
    </row>
    <row r="817" spans="2:15" x14ac:dyDescent="0.25">
      <c r="B817" s="88">
        <v>43050000000</v>
      </c>
      <c r="C817" s="88">
        <v>-11.343302</v>
      </c>
      <c r="N817" s="88">
        <v>43050000000</v>
      </c>
      <c r="O817" s="88">
        <v>-40.491534999999999</v>
      </c>
    </row>
    <row r="818" spans="2:15" x14ac:dyDescent="0.25">
      <c r="B818" s="88">
        <v>43245000000</v>
      </c>
      <c r="C818" s="88">
        <v>-11.551982000000001</v>
      </c>
      <c r="N818" s="88">
        <v>43245000000</v>
      </c>
      <c r="O818" s="88">
        <v>-41.550133000000002</v>
      </c>
    </row>
    <row r="819" spans="2:15" x14ac:dyDescent="0.25">
      <c r="B819" s="88">
        <v>43440000000</v>
      </c>
      <c r="C819" s="88">
        <v>-11.676959</v>
      </c>
      <c r="N819" s="88">
        <v>43440000000</v>
      </c>
      <c r="O819" s="88">
        <v>-42.386642000000002</v>
      </c>
    </row>
    <row r="820" spans="2:15" x14ac:dyDescent="0.25">
      <c r="B820" s="88">
        <v>43635000000</v>
      </c>
      <c r="C820" s="88">
        <v>-11.825381999999999</v>
      </c>
      <c r="N820" s="88">
        <v>43635000000</v>
      </c>
      <c r="O820" s="88">
        <v>-43.058601000000003</v>
      </c>
    </row>
    <row r="821" spans="2:15" x14ac:dyDescent="0.25">
      <c r="B821" s="88">
        <v>43830000000</v>
      </c>
      <c r="C821" s="88">
        <v>-12.017086000000001</v>
      </c>
      <c r="N821" s="88">
        <v>43830000000</v>
      </c>
      <c r="O821" s="88">
        <v>-43.453907000000001</v>
      </c>
    </row>
    <row r="822" spans="2:15" x14ac:dyDescent="0.25">
      <c r="B822" s="88">
        <v>44025000000</v>
      </c>
      <c r="C822" s="88">
        <v>-12.262026000000001</v>
      </c>
      <c r="N822" s="88">
        <v>44025000000</v>
      </c>
      <c r="O822" s="88">
        <v>-43.592941000000003</v>
      </c>
    </row>
    <row r="823" spans="2:15" x14ac:dyDescent="0.25">
      <c r="B823" s="88">
        <v>44220000000</v>
      </c>
      <c r="C823" s="88">
        <v>-12.520375</v>
      </c>
      <c r="N823" s="88">
        <v>44220000000</v>
      </c>
      <c r="O823" s="88">
        <v>-43.838448</v>
      </c>
    </row>
    <row r="824" spans="2:15" x14ac:dyDescent="0.25">
      <c r="B824" s="88">
        <v>44415000000</v>
      </c>
      <c r="C824" s="88">
        <v>-12.764473000000001</v>
      </c>
      <c r="N824" s="88">
        <v>44415000000</v>
      </c>
      <c r="O824" s="88">
        <v>-44.019016000000001</v>
      </c>
    </row>
    <row r="825" spans="2:15" x14ac:dyDescent="0.25">
      <c r="B825" s="88">
        <v>44610000000</v>
      </c>
      <c r="C825" s="88">
        <v>-13.039918</v>
      </c>
      <c r="N825" s="88">
        <v>44610000000</v>
      </c>
      <c r="O825" s="88">
        <v>-44.001666999999998</v>
      </c>
    </row>
    <row r="826" spans="2:15" x14ac:dyDescent="0.25">
      <c r="B826" s="88">
        <v>44805000000</v>
      </c>
      <c r="C826" s="88">
        <v>-13.296398999999999</v>
      </c>
      <c r="N826" s="88">
        <v>44805000000</v>
      </c>
      <c r="O826" s="88">
        <v>-43.83437</v>
      </c>
    </row>
    <row r="827" spans="2:15" x14ac:dyDescent="0.25">
      <c r="B827" s="88">
        <v>45000000000</v>
      </c>
      <c r="C827" s="88">
        <v>-13.461122</v>
      </c>
      <c r="N827" s="88">
        <v>45000000000</v>
      </c>
      <c r="O827" s="88">
        <v>-43.740025000000003</v>
      </c>
    </row>
    <row r="828" spans="2:15" x14ac:dyDescent="0.25">
      <c r="B828" s="88" t="s">
        <v>21</v>
      </c>
      <c r="N828" s="88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628"/>
  <sheetViews>
    <sheetView workbookViewId="0">
      <selection activeCell="L7" sqref="L7:N422"/>
    </sheetView>
  </sheetViews>
  <sheetFormatPr defaultRowHeight="15" x14ac:dyDescent="0.25"/>
  <cols>
    <col min="1" max="1" width="13.7109375" style="40" customWidth="1"/>
    <col min="2" max="6" width="9.140625" style="88"/>
    <col min="7" max="7" width="2.140625" style="19" customWidth="1"/>
    <col min="8" max="8" width="11" style="5" bestFit="1" customWidth="1"/>
    <col min="9" max="9" width="14.85546875" style="5" bestFit="1" customWidth="1"/>
    <col min="10" max="10" width="18.7109375" style="5" bestFit="1" customWidth="1"/>
    <col min="11" max="11" width="13.7109375" style="40" customWidth="1"/>
    <col min="12" max="16" width="9.140625" style="88"/>
    <col min="17" max="17" width="2" style="19" customWidth="1"/>
    <col min="18" max="18" width="11" style="5" bestFit="1" customWidth="1"/>
    <col min="19" max="19" width="14.7109375" style="5" bestFit="1" customWidth="1"/>
    <col min="20" max="20" width="18.5703125" style="5" bestFit="1" customWidth="1"/>
    <col min="21" max="21" width="2" style="19" customWidth="1"/>
    <col min="27" max="28" width="9.140625" style="5"/>
    <col min="29" max="16384" width="9.140625" style="3"/>
  </cols>
  <sheetData>
    <row r="1" spans="1:21" x14ac:dyDescent="0.25">
      <c r="B1" s="88" t="s">
        <v>95</v>
      </c>
      <c r="H1" s="5" t="s">
        <v>1</v>
      </c>
      <c r="I1" s="43" t="str">
        <f>C8</f>
        <v>Conv. Loss Log Mag(dB)</v>
      </c>
      <c r="J1" s="43" t="str">
        <f>D8</f>
        <v>RF Return Loss Log Mag(dB)</v>
      </c>
      <c r="L1" s="88" t="s">
        <v>95</v>
      </c>
      <c r="R1" s="5" t="s">
        <v>1</v>
      </c>
      <c r="S1" s="43" t="str">
        <f>M8</f>
        <v>Conv. Loss Log Mag(dB)</v>
      </c>
      <c r="T1" s="43" t="str">
        <f>N8</f>
        <v>RF Return Loss Log Mag(dB)</v>
      </c>
    </row>
    <row r="2" spans="1:21" x14ac:dyDescent="0.25">
      <c r="A2" s="39" t="s">
        <v>106</v>
      </c>
      <c r="B2" s="88" t="s">
        <v>256</v>
      </c>
      <c r="C2" s="88" t="s">
        <v>270</v>
      </c>
      <c r="D2" s="88" t="s">
        <v>272</v>
      </c>
      <c r="E2" s="88" t="s">
        <v>273</v>
      </c>
      <c r="K2" s="39" t="s">
        <v>107</v>
      </c>
      <c r="L2" s="88" t="s">
        <v>256</v>
      </c>
      <c r="M2" s="88" t="s">
        <v>270</v>
      </c>
      <c r="N2" s="88" t="s">
        <v>272</v>
      </c>
      <c r="O2" s="88" t="s">
        <v>273</v>
      </c>
    </row>
    <row r="3" spans="1:21" x14ac:dyDescent="0.25">
      <c r="B3" s="88" t="s">
        <v>215</v>
      </c>
      <c r="C3" s="88" t="s">
        <v>274</v>
      </c>
      <c r="D3" s="88" t="s">
        <v>275</v>
      </c>
      <c r="I3" s="17">
        <f>AVERAGE(I19:I147)</f>
        <v>-6.9007403271317846</v>
      </c>
      <c r="L3" s="88" t="s">
        <v>215</v>
      </c>
      <c r="M3" s="88" t="s">
        <v>274</v>
      </c>
      <c r="N3" s="88" t="s">
        <v>281</v>
      </c>
      <c r="S3" s="17">
        <f>AVERAGE(S19:S147)</f>
        <v>-7.8909079178294546</v>
      </c>
    </row>
    <row r="4" spans="1:21" x14ac:dyDescent="0.25">
      <c r="A4" s="51" t="s">
        <v>204</v>
      </c>
      <c r="B4" s="88" t="s">
        <v>98</v>
      </c>
      <c r="G4" s="20"/>
      <c r="H4" s="6">
        <f t="shared" ref="H4:H67" si="0">B9/1000000000</f>
        <v>6</v>
      </c>
      <c r="I4" s="6">
        <f t="shared" ref="I4:I67" si="1">C9</f>
        <v>-27.703935999999999</v>
      </c>
      <c r="J4" s="6">
        <f t="shared" ref="J4:J67" si="2">D9</f>
        <v>-0.73801559000000005</v>
      </c>
      <c r="K4" s="51" t="s">
        <v>204</v>
      </c>
      <c r="L4" s="88" t="s">
        <v>98</v>
      </c>
      <c r="Q4" s="20"/>
      <c r="R4" s="6">
        <f t="shared" ref="R4:R67" si="3">L9/1000000000</f>
        <v>6</v>
      </c>
      <c r="S4" s="6">
        <f t="shared" ref="S4:S67" si="4">M9</f>
        <v>-56.194392999999998</v>
      </c>
      <c r="T4" s="6">
        <f t="shared" ref="T4:T67" si="5">N9</f>
        <v>-2.0539265000000002</v>
      </c>
      <c r="U4" s="20"/>
    </row>
    <row r="5" spans="1:21" x14ac:dyDescent="0.25">
      <c r="A5" s="51" t="s">
        <v>206</v>
      </c>
      <c r="G5" s="20"/>
      <c r="H5" s="6">
        <f t="shared" si="0"/>
        <v>6.1950000000000003</v>
      </c>
      <c r="I5" s="6">
        <f t="shared" si="1"/>
        <v>-26.071708999999998</v>
      </c>
      <c r="J5" s="6">
        <f t="shared" si="2"/>
        <v>-0.76873343999999999</v>
      </c>
      <c r="K5" s="51" t="s">
        <v>206</v>
      </c>
      <c r="Q5" s="20"/>
      <c r="R5" s="6">
        <f t="shared" si="3"/>
        <v>6.1950000000000003</v>
      </c>
      <c r="S5" s="6">
        <f t="shared" si="4"/>
        <v>-50.012473999999997</v>
      </c>
      <c r="T5" s="6">
        <f t="shared" si="5"/>
        <v>-2.0845357999999998</v>
      </c>
      <c r="U5" s="20"/>
    </row>
    <row r="6" spans="1:21" x14ac:dyDescent="0.25">
      <c r="A6" s="51" t="s">
        <v>207</v>
      </c>
      <c r="G6" s="20"/>
      <c r="H6" s="6">
        <f t="shared" si="0"/>
        <v>6.39</v>
      </c>
      <c r="I6" s="6">
        <f t="shared" si="1"/>
        <v>-24.252362999999999</v>
      </c>
      <c r="J6" s="6">
        <f t="shared" si="2"/>
        <v>-0.80523633999999999</v>
      </c>
      <c r="K6" s="51" t="s">
        <v>207</v>
      </c>
      <c r="Q6" s="20"/>
      <c r="R6" s="6">
        <f t="shared" si="3"/>
        <v>6.39</v>
      </c>
      <c r="S6" s="6">
        <f t="shared" si="4"/>
        <v>-42.694332000000003</v>
      </c>
      <c r="T6" s="6">
        <f t="shared" si="5"/>
        <v>-2.1210374999999999</v>
      </c>
      <c r="U6" s="20"/>
    </row>
    <row r="7" spans="1:21" x14ac:dyDescent="0.25">
      <c r="A7" s="51" t="s">
        <v>208</v>
      </c>
      <c r="B7" s="88" t="s">
        <v>99</v>
      </c>
      <c r="G7" s="20"/>
      <c r="H7" s="6">
        <f t="shared" si="0"/>
        <v>6.585</v>
      </c>
      <c r="I7" s="6">
        <f t="shared" si="1"/>
        <v>-22.351213000000001</v>
      </c>
      <c r="J7" s="6">
        <f t="shared" si="2"/>
        <v>-0.84603642999999995</v>
      </c>
      <c r="K7" s="51" t="s">
        <v>208</v>
      </c>
      <c r="L7" s="88" t="s">
        <v>99</v>
      </c>
      <c r="Q7" s="20"/>
      <c r="R7" s="6">
        <f t="shared" si="3"/>
        <v>6.585</v>
      </c>
      <c r="S7" s="6">
        <f t="shared" si="4"/>
        <v>-34.794041</v>
      </c>
      <c r="T7" s="6">
        <f t="shared" si="5"/>
        <v>-2.1582520000000001</v>
      </c>
      <c r="U7" s="20"/>
    </row>
    <row r="8" spans="1:21" x14ac:dyDescent="0.25">
      <c r="A8" s="51" t="s">
        <v>205</v>
      </c>
      <c r="B8" s="88" t="s">
        <v>19</v>
      </c>
      <c r="C8" s="88" t="s">
        <v>100</v>
      </c>
      <c r="D8" s="88" t="s">
        <v>249</v>
      </c>
      <c r="G8" s="20"/>
      <c r="H8" s="6">
        <f t="shared" si="0"/>
        <v>6.78</v>
      </c>
      <c r="I8" s="6">
        <f t="shared" si="1"/>
        <v>-20.925215000000001</v>
      </c>
      <c r="J8" s="6">
        <f t="shared" si="2"/>
        <v>-0.89363276999999997</v>
      </c>
      <c r="K8" s="51" t="s">
        <v>205</v>
      </c>
      <c r="L8" s="88" t="s">
        <v>19</v>
      </c>
      <c r="M8" s="88" t="s">
        <v>100</v>
      </c>
      <c r="N8" s="88" t="s">
        <v>249</v>
      </c>
      <c r="Q8" s="20"/>
      <c r="R8" s="6">
        <f t="shared" si="3"/>
        <v>6.78</v>
      </c>
      <c r="S8" s="6">
        <f t="shared" si="4"/>
        <v>-28.166253999999999</v>
      </c>
      <c r="T8" s="6">
        <f t="shared" si="5"/>
        <v>-2.1925585000000001</v>
      </c>
      <c r="U8" s="20"/>
    </row>
    <row r="9" spans="1:21" x14ac:dyDescent="0.25">
      <c r="B9" s="88">
        <v>6000000000</v>
      </c>
      <c r="C9" s="88">
        <v>-27.703935999999999</v>
      </c>
      <c r="D9" s="88">
        <v>-0.73801559000000005</v>
      </c>
      <c r="G9" s="20"/>
      <c r="H9" s="6">
        <f t="shared" si="0"/>
        <v>6.9749999999999996</v>
      </c>
      <c r="I9" s="6">
        <f t="shared" si="1"/>
        <v>-19.915976000000001</v>
      </c>
      <c r="J9" s="6">
        <f t="shared" si="2"/>
        <v>-0.95042861000000001</v>
      </c>
      <c r="L9" s="88">
        <v>6000000000</v>
      </c>
      <c r="M9" s="88">
        <v>-56.194392999999998</v>
      </c>
      <c r="N9" s="88">
        <v>-2.0539265000000002</v>
      </c>
      <c r="Q9" s="20"/>
      <c r="R9" s="6">
        <f t="shared" si="3"/>
        <v>6.9749999999999996</v>
      </c>
      <c r="S9" s="6">
        <f t="shared" si="4"/>
        <v>-23.903276000000002</v>
      </c>
      <c r="T9" s="6">
        <f t="shared" si="5"/>
        <v>-2.2187695999999999</v>
      </c>
      <c r="U9" s="20"/>
    </row>
    <row r="10" spans="1:21" x14ac:dyDescent="0.25">
      <c r="B10" s="88">
        <v>6195000000</v>
      </c>
      <c r="C10" s="88">
        <v>-26.071708999999998</v>
      </c>
      <c r="D10" s="88">
        <v>-0.76873343999999999</v>
      </c>
      <c r="G10" s="20"/>
      <c r="H10" s="6">
        <f t="shared" si="0"/>
        <v>7.17</v>
      </c>
      <c r="I10" s="6">
        <f t="shared" si="1"/>
        <v>-19.250647000000001</v>
      </c>
      <c r="J10" s="6">
        <f t="shared" si="2"/>
        <v>-1.0127976999999999</v>
      </c>
      <c r="L10" s="88">
        <v>6195000000</v>
      </c>
      <c r="M10" s="88">
        <v>-50.012473999999997</v>
      </c>
      <c r="N10" s="88">
        <v>-2.0845357999999998</v>
      </c>
      <c r="Q10" s="20"/>
      <c r="R10" s="6">
        <f t="shared" si="3"/>
        <v>7.17</v>
      </c>
      <c r="S10" s="6">
        <f t="shared" si="4"/>
        <v>-21.752942999999998</v>
      </c>
      <c r="T10" s="6">
        <f t="shared" si="5"/>
        <v>-2.2422911999999999</v>
      </c>
      <c r="U10" s="20"/>
    </row>
    <row r="11" spans="1:21" x14ac:dyDescent="0.25">
      <c r="B11" s="88">
        <v>6390000000</v>
      </c>
      <c r="C11" s="88">
        <v>-24.252362999999999</v>
      </c>
      <c r="D11" s="88">
        <v>-0.80523633999999999</v>
      </c>
      <c r="G11" s="20"/>
      <c r="H11" s="6">
        <f t="shared" si="0"/>
        <v>7.3650000000000002</v>
      </c>
      <c r="I11" s="6">
        <f t="shared" si="1"/>
        <v>-18.726690000000001</v>
      </c>
      <c r="J11" s="6">
        <f t="shared" si="2"/>
        <v>-1.0843758999999999</v>
      </c>
      <c r="L11" s="88">
        <v>6390000000</v>
      </c>
      <c r="M11" s="88">
        <v>-42.694332000000003</v>
      </c>
      <c r="N11" s="88">
        <v>-2.1210374999999999</v>
      </c>
      <c r="Q11" s="20"/>
      <c r="R11" s="6">
        <f t="shared" si="3"/>
        <v>7.3650000000000002</v>
      </c>
      <c r="S11" s="6">
        <f t="shared" si="4"/>
        <v>-20.724267999999999</v>
      </c>
      <c r="T11" s="6">
        <f t="shared" si="5"/>
        <v>-2.2638474</v>
      </c>
      <c r="U11" s="20"/>
    </row>
    <row r="12" spans="1:21" x14ac:dyDescent="0.25">
      <c r="B12" s="88">
        <v>6585000000</v>
      </c>
      <c r="C12" s="88">
        <v>-22.351213000000001</v>
      </c>
      <c r="D12" s="88">
        <v>-0.84603642999999995</v>
      </c>
      <c r="G12" s="20"/>
      <c r="H12" s="6">
        <f t="shared" si="0"/>
        <v>7.56</v>
      </c>
      <c r="I12" s="6">
        <f t="shared" si="1"/>
        <v>-18.256262</v>
      </c>
      <c r="J12" s="6">
        <f t="shared" si="2"/>
        <v>-1.1736453</v>
      </c>
      <c r="L12" s="88">
        <v>6585000000</v>
      </c>
      <c r="M12" s="88">
        <v>-34.794041</v>
      </c>
      <c r="N12" s="88">
        <v>-2.1582520000000001</v>
      </c>
      <c r="Q12" s="20"/>
      <c r="R12" s="6">
        <f t="shared" si="3"/>
        <v>7.56</v>
      </c>
      <c r="S12" s="6">
        <f t="shared" si="4"/>
        <v>-20.081554000000001</v>
      </c>
      <c r="T12" s="6">
        <f t="shared" si="5"/>
        <v>-2.2852507000000002</v>
      </c>
      <c r="U12" s="20"/>
    </row>
    <row r="13" spans="1:21" x14ac:dyDescent="0.25">
      <c r="B13" s="88">
        <v>6780000000</v>
      </c>
      <c r="C13" s="88">
        <v>-20.925215000000001</v>
      </c>
      <c r="D13" s="88">
        <v>-0.89363276999999997</v>
      </c>
      <c r="G13" s="20"/>
      <c r="H13" s="6">
        <f t="shared" si="0"/>
        <v>7.7549999999999999</v>
      </c>
      <c r="I13" s="6">
        <f t="shared" si="1"/>
        <v>-17.677513000000001</v>
      </c>
      <c r="J13" s="6">
        <f t="shared" si="2"/>
        <v>-1.2870528000000001</v>
      </c>
      <c r="L13" s="88">
        <v>6780000000</v>
      </c>
      <c r="M13" s="88">
        <v>-28.166253999999999</v>
      </c>
      <c r="N13" s="88">
        <v>-2.1925585000000001</v>
      </c>
      <c r="Q13" s="20"/>
      <c r="R13" s="6">
        <f t="shared" si="3"/>
        <v>7.7549999999999999</v>
      </c>
      <c r="S13" s="6">
        <f t="shared" si="4"/>
        <v>-19.312538</v>
      </c>
      <c r="T13" s="6">
        <f t="shared" si="5"/>
        <v>-2.2969645999999999</v>
      </c>
      <c r="U13" s="20"/>
    </row>
    <row r="14" spans="1:21" x14ac:dyDescent="0.25">
      <c r="B14" s="88">
        <v>6975000000</v>
      </c>
      <c r="C14" s="88">
        <v>-19.915976000000001</v>
      </c>
      <c r="D14" s="88">
        <v>-0.95042861000000001</v>
      </c>
      <c r="G14" s="20"/>
      <c r="H14" s="6">
        <f t="shared" si="0"/>
        <v>7.95</v>
      </c>
      <c r="I14" s="6">
        <f t="shared" si="1"/>
        <v>-16.923309</v>
      </c>
      <c r="J14" s="6">
        <f t="shared" si="2"/>
        <v>-1.4351099</v>
      </c>
      <c r="L14" s="88">
        <v>6975000000</v>
      </c>
      <c r="M14" s="88">
        <v>-23.903276000000002</v>
      </c>
      <c r="N14" s="88">
        <v>-2.2187695999999999</v>
      </c>
      <c r="Q14" s="20"/>
      <c r="R14" s="6">
        <f t="shared" si="3"/>
        <v>7.95</v>
      </c>
      <c r="S14" s="6">
        <f t="shared" si="4"/>
        <v>-18.303898</v>
      </c>
      <c r="T14" s="6">
        <f t="shared" si="5"/>
        <v>-2.3115046000000001</v>
      </c>
      <c r="U14" s="20"/>
    </row>
    <row r="15" spans="1:21" x14ac:dyDescent="0.25">
      <c r="B15" s="88">
        <v>7170000000</v>
      </c>
      <c r="C15" s="88">
        <v>-19.250647000000001</v>
      </c>
      <c r="D15" s="88">
        <v>-1.0127976999999999</v>
      </c>
      <c r="G15" s="20"/>
      <c r="H15" s="6">
        <f t="shared" si="0"/>
        <v>8.1449999999999996</v>
      </c>
      <c r="I15" s="6">
        <f t="shared" si="1"/>
        <v>-16.08005</v>
      </c>
      <c r="J15" s="6">
        <f t="shared" si="2"/>
        <v>-1.6255111</v>
      </c>
      <c r="L15" s="88">
        <v>7170000000</v>
      </c>
      <c r="M15" s="88">
        <v>-21.752942999999998</v>
      </c>
      <c r="N15" s="88">
        <v>-2.2422911999999999</v>
      </c>
      <c r="Q15" s="20"/>
      <c r="R15" s="6">
        <f t="shared" si="3"/>
        <v>8.1449999999999996</v>
      </c>
      <c r="S15" s="6">
        <f t="shared" si="4"/>
        <v>-17.186040999999999</v>
      </c>
      <c r="T15" s="6">
        <f t="shared" si="5"/>
        <v>-2.3430262000000002</v>
      </c>
      <c r="U15" s="20"/>
    </row>
    <row r="16" spans="1:21" x14ac:dyDescent="0.25">
      <c r="B16" s="88">
        <v>7365000000</v>
      </c>
      <c r="C16" s="88">
        <v>-18.726690000000001</v>
      </c>
      <c r="D16" s="88">
        <v>-1.0843758999999999</v>
      </c>
      <c r="G16" s="20"/>
      <c r="H16" s="6">
        <f t="shared" si="0"/>
        <v>8.34</v>
      </c>
      <c r="I16" s="6">
        <f t="shared" si="1"/>
        <v>-15.105167</v>
      </c>
      <c r="J16" s="6">
        <f t="shared" si="2"/>
        <v>-1.8749861999999999</v>
      </c>
      <c r="L16" s="88">
        <v>7365000000</v>
      </c>
      <c r="M16" s="88">
        <v>-20.724267999999999</v>
      </c>
      <c r="N16" s="88">
        <v>-2.2638474</v>
      </c>
      <c r="Q16" s="20"/>
      <c r="R16" s="6">
        <f t="shared" si="3"/>
        <v>8.34</v>
      </c>
      <c r="S16" s="6">
        <f t="shared" si="4"/>
        <v>-15.871086999999999</v>
      </c>
      <c r="T16" s="6">
        <f t="shared" si="5"/>
        <v>-2.3992770000000001</v>
      </c>
      <c r="U16" s="20"/>
    </row>
    <row r="17" spans="2:21" x14ac:dyDescent="0.25">
      <c r="B17" s="88">
        <v>7560000000</v>
      </c>
      <c r="C17" s="88">
        <v>-18.256262</v>
      </c>
      <c r="D17" s="88">
        <v>-1.1736453</v>
      </c>
      <c r="G17" s="20"/>
      <c r="H17" s="6">
        <f t="shared" si="0"/>
        <v>8.5350000000000001</v>
      </c>
      <c r="I17" s="6">
        <f t="shared" si="1"/>
        <v>-14.085276</v>
      </c>
      <c r="J17" s="6">
        <f t="shared" si="2"/>
        <v>-2.2151879999999999</v>
      </c>
      <c r="L17" s="88">
        <v>7560000000</v>
      </c>
      <c r="M17" s="88">
        <v>-20.081554000000001</v>
      </c>
      <c r="N17" s="88">
        <v>-2.2852507000000002</v>
      </c>
      <c r="Q17" s="20"/>
      <c r="R17" s="6">
        <f t="shared" si="3"/>
        <v>8.5350000000000001</v>
      </c>
      <c r="S17" s="6">
        <f t="shared" si="4"/>
        <v>-14.364834999999999</v>
      </c>
      <c r="T17" s="6">
        <f t="shared" si="5"/>
        <v>-2.4803983999999999</v>
      </c>
      <c r="U17" s="20"/>
    </row>
    <row r="18" spans="2:21" x14ac:dyDescent="0.25">
      <c r="B18" s="88">
        <v>7755000000</v>
      </c>
      <c r="C18" s="88">
        <v>-17.677513000000001</v>
      </c>
      <c r="D18" s="88">
        <v>-1.2870528000000001</v>
      </c>
      <c r="G18" s="20"/>
      <c r="H18" s="6">
        <f t="shared" si="0"/>
        <v>8.73</v>
      </c>
      <c r="I18" s="6">
        <f t="shared" si="1"/>
        <v>-13.059267999999999</v>
      </c>
      <c r="J18" s="6">
        <f t="shared" si="2"/>
        <v>-2.6728858999999998</v>
      </c>
      <c r="L18" s="88">
        <v>7755000000</v>
      </c>
      <c r="M18" s="88">
        <v>-19.312538</v>
      </c>
      <c r="N18" s="88">
        <v>-2.2969645999999999</v>
      </c>
      <c r="Q18" s="20"/>
      <c r="R18" s="6">
        <f t="shared" si="3"/>
        <v>8.73</v>
      </c>
      <c r="S18" s="6">
        <f t="shared" si="4"/>
        <v>-13.097734000000001</v>
      </c>
      <c r="T18" s="6">
        <f t="shared" si="5"/>
        <v>-2.5979649999999999</v>
      </c>
      <c r="U18" s="20"/>
    </row>
    <row r="19" spans="2:21" x14ac:dyDescent="0.25">
      <c r="B19" s="88">
        <v>7950000000</v>
      </c>
      <c r="C19" s="88">
        <v>-16.923309</v>
      </c>
      <c r="D19" s="88">
        <v>-1.4351099</v>
      </c>
      <c r="G19" s="20"/>
      <c r="H19" s="6">
        <f t="shared" si="0"/>
        <v>8.9250000000000007</v>
      </c>
      <c r="I19" s="6">
        <f t="shared" si="1"/>
        <v>-12.069196</v>
      </c>
      <c r="J19" s="6">
        <f t="shared" si="2"/>
        <v>-3.2840444999999998</v>
      </c>
      <c r="L19" s="88">
        <v>7950000000</v>
      </c>
      <c r="M19" s="88">
        <v>-18.303898</v>
      </c>
      <c r="N19" s="88">
        <v>-2.3115046000000001</v>
      </c>
      <c r="Q19" s="20"/>
      <c r="R19" s="6">
        <f t="shared" si="3"/>
        <v>8.9250000000000007</v>
      </c>
      <c r="S19" s="6">
        <f t="shared" si="4"/>
        <v>-12.040683</v>
      </c>
      <c r="T19" s="6">
        <f t="shared" si="5"/>
        <v>-2.7475307</v>
      </c>
      <c r="U19" s="20"/>
    </row>
    <row r="20" spans="2:21" x14ac:dyDescent="0.25">
      <c r="B20" s="88">
        <v>8145000000</v>
      </c>
      <c r="C20" s="88">
        <v>-16.08005</v>
      </c>
      <c r="D20" s="88">
        <v>-1.6255111</v>
      </c>
      <c r="G20" s="20"/>
      <c r="H20" s="6">
        <f t="shared" si="0"/>
        <v>9.1199999999999992</v>
      </c>
      <c r="I20" s="6">
        <f t="shared" si="1"/>
        <v>-11.056899</v>
      </c>
      <c r="J20" s="6">
        <f t="shared" si="2"/>
        <v>-4.0887150999999999</v>
      </c>
      <c r="L20" s="88">
        <v>8145000000</v>
      </c>
      <c r="M20" s="88">
        <v>-17.186040999999999</v>
      </c>
      <c r="N20" s="88">
        <v>-2.3430262000000002</v>
      </c>
      <c r="Q20" s="20"/>
      <c r="R20" s="6">
        <f t="shared" si="3"/>
        <v>9.1199999999999992</v>
      </c>
      <c r="S20" s="6">
        <f t="shared" si="4"/>
        <v>-11.034947000000001</v>
      </c>
      <c r="T20" s="6">
        <f t="shared" si="5"/>
        <v>-2.9348209000000001</v>
      </c>
      <c r="U20" s="20"/>
    </row>
    <row r="21" spans="2:21" x14ac:dyDescent="0.25">
      <c r="B21" s="88">
        <v>8340000000</v>
      </c>
      <c r="C21" s="88">
        <v>-15.105167</v>
      </c>
      <c r="D21" s="88">
        <v>-1.8749861999999999</v>
      </c>
      <c r="G21" s="20"/>
      <c r="H21" s="6">
        <f t="shared" si="0"/>
        <v>9.3149999999999995</v>
      </c>
      <c r="I21" s="6">
        <f t="shared" si="1"/>
        <v>-10.035975000000001</v>
      </c>
      <c r="J21" s="6">
        <f t="shared" si="2"/>
        <v>-5.1294240999999996</v>
      </c>
      <c r="L21" s="88">
        <v>8340000000</v>
      </c>
      <c r="M21" s="88">
        <v>-15.871086999999999</v>
      </c>
      <c r="N21" s="88">
        <v>-2.3992770000000001</v>
      </c>
      <c r="Q21" s="20"/>
      <c r="R21" s="6">
        <f t="shared" si="3"/>
        <v>9.3149999999999995</v>
      </c>
      <c r="S21" s="6">
        <f t="shared" si="4"/>
        <v>-10.17271</v>
      </c>
      <c r="T21" s="6">
        <f t="shared" si="5"/>
        <v>-3.1675135999999999</v>
      </c>
      <c r="U21" s="20"/>
    </row>
    <row r="22" spans="2:21" x14ac:dyDescent="0.25">
      <c r="B22" s="88">
        <v>8535000000</v>
      </c>
      <c r="C22" s="88">
        <v>-14.085276</v>
      </c>
      <c r="D22" s="88">
        <v>-2.2151879999999999</v>
      </c>
      <c r="G22" s="20"/>
      <c r="H22" s="6">
        <f t="shared" si="0"/>
        <v>9.51</v>
      </c>
      <c r="I22" s="6">
        <f t="shared" si="1"/>
        <v>-8.9644814000000004</v>
      </c>
      <c r="J22" s="6">
        <f t="shared" si="2"/>
        <v>-6.4896288000000002</v>
      </c>
      <c r="L22" s="88">
        <v>8535000000</v>
      </c>
      <c r="M22" s="88">
        <v>-14.364834999999999</v>
      </c>
      <c r="N22" s="88">
        <v>-2.4803983999999999</v>
      </c>
      <c r="Q22" s="20"/>
      <c r="R22" s="6">
        <f t="shared" si="3"/>
        <v>9.51</v>
      </c>
      <c r="S22" s="6">
        <f t="shared" si="4"/>
        <v>-9.6368275000000008</v>
      </c>
      <c r="T22" s="6">
        <f t="shared" si="5"/>
        <v>-3.4522051999999999</v>
      </c>
      <c r="U22" s="20"/>
    </row>
    <row r="23" spans="2:21" x14ac:dyDescent="0.25">
      <c r="B23" s="88">
        <v>8730000000</v>
      </c>
      <c r="C23" s="88">
        <v>-13.059267999999999</v>
      </c>
      <c r="D23" s="88">
        <v>-2.6728858999999998</v>
      </c>
      <c r="G23" s="20"/>
      <c r="H23" s="6">
        <f t="shared" si="0"/>
        <v>9.7050000000000001</v>
      </c>
      <c r="I23" s="6">
        <f t="shared" si="1"/>
        <v>-8.0314522000000004</v>
      </c>
      <c r="J23" s="6">
        <f t="shared" si="2"/>
        <v>-8.2030028999999995</v>
      </c>
      <c r="L23" s="88">
        <v>8730000000</v>
      </c>
      <c r="M23" s="88">
        <v>-13.097734000000001</v>
      </c>
      <c r="N23" s="88">
        <v>-2.5979649999999999</v>
      </c>
      <c r="Q23" s="20"/>
      <c r="R23" s="6">
        <f t="shared" si="3"/>
        <v>9.7050000000000001</v>
      </c>
      <c r="S23" s="6">
        <f t="shared" si="4"/>
        <v>-9.2037362999999992</v>
      </c>
      <c r="T23" s="6">
        <f t="shared" si="5"/>
        <v>-3.7808950000000001</v>
      </c>
      <c r="U23" s="20"/>
    </row>
    <row r="24" spans="2:21" x14ac:dyDescent="0.25">
      <c r="B24" s="88">
        <v>8925000000</v>
      </c>
      <c r="C24" s="88">
        <v>-12.069196</v>
      </c>
      <c r="D24" s="88">
        <v>-3.2840444999999998</v>
      </c>
      <c r="G24" s="20"/>
      <c r="H24" s="6">
        <f t="shared" si="0"/>
        <v>9.9</v>
      </c>
      <c r="I24" s="6">
        <f t="shared" si="1"/>
        <v>-7.3342723999999997</v>
      </c>
      <c r="J24" s="6">
        <f t="shared" si="2"/>
        <v>-10.026824</v>
      </c>
      <c r="L24" s="88">
        <v>8925000000</v>
      </c>
      <c r="M24" s="88">
        <v>-12.040683</v>
      </c>
      <c r="N24" s="88">
        <v>-2.7475307</v>
      </c>
      <c r="Q24" s="20"/>
      <c r="R24" s="6">
        <f t="shared" si="3"/>
        <v>9.9</v>
      </c>
      <c r="S24" s="6">
        <f t="shared" si="4"/>
        <v>-8.8063745000000004</v>
      </c>
      <c r="T24" s="6">
        <f t="shared" si="5"/>
        <v>-4.1410108000000001</v>
      </c>
      <c r="U24" s="20"/>
    </row>
    <row r="25" spans="2:21" x14ac:dyDescent="0.25">
      <c r="B25" s="88">
        <v>9120000000</v>
      </c>
      <c r="C25" s="88">
        <v>-11.056899</v>
      </c>
      <c r="D25" s="88">
        <v>-4.0887150999999999</v>
      </c>
      <c r="G25" s="20"/>
      <c r="H25" s="6">
        <f t="shared" si="0"/>
        <v>10.095000000000001</v>
      </c>
      <c r="I25" s="6">
        <f t="shared" si="1"/>
        <v>-6.8944979000000002</v>
      </c>
      <c r="J25" s="6">
        <f t="shared" si="2"/>
        <v>-11.618499</v>
      </c>
      <c r="L25" s="88">
        <v>9120000000</v>
      </c>
      <c r="M25" s="88">
        <v>-11.034947000000001</v>
      </c>
      <c r="N25" s="88">
        <v>-2.9348209000000001</v>
      </c>
      <c r="Q25" s="20"/>
      <c r="R25" s="6">
        <f t="shared" si="3"/>
        <v>10.095000000000001</v>
      </c>
      <c r="S25" s="6">
        <f t="shared" si="4"/>
        <v>-8.4276599999999995</v>
      </c>
      <c r="T25" s="6">
        <f t="shared" si="5"/>
        <v>-4.5352658999999997</v>
      </c>
      <c r="U25" s="20"/>
    </row>
    <row r="26" spans="2:21" x14ac:dyDescent="0.25">
      <c r="B26" s="88">
        <v>9315000000</v>
      </c>
      <c r="C26" s="88">
        <v>-10.035975000000001</v>
      </c>
      <c r="D26" s="88">
        <v>-5.1294240999999996</v>
      </c>
      <c r="G26" s="20"/>
      <c r="H26" s="6">
        <f t="shared" si="0"/>
        <v>10.29</v>
      </c>
      <c r="I26" s="6">
        <f t="shared" si="1"/>
        <v>-6.5997047000000002</v>
      </c>
      <c r="J26" s="6">
        <f t="shared" si="2"/>
        <v>-12.870549</v>
      </c>
      <c r="L26" s="88">
        <v>9315000000</v>
      </c>
      <c r="M26" s="88">
        <v>-10.17271</v>
      </c>
      <c r="N26" s="88">
        <v>-3.1675135999999999</v>
      </c>
      <c r="Q26" s="20"/>
      <c r="R26" s="6">
        <f t="shared" si="3"/>
        <v>10.29</v>
      </c>
      <c r="S26" s="6">
        <f t="shared" si="4"/>
        <v>-8.0866822999999997</v>
      </c>
      <c r="T26" s="6">
        <f t="shared" si="5"/>
        <v>-4.9688429999999997</v>
      </c>
      <c r="U26" s="20"/>
    </row>
    <row r="27" spans="2:21" x14ac:dyDescent="0.25">
      <c r="B27" s="88">
        <v>9510000000</v>
      </c>
      <c r="C27" s="88">
        <v>-8.9644814000000004</v>
      </c>
      <c r="D27" s="88">
        <v>-6.4896288000000002</v>
      </c>
      <c r="G27" s="20"/>
      <c r="H27" s="6">
        <f t="shared" si="0"/>
        <v>10.484999999999999</v>
      </c>
      <c r="I27" s="6">
        <f t="shared" si="1"/>
        <v>-6.4172086999999998</v>
      </c>
      <c r="J27" s="6">
        <f t="shared" si="2"/>
        <v>-13.789656000000001</v>
      </c>
      <c r="L27" s="88">
        <v>9510000000</v>
      </c>
      <c r="M27" s="88">
        <v>-9.6368275000000008</v>
      </c>
      <c r="N27" s="88">
        <v>-3.4522051999999999</v>
      </c>
      <c r="Q27" s="20"/>
      <c r="R27" s="6">
        <f t="shared" si="3"/>
        <v>10.484999999999999</v>
      </c>
      <c r="S27" s="6">
        <f t="shared" si="4"/>
        <v>-7.7865763000000001</v>
      </c>
      <c r="T27" s="6">
        <f t="shared" si="5"/>
        <v>-5.4464940999999998</v>
      </c>
      <c r="U27" s="20"/>
    </row>
    <row r="28" spans="2:21" x14ac:dyDescent="0.25">
      <c r="B28" s="88">
        <v>9705000000</v>
      </c>
      <c r="C28" s="88">
        <v>-8.0314522000000004</v>
      </c>
      <c r="D28" s="88">
        <v>-8.2030028999999995</v>
      </c>
      <c r="G28" s="20"/>
      <c r="H28" s="6">
        <f t="shared" si="0"/>
        <v>10.68</v>
      </c>
      <c r="I28" s="6">
        <f t="shared" si="1"/>
        <v>-6.2986678999999999</v>
      </c>
      <c r="J28" s="6">
        <f t="shared" si="2"/>
        <v>-14.351637999999999</v>
      </c>
      <c r="L28" s="88">
        <v>9705000000</v>
      </c>
      <c r="M28" s="88">
        <v>-9.2037362999999992</v>
      </c>
      <c r="N28" s="88">
        <v>-3.7808950000000001</v>
      </c>
      <c r="Q28" s="20"/>
      <c r="R28" s="6">
        <f t="shared" si="3"/>
        <v>10.68</v>
      </c>
      <c r="S28" s="6">
        <f t="shared" si="4"/>
        <v>-7.5582694999999998</v>
      </c>
      <c r="T28" s="6">
        <f t="shared" si="5"/>
        <v>-5.9584812999999999</v>
      </c>
      <c r="U28" s="20"/>
    </row>
    <row r="29" spans="2:21" x14ac:dyDescent="0.25">
      <c r="B29" s="88">
        <v>9900000000</v>
      </c>
      <c r="C29" s="88">
        <v>-7.3342723999999997</v>
      </c>
      <c r="D29" s="88">
        <v>-10.026824</v>
      </c>
      <c r="G29" s="20"/>
      <c r="H29" s="6">
        <f t="shared" si="0"/>
        <v>10.875</v>
      </c>
      <c r="I29" s="6">
        <f t="shared" si="1"/>
        <v>-6.2225403999999997</v>
      </c>
      <c r="J29" s="6">
        <f t="shared" si="2"/>
        <v>-14.567424000000001</v>
      </c>
      <c r="L29" s="88">
        <v>9900000000</v>
      </c>
      <c r="M29" s="88">
        <v>-8.8063745000000004</v>
      </c>
      <c r="N29" s="88">
        <v>-4.1410108000000001</v>
      </c>
      <c r="Q29" s="20"/>
      <c r="R29" s="6">
        <f t="shared" si="3"/>
        <v>10.875</v>
      </c>
      <c r="S29" s="6">
        <f t="shared" si="4"/>
        <v>-7.3973236</v>
      </c>
      <c r="T29" s="6">
        <f t="shared" si="5"/>
        <v>-6.4971851999999997</v>
      </c>
      <c r="U29" s="20"/>
    </row>
    <row r="30" spans="2:21" x14ac:dyDescent="0.25">
      <c r="B30" s="88">
        <v>10095000000</v>
      </c>
      <c r="C30" s="88">
        <v>-6.8944979000000002</v>
      </c>
      <c r="D30" s="88">
        <v>-11.618499</v>
      </c>
      <c r="G30" s="20"/>
      <c r="H30" s="6">
        <f t="shared" si="0"/>
        <v>11.07</v>
      </c>
      <c r="I30" s="6">
        <f t="shared" si="1"/>
        <v>-6.1711105999999996</v>
      </c>
      <c r="J30" s="6">
        <f t="shared" si="2"/>
        <v>-14.412808</v>
      </c>
      <c r="L30" s="88">
        <v>10095000000</v>
      </c>
      <c r="M30" s="88">
        <v>-8.4276599999999995</v>
      </c>
      <c r="N30" s="88">
        <v>-4.5352658999999997</v>
      </c>
      <c r="Q30" s="20"/>
      <c r="R30" s="6">
        <f t="shared" si="3"/>
        <v>11.07</v>
      </c>
      <c r="S30" s="6">
        <f t="shared" si="4"/>
        <v>-7.2864022000000004</v>
      </c>
      <c r="T30" s="6">
        <f t="shared" si="5"/>
        <v>-7.0472197999999997</v>
      </c>
      <c r="U30" s="20"/>
    </row>
    <row r="31" spans="2:21" x14ac:dyDescent="0.25">
      <c r="B31" s="88">
        <v>10290000000</v>
      </c>
      <c r="C31" s="88">
        <v>-6.5997047000000002</v>
      </c>
      <c r="D31" s="88">
        <v>-12.870549</v>
      </c>
      <c r="G31" s="20"/>
      <c r="H31" s="6">
        <f t="shared" si="0"/>
        <v>11.265000000000001</v>
      </c>
      <c r="I31" s="6">
        <f t="shared" si="1"/>
        <v>-6.1468353000000002</v>
      </c>
      <c r="J31" s="6">
        <f t="shared" si="2"/>
        <v>-13.817800999999999</v>
      </c>
      <c r="L31" s="88">
        <v>10290000000</v>
      </c>
      <c r="M31" s="88">
        <v>-8.0866822999999997</v>
      </c>
      <c r="N31" s="88">
        <v>-4.9688429999999997</v>
      </c>
      <c r="Q31" s="20"/>
      <c r="R31" s="6">
        <f t="shared" si="3"/>
        <v>11.265000000000001</v>
      </c>
      <c r="S31" s="6">
        <f t="shared" si="4"/>
        <v>-7.1985220999999999</v>
      </c>
      <c r="T31" s="6">
        <f t="shared" si="5"/>
        <v>-7.6286053999999996</v>
      </c>
      <c r="U31" s="20"/>
    </row>
    <row r="32" spans="2:21" x14ac:dyDescent="0.25">
      <c r="B32" s="88">
        <v>10485000000</v>
      </c>
      <c r="C32" s="88">
        <v>-6.4172086999999998</v>
      </c>
      <c r="D32" s="88">
        <v>-13.789656000000001</v>
      </c>
      <c r="G32" s="20"/>
      <c r="H32" s="6">
        <f t="shared" si="0"/>
        <v>11.46</v>
      </c>
      <c r="I32" s="6">
        <f t="shared" si="1"/>
        <v>-6.1372236999999998</v>
      </c>
      <c r="J32" s="6">
        <f t="shared" si="2"/>
        <v>-12.760396</v>
      </c>
      <c r="L32" s="88">
        <v>10485000000</v>
      </c>
      <c r="M32" s="88">
        <v>-7.7865763000000001</v>
      </c>
      <c r="N32" s="88">
        <v>-5.4464940999999998</v>
      </c>
      <c r="Q32" s="20"/>
      <c r="R32" s="6">
        <f t="shared" si="3"/>
        <v>11.46</v>
      </c>
      <c r="S32" s="6">
        <f t="shared" si="4"/>
        <v>-7.1267161000000003</v>
      </c>
      <c r="T32" s="6">
        <f t="shared" si="5"/>
        <v>-8.2177848999999998</v>
      </c>
      <c r="U32" s="20"/>
    </row>
    <row r="33" spans="2:21" x14ac:dyDescent="0.25">
      <c r="B33" s="88">
        <v>10680000000</v>
      </c>
      <c r="C33" s="88">
        <v>-6.2986678999999999</v>
      </c>
      <c r="D33" s="88">
        <v>-14.351637999999999</v>
      </c>
      <c r="G33" s="20"/>
      <c r="H33" s="6">
        <f t="shared" si="0"/>
        <v>11.654999999999999</v>
      </c>
      <c r="I33" s="6">
        <f t="shared" si="1"/>
        <v>-6.1372904999999998</v>
      </c>
      <c r="J33" s="6">
        <f t="shared" si="2"/>
        <v>-11.501439</v>
      </c>
      <c r="L33" s="88">
        <v>10680000000</v>
      </c>
      <c r="M33" s="88">
        <v>-7.5582694999999998</v>
      </c>
      <c r="N33" s="88">
        <v>-5.9584812999999999</v>
      </c>
      <c r="Q33" s="20"/>
      <c r="R33" s="6">
        <f t="shared" si="3"/>
        <v>11.654999999999999</v>
      </c>
      <c r="S33" s="6">
        <f t="shared" si="4"/>
        <v>-7.0851759999999997</v>
      </c>
      <c r="T33" s="6">
        <f t="shared" si="5"/>
        <v>-8.8106232000000002</v>
      </c>
      <c r="U33" s="20"/>
    </row>
    <row r="34" spans="2:21" x14ac:dyDescent="0.25">
      <c r="B34" s="88">
        <v>10875000000</v>
      </c>
      <c r="C34" s="88">
        <v>-6.2225403999999997</v>
      </c>
      <c r="D34" s="88">
        <v>-14.567424000000001</v>
      </c>
      <c r="G34" s="20"/>
      <c r="H34" s="6">
        <f t="shared" si="0"/>
        <v>11.85</v>
      </c>
      <c r="I34" s="6">
        <f t="shared" si="1"/>
        <v>-6.1757568999999997</v>
      </c>
      <c r="J34" s="6">
        <f t="shared" si="2"/>
        <v>-10.358342</v>
      </c>
      <c r="L34" s="88">
        <v>10875000000</v>
      </c>
      <c r="M34" s="88">
        <v>-7.3973236</v>
      </c>
      <c r="N34" s="88">
        <v>-6.4971851999999997</v>
      </c>
      <c r="Q34" s="20"/>
      <c r="R34" s="6">
        <f t="shared" si="3"/>
        <v>11.85</v>
      </c>
      <c r="S34" s="6">
        <f t="shared" si="4"/>
        <v>-7.0393558000000001</v>
      </c>
      <c r="T34" s="6">
        <f t="shared" si="5"/>
        <v>-9.3683224000000003</v>
      </c>
      <c r="U34" s="20"/>
    </row>
    <row r="35" spans="2:21" x14ac:dyDescent="0.25">
      <c r="B35" s="88">
        <v>11070000000</v>
      </c>
      <c r="C35" s="88">
        <v>-6.1711105999999996</v>
      </c>
      <c r="D35" s="88">
        <v>-14.412808</v>
      </c>
      <c r="G35" s="20"/>
      <c r="H35" s="6">
        <f t="shared" si="0"/>
        <v>12.045</v>
      </c>
      <c r="I35" s="6">
        <f t="shared" si="1"/>
        <v>-6.2421093000000001</v>
      </c>
      <c r="J35" s="6">
        <f t="shared" si="2"/>
        <v>-9.4312629999999995</v>
      </c>
      <c r="L35" s="88">
        <v>11070000000</v>
      </c>
      <c r="M35" s="88">
        <v>-7.2864022000000004</v>
      </c>
      <c r="N35" s="88">
        <v>-7.0472197999999997</v>
      </c>
      <c r="Q35" s="20"/>
      <c r="R35" s="6">
        <f t="shared" si="3"/>
        <v>12.045</v>
      </c>
      <c r="S35" s="6">
        <f t="shared" si="4"/>
        <v>-6.9855051000000001</v>
      </c>
      <c r="T35" s="6">
        <f t="shared" si="5"/>
        <v>-9.8782978000000004</v>
      </c>
      <c r="U35" s="20"/>
    </row>
    <row r="36" spans="2:21" x14ac:dyDescent="0.25">
      <c r="B36" s="88">
        <v>11265000000</v>
      </c>
      <c r="C36" s="88">
        <v>-6.1468353000000002</v>
      </c>
      <c r="D36" s="88">
        <v>-13.817800999999999</v>
      </c>
      <c r="G36" s="20"/>
      <c r="H36" s="6">
        <f t="shared" si="0"/>
        <v>12.24</v>
      </c>
      <c r="I36" s="6">
        <f t="shared" si="1"/>
        <v>-6.3449726000000002</v>
      </c>
      <c r="J36" s="6">
        <f t="shared" si="2"/>
        <v>-8.6948422999999995</v>
      </c>
      <c r="L36" s="88">
        <v>11265000000</v>
      </c>
      <c r="M36" s="88">
        <v>-7.1985220999999999</v>
      </c>
      <c r="N36" s="88">
        <v>-7.6286053999999996</v>
      </c>
      <c r="Q36" s="20"/>
      <c r="R36" s="6">
        <f t="shared" si="3"/>
        <v>12.24</v>
      </c>
      <c r="S36" s="6">
        <f t="shared" si="4"/>
        <v>-6.9452252000000003</v>
      </c>
      <c r="T36" s="6">
        <f t="shared" si="5"/>
        <v>-10.288826</v>
      </c>
      <c r="U36" s="20"/>
    </row>
    <row r="37" spans="2:21" x14ac:dyDescent="0.25">
      <c r="B37" s="88">
        <v>11460000000</v>
      </c>
      <c r="C37" s="88">
        <v>-6.1372236999999998</v>
      </c>
      <c r="D37" s="88">
        <v>-12.760396</v>
      </c>
      <c r="G37" s="20"/>
      <c r="H37" s="6">
        <f t="shared" si="0"/>
        <v>12.435</v>
      </c>
      <c r="I37" s="6">
        <f t="shared" si="1"/>
        <v>-6.4566507</v>
      </c>
      <c r="J37" s="6">
        <f t="shared" si="2"/>
        <v>-8.1510277000000002</v>
      </c>
      <c r="L37" s="88">
        <v>11460000000</v>
      </c>
      <c r="M37" s="88">
        <v>-7.1267161000000003</v>
      </c>
      <c r="N37" s="88">
        <v>-8.2177848999999998</v>
      </c>
      <c r="Q37" s="20"/>
      <c r="R37" s="6">
        <f t="shared" si="3"/>
        <v>12.435</v>
      </c>
      <c r="S37" s="6">
        <f t="shared" si="4"/>
        <v>-6.917942</v>
      </c>
      <c r="T37" s="6">
        <f t="shared" si="5"/>
        <v>-10.577811000000001</v>
      </c>
      <c r="U37" s="20"/>
    </row>
    <row r="38" spans="2:21" x14ac:dyDescent="0.25">
      <c r="B38" s="88">
        <v>11655000000</v>
      </c>
      <c r="C38" s="88">
        <v>-6.1372904999999998</v>
      </c>
      <c r="D38" s="88">
        <v>-11.501439</v>
      </c>
      <c r="G38" s="20"/>
      <c r="H38" s="6">
        <f t="shared" si="0"/>
        <v>12.63</v>
      </c>
      <c r="I38" s="6">
        <f t="shared" si="1"/>
        <v>-6.5308742999999998</v>
      </c>
      <c r="J38" s="6">
        <f t="shared" si="2"/>
        <v>-7.7725324999999996</v>
      </c>
      <c r="L38" s="88">
        <v>11655000000</v>
      </c>
      <c r="M38" s="88">
        <v>-7.0851759999999997</v>
      </c>
      <c r="N38" s="88">
        <v>-8.8106232000000002</v>
      </c>
      <c r="Q38" s="20"/>
      <c r="R38" s="6">
        <f t="shared" si="3"/>
        <v>12.63</v>
      </c>
      <c r="S38" s="6">
        <f t="shared" si="4"/>
        <v>-6.9206591</v>
      </c>
      <c r="T38" s="6">
        <f t="shared" si="5"/>
        <v>-10.758302</v>
      </c>
      <c r="U38" s="20"/>
    </row>
    <row r="39" spans="2:21" x14ac:dyDescent="0.25">
      <c r="B39" s="88">
        <v>11850000000</v>
      </c>
      <c r="C39" s="88">
        <v>-6.1757568999999997</v>
      </c>
      <c r="D39" s="88">
        <v>-10.358342</v>
      </c>
      <c r="G39" s="20"/>
      <c r="H39" s="6">
        <f t="shared" si="0"/>
        <v>12.824999999999999</v>
      </c>
      <c r="I39" s="6">
        <f t="shared" si="1"/>
        <v>-6.5674318999999999</v>
      </c>
      <c r="J39" s="6">
        <f t="shared" si="2"/>
        <v>-7.5325426999999996</v>
      </c>
      <c r="L39" s="88">
        <v>11850000000</v>
      </c>
      <c r="M39" s="88">
        <v>-7.0393558000000001</v>
      </c>
      <c r="N39" s="88">
        <v>-9.3683224000000003</v>
      </c>
      <c r="Q39" s="20"/>
      <c r="R39" s="6">
        <f t="shared" si="3"/>
        <v>12.824999999999999</v>
      </c>
      <c r="S39" s="6">
        <f t="shared" si="4"/>
        <v>-6.9396519999999997</v>
      </c>
      <c r="T39" s="6">
        <f t="shared" si="5"/>
        <v>-10.82963</v>
      </c>
      <c r="U39" s="20"/>
    </row>
    <row r="40" spans="2:21" x14ac:dyDescent="0.25">
      <c r="B40" s="88">
        <v>12045000000</v>
      </c>
      <c r="C40" s="88">
        <v>-6.2421093000000001</v>
      </c>
      <c r="D40" s="88">
        <v>-9.4312629999999995</v>
      </c>
      <c r="G40" s="20"/>
      <c r="H40" s="6">
        <f t="shared" si="0"/>
        <v>13.02</v>
      </c>
      <c r="I40" s="6">
        <f t="shared" si="1"/>
        <v>-6.5560574999999996</v>
      </c>
      <c r="J40" s="6">
        <f t="shared" si="2"/>
        <v>-7.4343757999999998</v>
      </c>
      <c r="L40" s="88">
        <v>12045000000</v>
      </c>
      <c r="M40" s="88">
        <v>-6.9855051000000001</v>
      </c>
      <c r="N40" s="88">
        <v>-9.8782978000000004</v>
      </c>
      <c r="Q40" s="20"/>
      <c r="R40" s="6">
        <f t="shared" si="3"/>
        <v>13.02</v>
      </c>
      <c r="S40" s="6">
        <f t="shared" si="4"/>
        <v>-6.987978</v>
      </c>
      <c r="T40" s="6">
        <f t="shared" si="5"/>
        <v>-10.773058000000001</v>
      </c>
      <c r="U40" s="20"/>
    </row>
    <row r="41" spans="2:21" x14ac:dyDescent="0.25">
      <c r="B41" s="88">
        <v>12240000000</v>
      </c>
      <c r="C41" s="88">
        <v>-6.3449726000000002</v>
      </c>
      <c r="D41" s="88">
        <v>-8.6948422999999995</v>
      </c>
      <c r="G41" s="20"/>
      <c r="H41" s="6">
        <f t="shared" si="0"/>
        <v>13.215</v>
      </c>
      <c r="I41" s="6">
        <f t="shared" si="1"/>
        <v>-6.5126805000000001</v>
      </c>
      <c r="J41" s="6">
        <f t="shared" si="2"/>
        <v>-7.4434113999999996</v>
      </c>
      <c r="L41" s="88">
        <v>12240000000</v>
      </c>
      <c r="M41" s="88">
        <v>-6.9452252000000003</v>
      </c>
      <c r="N41" s="88">
        <v>-10.288826</v>
      </c>
      <c r="Q41" s="20"/>
      <c r="R41" s="6">
        <f t="shared" si="3"/>
        <v>13.215</v>
      </c>
      <c r="S41" s="6">
        <f t="shared" si="4"/>
        <v>-7.0456323999999997</v>
      </c>
      <c r="T41" s="6">
        <f t="shared" si="5"/>
        <v>-10.618682</v>
      </c>
      <c r="U41" s="20"/>
    </row>
    <row r="42" spans="2:21" x14ac:dyDescent="0.25">
      <c r="B42" s="88">
        <v>12435000000</v>
      </c>
      <c r="C42" s="88">
        <v>-6.4566507</v>
      </c>
      <c r="D42" s="88">
        <v>-8.1510277000000002</v>
      </c>
      <c r="G42" s="20"/>
      <c r="H42" s="6">
        <f t="shared" si="0"/>
        <v>13.41</v>
      </c>
      <c r="I42" s="6">
        <f t="shared" si="1"/>
        <v>-6.4315227999999998</v>
      </c>
      <c r="J42" s="6">
        <f t="shared" si="2"/>
        <v>-7.5500759999999998</v>
      </c>
      <c r="L42" s="88">
        <v>12435000000</v>
      </c>
      <c r="M42" s="88">
        <v>-6.917942</v>
      </c>
      <c r="N42" s="88">
        <v>-10.577811000000001</v>
      </c>
      <c r="Q42" s="20"/>
      <c r="R42" s="6">
        <f t="shared" si="3"/>
        <v>13.41</v>
      </c>
      <c r="S42" s="6">
        <f t="shared" si="4"/>
        <v>-7.1032843999999997</v>
      </c>
      <c r="T42" s="6">
        <f t="shared" si="5"/>
        <v>-10.367407</v>
      </c>
      <c r="U42" s="20"/>
    </row>
    <row r="43" spans="2:21" x14ac:dyDescent="0.25">
      <c r="B43" s="88">
        <v>12630000000</v>
      </c>
      <c r="C43" s="88">
        <v>-6.5308742999999998</v>
      </c>
      <c r="D43" s="88">
        <v>-7.7725324999999996</v>
      </c>
      <c r="G43" s="20"/>
      <c r="H43" s="6">
        <f t="shared" si="0"/>
        <v>13.605</v>
      </c>
      <c r="I43" s="6">
        <f t="shared" si="1"/>
        <v>-6.3457026000000001</v>
      </c>
      <c r="J43" s="6">
        <f t="shared" si="2"/>
        <v>-7.7829280000000001</v>
      </c>
      <c r="L43" s="88">
        <v>12630000000</v>
      </c>
      <c r="M43" s="88">
        <v>-6.9206591</v>
      </c>
      <c r="N43" s="88">
        <v>-10.758302</v>
      </c>
      <c r="Q43" s="20"/>
      <c r="R43" s="6">
        <f t="shared" si="3"/>
        <v>13.605</v>
      </c>
      <c r="S43" s="6">
        <f t="shared" si="4"/>
        <v>-7.1488318</v>
      </c>
      <c r="T43" s="6">
        <f t="shared" si="5"/>
        <v>-10.045615</v>
      </c>
      <c r="U43" s="20"/>
    </row>
    <row r="44" spans="2:21" x14ac:dyDescent="0.25">
      <c r="B44" s="88">
        <v>12825000000</v>
      </c>
      <c r="C44" s="88">
        <v>-6.5674318999999999</v>
      </c>
      <c r="D44" s="88">
        <v>-7.5325426999999996</v>
      </c>
      <c r="G44" s="20"/>
      <c r="H44" s="6">
        <f t="shared" si="0"/>
        <v>13.8</v>
      </c>
      <c r="I44" s="6">
        <f t="shared" si="1"/>
        <v>-6.2648853999999998</v>
      </c>
      <c r="J44" s="6">
        <f t="shared" si="2"/>
        <v>-8.1987933999999996</v>
      </c>
      <c r="L44" s="88">
        <v>12825000000</v>
      </c>
      <c r="M44" s="88">
        <v>-6.9396519999999997</v>
      </c>
      <c r="N44" s="88">
        <v>-10.82963</v>
      </c>
      <c r="Q44" s="20"/>
      <c r="R44" s="6">
        <f t="shared" si="3"/>
        <v>13.8</v>
      </c>
      <c r="S44" s="6">
        <f t="shared" si="4"/>
        <v>-7.1946206000000004</v>
      </c>
      <c r="T44" s="6">
        <f t="shared" si="5"/>
        <v>-9.6882000000000001</v>
      </c>
      <c r="U44" s="20"/>
    </row>
    <row r="45" spans="2:21" x14ac:dyDescent="0.25">
      <c r="B45" s="88">
        <v>13020000000</v>
      </c>
      <c r="C45" s="88">
        <v>-6.5560574999999996</v>
      </c>
      <c r="D45" s="88">
        <v>-7.4343757999999998</v>
      </c>
      <c r="G45" s="20"/>
      <c r="H45" s="6">
        <f t="shared" si="0"/>
        <v>13.994999999999999</v>
      </c>
      <c r="I45" s="6">
        <f t="shared" si="1"/>
        <v>-6.1973314000000004</v>
      </c>
      <c r="J45" s="6">
        <f t="shared" si="2"/>
        <v>-8.7340192999999999</v>
      </c>
      <c r="L45" s="88">
        <v>13020000000</v>
      </c>
      <c r="M45" s="88">
        <v>-6.987978</v>
      </c>
      <c r="N45" s="88">
        <v>-10.773058000000001</v>
      </c>
      <c r="Q45" s="20"/>
      <c r="R45" s="6">
        <f t="shared" si="3"/>
        <v>13.994999999999999</v>
      </c>
      <c r="S45" s="6">
        <f t="shared" si="4"/>
        <v>-7.2291597999999997</v>
      </c>
      <c r="T45" s="6">
        <f t="shared" si="5"/>
        <v>-9.3476333999999994</v>
      </c>
      <c r="U45" s="20"/>
    </row>
    <row r="46" spans="2:21" x14ac:dyDescent="0.25">
      <c r="B46" s="88">
        <v>13215000000</v>
      </c>
      <c r="C46" s="88">
        <v>-6.5126805000000001</v>
      </c>
      <c r="D46" s="88">
        <v>-7.4434113999999996</v>
      </c>
      <c r="G46" s="20"/>
      <c r="H46" s="6">
        <f t="shared" si="0"/>
        <v>14.19</v>
      </c>
      <c r="I46" s="6">
        <f t="shared" si="1"/>
        <v>-6.0964279000000001</v>
      </c>
      <c r="J46" s="6">
        <f t="shared" si="2"/>
        <v>-9.3486404000000007</v>
      </c>
      <c r="L46" s="88">
        <v>13215000000</v>
      </c>
      <c r="M46" s="88">
        <v>-7.0456323999999997</v>
      </c>
      <c r="N46" s="88">
        <v>-10.618682</v>
      </c>
      <c r="Q46" s="20"/>
      <c r="R46" s="6">
        <f t="shared" si="3"/>
        <v>14.19</v>
      </c>
      <c r="S46" s="6">
        <f t="shared" si="4"/>
        <v>-7.2641501000000002</v>
      </c>
      <c r="T46" s="6">
        <f t="shared" si="5"/>
        <v>-9.0539483999999995</v>
      </c>
      <c r="U46" s="20"/>
    </row>
    <row r="47" spans="2:21" x14ac:dyDescent="0.25">
      <c r="B47" s="88">
        <v>13410000000</v>
      </c>
      <c r="C47" s="88">
        <v>-6.4315227999999998</v>
      </c>
      <c r="D47" s="88">
        <v>-7.5500759999999998</v>
      </c>
      <c r="G47" s="20"/>
      <c r="H47" s="6">
        <f t="shared" si="0"/>
        <v>14.385</v>
      </c>
      <c r="I47" s="6">
        <f t="shared" si="1"/>
        <v>-6.0017185</v>
      </c>
      <c r="J47" s="6">
        <f t="shared" si="2"/>
        <v>-9.9776916999999994</v>
      </c>
      <c r="L47" s="88">
        <v>13410000000</v>
      </c>
      <c r="M47" s="88">
        <v>-7.1032843999999997</v>
      </c>
      <c r="N47" s="88">
        <v>-10.367407</v>
      </c>
      <c r="Q47" s="20"/>
      <c r="R47" s="6">
        <f t="shared" si="3"/>
        <v>14.385</v>
      </c>
      <c r="S47" s="6">
        <f t="shared" si="4"/>
        <v>-7.2923431000000001</v>
      </c>
      <c r="T47" s="6">
        <f t="shared" si="5"/>
        <v>-8.7899828000000007</v>
      </c>
      <c r="U47" s="20"/>
    </row>
    <row r="48" spans="2:21" x14ac:dyDescent="0.25">
      <c r="B48" s="88">
        <v>13605000000</v>
      </c>
      <c r="C48" s="88">
        <v>-6.3457026000000001</v>
      </c>
      <c r="D48" s="88">
        <v>-7.7829280000000001</v>
      </c>
      <c r="G48" s="20"/>
      <c r="H48" s="6">
        <f t="shared" si="0"/>
        <v>14.58</v>
      </c>
      <c r="I48" s="6">
        <f t="shared" si="1"/>
        <v>-5.9163345999999999</v>
      </c>
      <c r="J48" s="6">
        <f t="shared" si="2"/>
        <v>-10.656101</v>
      </c>
      <c r="L48" s="88">
        <v>13605000000</v>
      </c>
      <c r="M48" s="88">
        <v>-7.1488318</v>
      </c>
      <c r="N48" s="88">
        <v>-10.045615</v>
      </c>
      <c r="Q48" s="20"/>
      <c r="R48" s="6">
        <f t="shared" si="3"/>
        <v>14.58</v>
      </c>
      <c r="S48" s="6">
        <f t="shared" si="4"/>
        <v>-7.3146939</v>
      </c>
      <c r="T48" s="6">
        <f t="shared" si="5"/>
        <v>-8.5787382000000001</v>
      </c>
      <c r="U48" s="20"/>
    </row>
    <row r="49" spans="2:21" x14ac:dyDescent="0.25">
      <c r="B49" s="88">
        <v>13800000000</v>
      </c>
      <c r="C49" s="88">
        <v>-6.2648853999999998</v>
      </c>
      <c r="D49" s="88">
        <v>-8.1987933999999996</v>
      </c>
      <c r="G49" s="20"/>
      <c r="H49" s="6">
        <f t="shared" si="0"/>
        <v>14.775</v>
      </c>
      <c r="I49" s="6">
        <f t="shared" si="1"/>
        <v>-5.8421779000000003</v>
      </c>
      <c r="J49" s="6">
        <f t="shared" si="2"/>
        <v>-11.330935999999999</v>
      </c>
      <c r="L49" s="88">
        <v>13800000000</v>
      </c>
      <c r="M49" s="88">
        <v>-7.1946206000000004</v>
      </c>
      <c r="N49" s="88">
        <v>-9.6882000000000001</v>
      </c>
      <c r="Q49" s="20"/>
      <c r="R49" s="6">
        <f t="shared" si="3"/>
        <v>14.775</v>
      </c>
      <c r="S49" s="6">
        <f t="shared" si="4"/>
        <v>-7.3397592999999999</v>
      </c>
      <c r="T49" s="6">
        <f t="shared" si="5"/>
        <v>-8.4026441999999992</v>
      </c>
      <c r="U49" s="20"/>
    </row>
    <row r="50" spans="2:21" x14ac:dyDescent="0.25">
      <c r="B50" s="88">
        <v>13995000000</v>
      </c>
      <c r="C50" s="88">
        <v>-6.1973314000000004</v>
      </c>
      <c r="D50" s="88">
        <v>-8.7340192999999999</v>
      </c>
      <c r="G50" s="20"/>
      <c r="H50" s="6">
        <f t="shared" si="0"/>
        <v>14.97</v>
      </c>
      <c r="I50" s="6">
        <f t="shared" si="1"/>
        <v>-5.7911834999999998</v>
      </c>
      <c r="J50" s="6">
        <f t="shared" si="2"/>
        <v>-12.018967</v>
      </c>
      <c r="L50" s="88">
        <v>13995000000</v>
      </c>
      <c r="M50" s="88">
        <v>-7.2291597999999997</v>
      </c>
      <c r="N50" s="88">
        <v>-9.3476333999999994</v>
      </c>
      <c r="Q50" s="20"/>
      <c r="R50" s="6">
        <f t="shared" si="3"/>
        <v>14.97</v>
      </c>
      <c r="S50" s="6">
        <f t="shared" si="4"/>
        <v>-7.3495635999999998</v>
      </c>
      <c r="T50" s="6">
        <f t="shared" si="5"/>
        <v>-8.2769527000000007</v>
      </c>
      <c r="U50" s="20"/>
    </row>
    <row r="51" spans="2:21" x14ac:dyDescent="0.25">
      <c r="B51" s="88">
        <v>14190000000</v>
      </c>
      <c r="C51" s="88">
        <v>-6.0964279000000001</v>
      </c>
      <c r="D51" s="88">
        <v>-9.3486404000000007</v>
      </c>
      <c r="G51" s="20"/>
      <c r="H51" s="6">
        <f t="shared" si="0"/>
        <v>15.164999999999999</v>
      </c>
      <c r="I51" s="6">
        <f t="shared" si="1"/>
        <v>-5.7927264999999997</v>
      </c>
      <c r="J51" s="6">
        <f t="shared" si="2"/>
        <v>-12.652963</v>
      </c>
      <c r="L51" s="88">
        <v>14190000000</v>
      </c>
      <c r="M51" s="88">
        <v>-7.2641501000000002</v>
      </c>
      <c r="N51" s="88">
        <v>-9.0539483999999995</v>
      </c>
      <c r="Q51" s="20"/>
      <c r="R51" s="6">
        <f t="shared" si="3"/>
        <v>15.164999999999999</v>
      </c>
      <c r="S51" s="6">
        <f t="shared" si="4"/>
        <v>-7.3407859999999996</v>
      </c>
      <c r="T51" s="6">
        <f t="shared" si="5"/>
        <v>-8.1825314000000002</v>
      </c>
      <c r="U51" s="20"/>
    </row>
    <row r="52" spans="2:21" x14ac:dyDescent="0.25">
      <c r="B52" s="88">
        <v>14385000000</v>
      </c>
      <c r="C52" s="88">
        <v>-6.0017185</v>
      </c>
      <c r="D52" s="88">
        <v>-9.9776916999999994</v>
      </c>
      <c r="G52" s="20"/>
      <c r="H52" s="6">
        <f t="shared" si="0"/>
        <v>15.36</v>
      </c>
      <c r="I52" s="6">
        <f t="shared" si="1"/>
        <v>-5.8178514999999997</v>
      </c>
      <c r="J52" s="6">
        <f t="shared" si="2"/>
        <v>-13.226089</v>
      </c>
      <c r="L52" s="88">
        <v>14385000000</v>
      </c>
      <c r="M52" s="88">
        <v>-7.2923431000000001</v>
      </c>
      <c r="N52" s="88">
        <v>-8.7899828000000007</v>
      </c>
      <c r="Q52" s="20"/>
      <c r="R52" s="6">
        <f t="shared" si="3"/>
        <v>15.36</v>
      </c>
      <c r="S52" s="6">
        <f t="shared" si="4"/>
        <v>-7.3209967999999996</v>
      </c>
      <c r="T52" s="6">
        <f t="shared" si="5"/>
        <v>-8.1478757999999996</v>
      </c>
      <c r="U52" s="20"/>
    </row>
    <row r="53" spans="2:21" x14ac:dyDescent="0.25">
      <c r="B53" s="88">
        <v>14580000000</v>
      </c>
      <c r="C53" s="88">
        <v>-5.9163345999999999</v>
      </c>
      <c r="D53" s="88">
        <v>-10.656101</v>
      </c>
      <c r="G53" s="20"/>
      <c r="H53" s="6">
        <f t="shared" si="0"/>
        <v>15.555</v>
      </c>
      <c r="I53" s="6">
        <f t="shared" si="1"/>
        <v>-5.8503385000000003</v>
      </c>
      <c r="J53" s="6">
        <f t="shared" si="2"/>
        <v>-13.659049</v>
      </c>
      <c r="L53" s="88">
        <v>14580000000</v>
      </c>
      <c r="M53" s="88">
        <v>-7.3146939</v>
      </c>
      <c r="N53" s="88">
        <v>-8.5787382000000001</v>
      </c>
      <c r="Q53" s="20"/>
      <c r="R53" s="6">
        <f t="shared" si="3"/>
        <v>15.555</v>
      </c>
      <c r="S53" s="6">
        <f t="shared" si="4"/>
        <v>-7.2983766000000001</v>
      </c>
      <c r="T53" s="6">
        <f t="shared" si="5"/>
        <v>-8.1108846999999997</v>
      </c>
      <c r="U53" s="20"/>
    </row>
    <row r="54" spans="2:21" x14ac:dyDescent="0.25">
      <c r="B54" s="88">
        <v>14775000000</v>
      </c>
      <c r="C54" s="88">
        <v>-5.8421779000000003</v>
      </c>
      <c r="D54" s="88">
        <v>-11.330935999999999</v>
      </c>
      <c r="G54" s="20"/>
      <c r="H54" s="6">
        <f t="shared" si="0"/>
        <v>15.75</v>
      </c>
      <c r="I54" s="6">
        <f t="shared" si="1"/>
        <v>-5.8787560000000001</v>
      </c>
      <c r="J54" s="6">
        <f t="shared" si="2"/>
        <v>-14.02838</v>
      </c>
      <c r="L54" s="88">
        <v>14775000000</v>
      </c>
      <c r="M54" s="88">
        <v>-7.3397592999999999</v>
      </c>
      <c r="N54" s="88">
        <v>-8.4026441999999992</v>
      </c>
      <c r="Q54" s="20"/>
      <c r="R54" s="6">
        <f t="shared" si="3"/>
        <v>15.75</v>
      </c>
      <c r="S54" s="6">
        <f t="shared" si="4"/>
        <v>-7.2757753999999997</v>
      </c>
      <c r="T54" s="6">
        <f t="shared" si="5"/>
        <v>-8.0865048999999996</v>
      </c>
      <c r="U54" s="20"/>
    </row>
    <row r="55" spans="2:21" x14ac:dyDescent="0.25">
      <c r="B55" s="88">
        <v>14970000000</v>
      </c>
      <c r="C55" s="88">
        <v>-5.7911834999999998</v>
      </c>
      <c r="D55" s="88">
        <v>-12.018967</v>
      </c>
      <c r="H55" s="6">
        <f t="shared" si="0"/>
        <v>15.945</v>
      </c>
      <c r="I55" s="6">
        <f t="shared" si="1"/>
        <v>-5.9071312000000002</v>
      </c>
      <c r="J55" s="6">
        <f t="shared" si="2"/>
        <v>-14.364814000000001</v>
      </c>
      <c r="L55" s="88">
        <v>14970000000</v>
      </c>
      <c r="M55" s="88">
        <v>-7.3495635999999998</v>
      </c>
      <c r="N55" s="88">
        <v>-8.2769527000000007</v>
      </c>
      <c r="R55" s="6">
        <f t="shared" si="3"/>
        <v>15.945</v>
      </c>
      <c r="S55" s="6">
        <f t="shared" si="4"/>
        <v>-7.2743678000000003</v>
      </c>
      <c r="T55" s="6">
        <f t="shared" si="5"/>
        <v>-8.0401992999999994</v>
      </c>
    </row>
    <row r="56" spans="2:21" x14ac:dyDescent="0.25">
      <c r="B56" s="88">
        <v>15165000000</v>
      </c>
      <c r="C56" s="88">
        <v>-5.7927264999999997</v>
      </c>
      <c r="D56" s="88">
        <v>-12.652963</v>
      </c>
      <c r="H56" s="6">
        <f t="shared" si="0"/>
        <v>16.14</v>
      </c>
      <c r="I56" s="6">
        <f t="shared" si="1"/>
        <v>-5.9417248000000003</v>
      </c>
      <c r="J56" s="6">
        <f t="shared" si="2"/>
        <v>-14.701732</v>
      </c>
      <c r="L56" s="88">
        <v>15165000000</v>
      </c>
      <c r="M56" s="88">
        <v>-7.3407859999999996</v>
      </c>
      <c r="N56" s="88">
        <v>-8.1825314000000002</v>
      </c>
      <c r="R56" s="6">
        <f t="shared" si="3"/>
        <v>16.14</v>
      </c>
      <c r="S56" s="6">
        <f t="shared" si="4"/>
        <v>-7.2847971999999999</v>
      </c>
      <c r="T56" s="6">
        <f t="shared" si="5"/>
        <v>-8.0003270999999998</v>
      </c>
    </row>
    <row r="57" spans="2:21" x14ac:dyDescent="0.25">
      <c r="B57" s="88">
        <v>15360000000</v>
      </c>
      <c r="C57" s="88">
        <v>-5.8178514999999997</v>
      </c>
      <c r="D57" s="88">
        <v>-13.226089</v>
      </c>
      <c r="H57" s="6">
        <f t="shared" si="0"/>
        <v>16.335000000000001</v>
      </c>
      <c r="I57" s="6">
        <f t="shared" si="1"/>
        <v>-5.9799609</v>
      </c>
      <c r="J57" s="6">
        <f t="shared" si="2"/>
        <v>-15.111559</v>
      </c>
      <c r="L57" s="88">
        <v>15360000000</v>
      </c>
      <c r="M57" s="88">
        <v>-7.3209967999999996</v>
      </c>
      <c r="N57" s="88">
        <v>-8.1478757999999996</v>
      </c>
      <c r="R57" s="6">
        <f t="shared" si="3"/>
        <v>16.335000000000001</v>
      </c>
      <c r="S57" s="6">
        <f t="shared" si="4"/>
        <v>-7.3188782000000003</v>
      </c>
      <c r="T57" s="6">
        <f t="shared" si="5"/>
        <v>-7.9227904999999996</v>
      </c>
    </row>
    <row r="58" spans="2:21" x14ac:dyDescent="0.25">
      <c r="B58" s="88">
        <v>15555000000</v>
      </c>
      <c r="C58" s="88">
        <v>-5.8503385000000003</v>
      </c>
      <c r="D58" s="88">
        <v>-13.659049</v>
      </c>
      <c r="H58" s="6">
        <f t="shared" si="0"/>
        <v>16.53</v>
      </c>
      <c r="I58" s="6">
        <f t="shared" si="1"/>
        <v>-6.0164108000000001</v>
      </c>
      <c r="J58" s="6">
        <f t="shared" si="2"/>
        <v>-15.497132000000001</v>
      </c>
      <c r="L58" s="88">
        <v>15555000000</v>
      </c>
      <c r="M58" s="88">
        <v>-7.2983766000000001</v>
      </c>
      <c r="N58" s="88">
        <v>-8.1108846999999997</v>
      </c>
      <c r="R58" s="6">
        <f t="shared" si="3"/>
        <v>16.53</v>
      </c>
      <c r="S58" s="6">
        <f t="shared" si="4"/>
        <v>-7.3673276999999997</v>
      </c>
      <c r="T58" s="6">
        <f t="shared" si="5"/>
        <v>-7.8531136999999998</v>
      </c>
    </row>
    <row r="59" spans="2:21" x14ac:dyDescent="0.25">
      <c r="B59" s="88">
        <v>15750000000</v>
      </c>
      <c r="C59" s="88">
        <v>-5.8787560000000001</v>
      </c>
      <c r="D59" s="88">
        <v>-14.02838</v>
      </c>
      <c r="H59" s="6">
        <f t="shared" si="0"/>
        <v>16.725000000000001</v>
      </c>
      <c r="I59" s="6">
        <f t="shared" si="1"/>
        <v>-6.0497074</v>
      </c>
      <c r="J59" s="6">
        <f t="shared" si="2"/>
        <v>-15.919869</v>
      </c>
      <c r="L59" s="88">
        <v>15750000000</v>
      </c>
      <c r="M59" s="88">
        <v>-7.2757753999999997</v>
      </c>
      <c r="N59" s="88">
        <v>-8.0865048999999996</v>
      </c>
      <c r="R59" s="6">
        <f t="shared" si="3"/>
        <v>16.725000000000001</v>
      </c>
      <c r="S59" s="6">
        <f t="shared" si="4"/>
        <v>-7.4240613</v>
      </c>
      <c r="T59" s="6">
        <f t="shared" si="5"/>
        <v>-7.7305026000000003</v>
      </c>
    </row>
    <row r="60" spans="2:21" x14ac:dyDescent="0.25">
      <c r="B60" s="88">
        <v>15945000000</v>
      </c>
      <c r="C60" s="88">
        <v>-5.9071312000000002</v>
      </c>
      <c r="D60" s="88">
        <v>-14.364814000000001</v>
      </c>
      <c r="H60" s="6">
        <f t="shared" si="0"/>
        <v>16.920000000000002</v>
      </c>
      <c r="I60" s="6">
        <f t="shared" si="1"/>
        <v>-6.0689324999999998</v>
      </c>
      <c r="J60" s="6">
        <f t="shared" si="2"/>
        <v>-16.33304</v>
      </c>
      <c r="L60" s="88">
        <v>15945000000</v>
      </c>
      <c r="M60" s="88">
        <v>-7.2743678000000003</v>
      </c>
      <c r="N60" s="88">
        <v>-8.0401992999999994</v>
      </c>
      <c r="R60" s="6">
        <f t="shared" si="3"/>
        <v>16.920000000000002</v>
      </c>
      <c r="S60" s="6">
        <f t="shared" si="4"/>
        <v>-7.4910746000000001</v>
      </c>
      <c r="T60" s="6">
        <f t="shared" si="5"/>
        <v>-7.6135029999999997</v>
      </c>
    </row>
    <row r="61" spans="2:21" x14ac:dyDescent="0.25">
      <c r="B61" s="88">
        <v>16140000000</v>
      </c>
      <c r="C61" s="88">
        <v>-5.9417248000000003</v>
      </c>
      <c r="D61" s="88">
        <v>-14.701732</v>
      </c>
      <c r="H61" s="6">
        <f t="shared" si="0"/>
        <v>17.114999999999998</v>
      </c>
      <c r="I61" s="6">
        <f t="shared" si="1"/>
        <v>-6.0698737999999999</v>
      </c>
      <c r="J61" s="6">
        <f t="shared" si="2"/>
        <v>-16.693954000000002</v>
      </c>
      <c r="L61" s="88">
        <v>16140000000</v>
      </c>
      <c r="M61" s="88">
        <v>-7.2847971999999999</v>
      </c>
      <c r="N61" s="88">
        <v>-8.0003270999999998</v>
      </c>
      <c r="R61" s="6">
        <f t="shared" si="3"/>
        <v>17.114999999999998</v>
      </c>
      <c r="S61" s="6">
        <f t="shared" si="4"/>
        <v>-7.5736169999999996</v>
      </c>
      <c r="T61" s="6">
        <f t="shared" si="5"/>
        <v>-7.4607314999999996</v>
      </c>
    </row>
    <row r="62" spans="2:21" x14ac:dyDescent="0.25">
      <c r="B62" s="88">
        <v>16335000000</v>
      </c>
      <c r="C62" s="88">
        <v>-5.9799609</v>
      </c>
      <c r="D62" s="88">
        <v>-15.111559</v>
      </c>
      <c r="H62" s="6">
        <f t="shared" si="0"/>
        <v>17.309999999999999</v>
      </c>
      <c r="I62" s="6">
        <f t="shared" si="1"/>
        <v>-6.0623832000000002</v>
      </c>
      <c r="J62" s="6">
        <f t="shared" si="2"/>
        <v>-16.875112999999999</v>
      </c>
      <c r="L62" s="88">
        <v>16335000000</v>
      </c>
      <c r="M62" s="88">
        <v>-7.3188782000000003</v>
      </c>
      <c r="N62" s="88">
        <v>-7.9227904999999996</v>
      </c>
      <c r="R62" s="6">
        <f t="shared" si="3"/>
        <v>17.309999999999999</v>
      </c>
      <c r="S62" s="6">
        <f t="shared" si="4"/>
        <v>-7.6647901999999997</v>
      </c>
      <c r="T62" s="6">
        <f t="shared" si="5"/>
        <v>-7.3543944000000003</v>
      </c>
    </row>
    <row r="63" spans="2:21" x14ac:dyDescent="0.25">
      <c r="B63" s="88">
        <v>16530000000</v>
      </c>
      <c r="C63" s="88">
        <v>-6.0164108000000001</v>
      </c>
      <c r="D63" s="88">
        <v>-15.497132000000001</v>
      </c>
      <c r="H63" s="6">
        <f t="shared" si="0"/>
        <v>17.504999999999999</v>
      </c>
      <c r="I63" s="6">
        <f t="shared" si="1"/>
        <v>-6.0611458000000002</v>
      </c>
      <c r="J63" s="6">
        <f t="shared" si="2"/>
        <v>-16.911728</v>
      </c>
      <c r="L63" s="88">
        <v>16530000000</v>
      </c>
      <c r="M63" s="88">
        <v>-7.3673276999999997</v>
      </c>
      <c r="N63" s="88">
        <v>-7.8531136999999998</v>
      </c>
      <c r="R63" s="6">
        <f t="shared" si="3"/>
        <v>17.504999999999999</v>
      </c>
      <c r="S63" s="6">
        <f t="shared" si="4"/>
        <v>-7.7566060999999999</v>
      </c>
      <c r="T63" s="6">
        <f t="shared" si="5"/>
        <v>-7.2540072999999996</v>
      </c>
    </row>
    <row r="64" spans="2:21" x14ac:dyDescent="0.25">
      <c r="B64" s="88">
        <v>16725000000</v>
      </c>
      <c r="C64" s="88">
        <v>-6.0497074</v>
      </c>
      <c r="D64" s="88">
        <v>-15.919869</v>
      </c>
      <c r="H64" s="6">
        <f t="shared" si="0"/>
        <v>17.7</v>
      </c>
      <c r="I64" s="6">
        <f t="shared" si="1"/>
        <v>-6.0621600000000004</v>
      </c>
      <c r="J64" s="6">
        <f t="shared" si="2"/>
        <v>-16.773392000000001</v>
      </c>
      <c r="L64" s="88">
        <v>16725000000</v>
      </c>
      <c r="M64" s="88">
        <v>-7.4240613</v>
      </c>
      <c r="N64" s="88">
        <v>-7.7305026000000003</v>
      </c>
      <c r="R64" s="6">
        <f t="shared" si="3"/>
        <v>17.7</v>
      </c>
      <c r="S64" s="6">
        <f t="shared" si="4"/>
        <v>-7.8434676999999997</v>
      </c>
      <c r="T64" s="6">
        <f t="shared" si="5"/>
        <v>-7.2227826000000004</v>
      </c>
    </row>
    <row r="65" spans="2:20" x14ac:dyDescent="0.25">
      <c r="B65" s="88">
        <v>16920000000</v>
      </c>
      <c r="C65" s="88">
        <v>-6.0689324999999998</v>
      </c>
      <c r="D65" s="88">
        <v>-16.33304</v>
      </c>
      <c r="H65" s="6">
        <f t="shared" si="0"/>
        <v>17.895</v>
      </c>
      <c r="I65" s="6">
        <f t="shared" si="1"/>
        <v>-6.0857305999999998</v>
      </c>
      <c r="J65" s="6">
        <f t="shared" si="2"/>
        <v>-16.509720000000002</v>
      </c>
      <c r="L65" s="88">
        <v>16920000000</v>
      </c>
      <c r="M65" s="88">
        <v>-7.4910746000000001</v>
      </c>
      <c r="N65" s="88">
        <v>-7.6135029999999997</v>
      </c>
      <c r="R65" s="6">
        <f t="shared" si="3"/>
        <v>17.895</v>
      </c>
      <c r="S65" s="6">
        <f t="shared" si="4"/>
        <v>-7.9035969000000001</v>
      </c>
      <c r="T65" s="6">
        <f t="shared" si="5"/>
        <v>-7.2208815</v>
      </c>
    </row>
    <row r="66" spans="2:20" x14ac:dyDescent="0.25">
      <c r="B66" s="88">
        <v>17115000000</v>
      </c>
      <c r="C66" s="88">
        <v>-6.0698737999999999</v>
      </c>
      <c r="D66" s="88">
        <v>-16.693954000000002</v>
      </c>
      <c r="H66" s="6">
        <f t="shared" si="0"/>
        <v>18.09</v>
      </c>
      <c r="I66" s="6">
        <f t="shared" si="1"/>
        <v>-6.1201096000000001</v>
      </c>
      <c r="J66" s="6">
        <f t="shared" si="2"/>
        <v>-16.000057000000002</v>
      </c>
      <c r="L66" s="88">
        <v>17115000000</v>
      </c>
      <c r="M66" s="88">
        <v>-7.5736169999999996</v>
      </c>
      <c r="N66" s="88">
        <v>-7.4607314999999996</v>
      </c>
      <c r="R66" s="6">
        <f t="shared" si="3"/>
        <v>18.09</v>
      </c>
      <c r="S66" s="6">
        <f t="shared" si="4"/>
        <v>-7.9279580000000003</v>
      </c>
      <c r="T66" s="6">
        <f t="shared" si="5"/>
        <v>-7.2939705999999997</v>
      </c>
    </row>
    <row r="67" spans="2:20" x14ac:dyDescent="0.25">
      <c r="B67" s="88">
        <v>17310000000</v>
      </c>
      <c r="C67" s="88">
        <v>-6.0623832000000002</v>
      </c>
      <c r="D67" s="88">
        <v>-16.875112999999999</v>
      </c>
      <c r="H67" s="6">
        <f t="shared" si="0"/>
        <v>18.285</v>
      </c>
      <c r="I67" s="6">
        <f t="shared" si="1"/>
        <v>-6.1573919999999998</v>
      </c>
      <c r="J67" s="6">
        <f t="shared" si="2"/>
        <v>-15.359712999999999</v>
      </c>
      <c r="L67" s="88">
        <v>17310000000</v>
      </c>
      <c r="M67" s="88">
        <v>-7.6647901999999997</v>
      </c>
      <c r="N67" s="88">
        <v>-7.3543944000000003</v>
      </c>
      <c r="R67" s="6">
        <f t="shared" si="3"/>
        <v>18.285</v>
      </c>
      <c r="S67" s="6">
        <f t="shared" si="4"/>
        <v>-7.9212259999999999</v>
      </c>
      <c r="T67" s="6">
        <f t="shared" si="5"/>
        <v>-7.3839611999999999</v>
      </c>
    </row>
    <row r="68" spans="2:20" x14ac:dyDescent="0.25">
      <c r="B68" s="88">
        <v>17505000000</v>
      </c>
      <c r="C68" s="88">
        <v>-6.0611458000000002</v>
      </c>
      <c r="D68" s="88">
        <v>-16.911728</v>
      </c>
      <c r="H68" s="6">
        <f t="shared" ref="H68:H131" si="6">B73/1000000000</f>
        <v>18.48</v>
      </c>
      <c r="I68" s="6">
        <f t="shared" ref="I68:I131" si="7">C73</f>
        <v>-6.2083329999999997</v>
      </c>
      <c r="J68" s="6">
        <f t="shared" ref="J68:J131" si="8">D73</f>
        <v>-14.543744</v>
      </c>
      <c r="L68" s="88">
        <v>17505000000</v>
      </c>
      <c r="M68" s="88">
        <v>-7.7566060999999999</v>
      </c>
      <c r="N68" s="88">
        <v>-7.2540072999999996</v>
      </c>
      <c r="R68" s="6">
        <f t="shared" ref="R68:R131" si="9">L73/1000000000</f>
        <v>18.48</v>
      </c>
      <c r="S68" s="6">
        <f t="shared" ref="S68:S131" si="10">M73</f>
        <v>-7.9093413000000004</v>
      </c>
      <c r="T68" s="6">
        <f t="shared" ref="T68:T131" si="11">N73</f>
        <v>-7.5542188000000001</v>
      </c>
    </row>
    <row r="69" spans="2:20" x14ac:dyDescent="0.25">
      <c r="B69" s="88">
        <v>17700000000</v>
      </c>
      <c r="C69" s="88">
        <v>-6.0621600000000004</v>
      </c>
      <c r="D69" s="88">
        <v>-16.773392000000001</v>
      </c>
      <c r="H69" s="6">
        <f t="shared" si="6"/>
        <v>18.675000000000001</v>
      </c>
      <c r="I69" s="6">
        <f t="shared" si="7"/>
        <v>-6.2743377999999996</v>
      </c>
      <c r="J69" s="6">
        <f t="shared" si="8"/>
        <v>-13.664153000000001</v>
      </c>
      <c r="L69" s="88">
        <v>17700000000</v>
      </c>
      <c r="M69" s="88">
        <v>-7.8434676999999997</v>
      </c>
      <c r="N69" s="88">
        <v>-7.2227826000000004</v>
      </c>
      <c r="R69" s="6">
        <f t="shared" si="9"/>
        <v>18.675000000000001</v>
      </c>
      <c r="S69" s="6">
        <f t="shared" si="10"/>
        <v>-7.9045538999999998</v>
      </c>
      <c r="T69" s="6">
        <f t="shared" si="11"/>
        <v>-7.7649230999999999</v>
      </c>
    </row>
    <row r="70" spans="2:20" x14ac:dyDescent="0.25">
      <c r="B70" s="88">
        <v>17895000000</v>
      </c>
      <c r="C70" s="88">
        <v>-6.0857305999999998</v>
      </c>
      <c r="D70" s="88">
        <v>-16.509720000000002</v>
      </c>
      <c r="H70" s="6">
        <f t="shared" si="6"/>
        <v>18.87</v>
      </c>
      <c r="I70" s="6">
        <f t="shared" si="7"/>
        <v>-6.3399653000000002</v>
      </c>
      <c r="J70" s="6">
        <f t="shared" si="8"/>
        <v>-12.77083</v>
      </c>
      <c r="L70" s="88">
        <v>17895000000</v>
      </c>
      <c r="M70" s="88">
        <v>-7.9035969000000001</v>
      </c>
      <c r="N70" s="88">
        <v>-7.2208815</v>
      </c>
      <c r="R70" s="6">
        <f t="shared" si="9"/>
        <v>18.87</v>
      </c>
      <c r="S70" s="6">
        <f t="shared" si="10"/>
        <v>-7.9121860999999996</v>
      </c>
      <c r="T70" s="6">
        <f t="shared" si="11"/>
        <v>-8.0464667999999993</v>
      </c>
    </row>
    <row r="71" spans="2:20" x14ac:dyDescent="0.25">
      <c r="B71" s="88">
        <v>18090000000</v>
      </c>
      <c r="C71" s="88">
        <v>-6.1201096000000001</v>
      </c>
      <c r="D71" s="88">
        <v>-16.000057000000002</v>
      </c>
      <c r="H71" s="6">
        <f t="shared" si="6"/>
        <v>19.065000000000001</v>
      </c>
      <c r="I71" s="6">
        <f t="shared" si="7"/>
        <v>-6.4035273000000004</v>
      </c>
      <c r="J71" s="6">
        <f t="shared" si="8"/>
        <v>-11.955061000000001</v>
      </c>
      <c r="L71" s="88">
        <v>18090000000</v>
      </c>
      <c r="M71" s="88">
        <v>-7.9279580000000003</v>
      </c>
      <c r="N71" s="88">
        <v>-7.2939705999999997</v>
      </c>
      <c r="R71" s="6">
        <f t="shared" si="9"/>
        <v>19.065000000000001</v>
      </c>
      <c r="S71" s="6">
        <f t="shared" si="10"/>
        <v>-7.9092121000000004</v>
      </c>
      <c r="T71" s="6">
        <f t="shared" si="11"/>
        <v>-8.3503398999999998</v>
      </c>
    </row>
    <row r="72" spans="2:20" x14ac:dyDescent="0.25">
      <c r="B72" s="88">
        <v>18285000000</v>
      </c>
      <c r="C72" s="88">
        <v>-6.1573919999999998</v>
      </c>
      <c r="D72" s="88">
        <v>-15.359712999999999</v>
      </c>
      <c r="H72" s="6">
        <f t="shared" si="6"/>
        <v>19.260000000000002</v>
      </c>
      <c r="I72" s="6">
        <f t="shared" si="7"/>
        <v>-6.4865412999999998</v>
      </c>
      <c r="J72" s="6">
        <f t="shared" si="8"/>
        <v>-11.20767</v>
      </c>
      <c r="L72" s="88">
        <v>18285000000</v>
      </c>
      <c r="M72" s="88">
        <v>-7.9212259999999999</v>
      </c>
      <c r="N72" s="88">
        <v>-7.3839611999999999</v>
      </c>
      <c r="R72" s="6">
        <f t="shared" si="9"/>
        <v>19.260000000000002</v>
      </c>
      <c r="S72" s="6">
        <f t="shared" si="10"/>
        <v>-7.8977475000000004</v>
      </c>
      <c r="T72" s="6">
        <f t="shared" si="11"/>
        <v>-8.6686230000000002</v>
      </c>
    </row>
    <row r="73" spans="2:20" x14ac:dyDescent="0.25">
      <c r="B73" s="88">
        <v>18480000000</v>
      </c>
      <c r="C73" s="88">
        <v>-6.2083329999999997</v>
      </c>
      <c r="D73" s="88">
        <v>-14.543744</v>
      </c>
      <c r="H73" s="6">
        <f t="shared" si="6"/>
        <v>19.454999999999998</v>
      </c>
      <c r="I73" s="6">
        <f t="shared" si="7"/>
        <v>-6.5760139999999998</v>
      </c>
      <c r="J73" s="6">
        <f t="shared" si="8"/>
        <v>-10.531618999999999</v>
      </c>
      <c r="L73" s="88">
        <v>18480000000</v>
      </c>
      <c r="M73" s="88">
        <v>-7.9093413000000004</v>
      </c>
      <c r="N73" s="88">
        <v>-7.5542188000000001</v>
      </c>
      <c r="R73" s="6">
        <f t="shared" si="9"/>
        <v>19.454999999999998</v>
      </c>
      <c r="S73" s="6">
        <f t="shared" si="10"/>
        <v>-7.8703580000000004</v>
      </c>
      <c r="T73" s="6">
        <f t="shared" si="11"/>
        <v>-8.9783372999999997</v>
      </c>
    </row>
    <row r="74" spans="2:20" x14ac:dyDescent="0.25">
      <c r="B74" s="88">
        <v>18675000000</v>
      </c>
      <c r="C74" s="88">
        <v>-6.2743377999999996</v>
      </c>
      <c r="D74" s="88">
        <v>-13.664153000000001</v>
      </c>
      <c r="H74" s="6">
        <f t="shared" si="6"/>
        <v>19.649999999999999</v>
      </c>
      <c r="I74" s="6">
        <f t="shared" si="7"/>
        <v>-6.6656674999999996</v>
      </c>
      <c r="J74" s="6">
        <f t="shared" si="8"/>
        <v>-9.9392557000000004</v>
      </c>
      <c r="L74" s="88">
        <v>18675000000</v>
      </c>
      <c r="M74" s="88">
        <v>-7.9045538999999998</v>
      </c>
      <c r="N74" s="88">
        <v>-7.7649230999999999</v>
      </c>
      <c r="R74" s="6">
        <f t="shared" si="9"/>
        <v>19.649999999999999</v>
      </c>
      <c r="S74" s="6">
        <f t="shared" si="10"/>
        <v>-7.8334679999999999</v>
      </c>
      <c r="T74" s="6">
        <f t="shared" si="11"/>
        <v>-9.2467784999999996</v>
      </c>
    </row>
    <row r="75" spans="2:20" x14ac:dyDescent="0.25">
      <c r="B75" s="88">
        <v>18870000000</v>
      </c>
      <c r="C75" s="88">
        <v>-6.3399653000000002</v>
      </c>
      <c r="D75" s="88">
        <v>-12.77083</v>
      </c>
      <c r="H75" s="6">
        <f t="shared" si="6"/>
        <v>19.844999999999999</v>
      </c>
      <c r="I75" s="6">
        <f t="shared" si="7"/>
        <v>-6.7683109999999997</v>
      </c>
      <c r="J75" s="6">
        <f t="shared" si="8"/>
        <v>-9.4320917000000009</v>
      </c>
      <c r="L75" s="88">
        <v>18870000000</v>
      </c>
      <c r="M75" s="88">
        <v>-7.9121860999999996</v>
      </c>
      <c r="N75" s="88">
        <v>-8.0464667999999993</v>
      </c>
      <c r="R75" s="6">
        <f t="shared" si="9"/>
        <v>19.844999999999999</v>
      </c>
      <c r="S75" s="6">
        <f t="shared" si="10"/>
        <v>-7.8084049000000002</v>
      </c>
      <c r="T75" s="6">
        <f t="shared" si="11"/>
        <v>-9.4658698999999995</v>
      </c>
    </row>
    <row r="76" spans="2:20" x14ac:dyDescent="0.25">
      <c r="B76" s="88">
        <v>19065000000</v>
      </c>
      <c r="C76" s="88">
        <v>-6.4035273000000004</v>
      </c>
      <c r="D76" s="88">
        <v>-11.955061000000001</v>
      </c>
      <c r="H76" s="6">
        <f t="shared" si="6"/>
        <v>20.04</v>
      </c>
      <c r="I76" s="6">
        <f t="shared" si="7"/>
        <v>-6.8747492000000001</v>
      </c>
      <c r="J76" s="6">
        <f t="shared" si="8"/>
        <v>-9.0646877000000003</v>
      </c>
      <c r="L76" s="88">
        <v>19065000000</v>
      </c>
      <c r="M76" s="88">
        <v>-7.9092121000000004</v>
      </c>
      <c r="N76" s="88">
        <v>-8.3503398999999998</v>
      </c>
      <c r="R76" s="6">
        <f t="shared" si="9"/>
        <v>20.04</v>
      </c>
      <c r="S76" s="6">
        <f t="shared" si="10"/>
        <v>-7.8332157000000002</v>
      </c>
      <c r="T76" s="6">
        <f t="shared" si="11"/>
        <v>-9.6078767999999997</v>
      </c>
    </row>
    <row r="77" spans="2:20" x14ac:dyDescent="0.25">
      <c r="B77" s="88">
        <v>19260000000</v>
      </c>
      <c r="C77" s="88">
        <v>-6.4865412999999998</v>
      </c>
      <c r="D77" s="88">
        <v>-11.20767</v>
      </c>
      <c r="H77" s="6">
        <f t="shared" si="6"/>
        <v>20.234999999999999</v>
      </c>
      <c r="I77" s="6">
        <f t="shared" si="7"/>
        <v>-6.9485406999999997</v>
      </c>
      <c r="J77" s="6">
        <f t="shared" si="8"/>
        <v>-8.7871704000000008</v>
      </c>
      <c r="L77" s="88">
        <v>19260000000</v>
      </c>
      <c r="M77" s="88">
        <v>-7.8977475000000004</v>
      </c>
      <c r="N77" s="88">
        <v>-8.6686230000000002</v>
      </c>
      <c r="R77" s="6">
        <f t="shared" si="9"/>
        <v>20.234999999999999</v>
      </c>
      <c r="S77" s="6">
        <f t="shared" si="10"/>
        <v>-7.9049715999999997</v>
      </c>
      <c r="T77" s="6">
        <f t="shared" si="11"/>
        <v>-9.7055492000000001</v>
      </c>
    </row>
    <row r="78" spans="2:20" x14ac:dyDescent="0.25">
      <c r="B78" s="88">
        <v>19455000000</v>
      </c>
      <c r="C78" s="88">
        <v>-6.5760139999999998</v>
      </c>
      <c r="D78" s="88">
        <v>-10.531618999999999</v>
      </c>
      <c r="H78" s="6">
        <f t="shared" si="6"/>
        <v>20.43</v>
      </c>
      <c r="I78" s="6">
        <f t="shared" si="7"/>
        <v>-7.0005198000000002</v>
      </c>
      <c r="J78" s="6">
        <f t="shared" si="8"/>
        <v>-8.6244612000000007</v>
      </c>
      <c r="L78" s="88">
        <v>19455000000</v>
      </c>
      <c r="M78" s="88">
        <v>-7.8703580000000004</v>
      </c>
      <c r="N78" s="88">
        <v>-8.9783372999999997</v>
      </c>
      <c r="R78" s="6">
        <f t="shared" si="9"/>
        <v>20.43</v>
      </c>
      <c r="S78" s="6">
        <f t="shared" si="10"/>
        <v>-7.9878482999999996</v>
      </c>
      <c r="T78" s="6">
        <f t="shared" si="11"/>
        <v>-9.7082166999999995</v>
      </c>
    </row>
    <row r="79" spans="2:20" x14ac:dyDescent="0.25">
      <c r="B79" s="88">
        <v>19650000000</v>
      </c>
      <c r="C79" s="88">
        <v>-6.6656674999999996</v>
      </c>
      <c r="D79" s="88">
        <v>-9.9392557000000004</v>
      </c>
      <c r="H79" s="6">
        <f t="shared" si="6"/>
        <v>20.625</v>
      </c>
      <c r="I79" s="6">
        <f t="shared" si="7"/>
        <v>-7.0458689000000003</v>
      </c>
      <c r="J79" s="6">
        <f t="shared" si="8"/>
        <v>-8.5031260999999994</v>
      </c>
      <c r="L79" s="88">
        <v>19650000000</v>
      </c>
      <c r="M79" s="88">
        <v>-7.8334679999999999</v>
      </c>
      <c r="N79" s="88">
        <v>-9.2467784999999996</v>
      </c>
      <c r="R79" s="6">
        <f t="shared" si="9"/>
        <v>20.625</v>
      </c>
      <c r="S79" s="6">
        <f t="shared" si="10"/>
        <v>-8.0553427000000006</v>
      </c>
      <c r="T79" s="6">
        <f t="shared" si="11"/>
        <v>-9.6751498999999992</v>
      </c>
    </row>
    <row r="80" spans="2:20" x14ac:dyDescent="0.25">
      <c r="B80" s="88">
        <v>19845000000</v>
      </c>
      <c r="C80" s="88">
        <v>-6.7683109999999997</v>
      </c>
      <c r="D80" s="88">
        <v>-9.4320917000000009</v>
      </c>
      <c r="H80" s="6">
        <f t="shared" si="6"/>
        <v>20.82</v>
      </c>
      <c r="I80" s="6">
        <f t="shared" si="7"/>
        <v>-7.0759444</v>
      </c>
      <c r="J80" s="6">
        <f t="shared" si="8"/>
        <v>-8.5349684000000003</v>
      </c>
      <c r="L80" s="88">
        <v>19845000000</v>
      </c>
      <c r="M80" s="88">
        <v>-7.8084049000000002</v>
      </c>
      <c r="N80" s="88">
        <v>-9.4658698999999995</v>
      </c>
      <c r="R80" s="6">
        <f t="shared" si="9"/>
        <v>20.82</v>
      </c>
      <c r="S80" s="6">
        <f t="shared" si="10"/>
        <v>-8.0871887000000005</v>
      </c>
      <c r="T80" s="6">
        <f t="shared" si="11"/>
        <v>-9.5395783999999999</v>
      </c>
    </row>
    <row r="81" spans="2:20" x14ac:dyDescent="0.25">
      <c r="B81" s="88">
        <v>20040000000</v>
      </c>
      <c r="C81" s="88">
        <v>-6.8747492000000001</v>
      </c>
      <c r="D81" s="88">
        <v>-9.0646877000000003</v>
      </c>
      <c r="H81" s="6">
        <f t="shared" si="6"/>
        <v>21.015000000000001</v>
      </c>
      <c r="I81" s="6">
        <f t="shared" si="7"/>
        <v>-7.0717258000000003</v>
      </c>
      <c r="J81" s="6">
        <f t="shared" si="8"/>
        <v>-8.5808772999999992</v>
      </c>
      <c r="L81" s="88">
        <v>20040000000</v>
      </c>
      <c r="M81" s="88">
        <v>-7.8332157000000002</v>
      </c>
      <c r="N81" s="88">
        <v>-9.6078767999999997</v>
      </c>
      <c r="R81" s="6">
        <f t="shared" si="9"/>
        <v>21.015000000000001</v>
      </c>
      <c r="S81" s="6">
        <f t="shared" si="10"/>
        <v>-8.0924853999999993</v>
      </c>
      <c r="T81" s="6">
        <f t="shared" si="11"/>
        <v>-9.4030666000000007</v>
      </c>
    </row>
    <row r="82" spans="2:20" x14ac:dyDescent="0.25">
      <c r="B82" s="88">
        <v>20235000000</v>
      </c>
      <c r="C82" s="88">
        <v>-6.9485406999999997</v>
      </c>
      <c r="D82" s="88">
        <v>-8.7871704000000008</v>
      </c>
      <c r="H82" s="6">
        <f t="shared" si="6"/>
        <v>21.21</v>
      </c>
      <c r="I82" s="6">
        <f t="shared" si="7"/>
        <v>-7.0582614000000001</v>
      </c>
      <c r="J82" s="6">
        <f t="shared" si="8"/>
        <v>-8.7168255000000006</v>
      </c>
      <c r="L82" s="88">
        <v>20235000000</v>
      </c>
      <c r="M82" s="88">
        <v>-7.9049715999999997</v>
      </c>
      <c r="N82" s="88">
        <v>-9.7055492000000001</v>
      </c>
      <c r="R82" s="6">
        <f t="shared" si="9"/>
        <v>21.21</v>
      </c>
      <c r="S82" s="6">
        <f t="shared" si="10"/>
        <v>-8.0821295000000006</v>
      </c>
      <c r="T82" s="6">
        <f t="shared" si="11"/>
        <v>-9.2195453999999994</v>
      </c>
    </row>
    <row r="83" spans="2:20" x14ac:dyDescent="0.25">
      <c r="B83" s="88">
        <v>20430000000</v>
      </c>
      <c r="C83" s="88">
        <v>-7.0005198000000002</v>
      </c>
      <c r="D83" s="88">
        <v>-8.6244612000000007</v>
      </c>
      <c r="H83" s="6">
        <f t="shared" si="6"/>
        <v>21.405000000000001</v>
      </c>
      <c r="I83" s="6">
        <f t="shared" si="7"/>
        <v>-7.0420327</v>
      </c>
      <c r="J83" s="6">
        <f t="shared" si="8"/>
        <v>-8.8117514000000003</v>
      </c>
      <c r="L83" s="88">
        <v>20430000000</v>
      </c>
      <c r="M83" s="88">
        <v>-7.9878482999999996</v>
      </c>
      <c r="N83" s="88">
        <v>-9.7082166999999995</v>
      </c>
      <c r="R83" s="6">
        <f t="shared" si="9"/>
        <v>21.405000000000001</v>
      </c>
      <c r="S83" s="6">
        <f t="shared" si="10"/>
        <v>-8.0815438999999998</v>
      </c>
      <c r="T83" s="6">
        <f t="shared" si="11"/>
        <v>-9.1081637999999998</v>
      </c>
    </row>
    <row r="84" spans="2:20" x14ac:dyDescent="0.25">
      <c r="B84" s="88">
        <v>20625000000</v>
      </c>
      <c r="C84" s="88">
        <v>-7.0458689000000003</v>
      </c>
      <c r="D84" s="88">
        <v>-8.5031260999999994</v>
      </c>
      <c r="H84" s="6">
        <f t="shared" si="6"/>
        <v>21.6</v>
      </c>
      <c r="I84" s="6">
        <f t="shared" si="7"/>
        <v>-7.0351547999999999</v>
      </c>
      <c r="J84" s="6">
        <f t="shared" si="8"/>
        <v>-8.9456015000000004</v>
      </c>
      <c r="L84" s="88">
        <v>20625000000</v>
      </c>
      <c r="M84" s="88">
        <v>-8.0553427000000006</v>
      </c>
      <c r="N84" s="88">
        <v>-9.6751498999999992</v>
      </c>
      <c r="R84" s="6">
        <f t="shared" si="9"/>
        <v>21.6</v>
      </c>
      <c r="S84" s="6">
        <f t="shared" si="10"/>
        <v>-8.0814980999999992</v>
      </c>
      <c r="T84" s="6">
        <f t="shared" si="11"/>
        <v>-9.0056609999999999</v>
      </c>
    </row>
    <row r="85" spans="2:20" x14ac:dyDescent="0.25">
      <c r="B85" s="88">
        <v>20820000000</v>
      </c>
      <c r="C85" s="88">
        <v>-7.0759444</v>
      </c>
      <c r="D85" s="88">
        <v>-8.5349684000000003</v>
      </c>
      <c r="H85" s="6">
        <f t="shared" si="6"/>
        <v>21.795000000000002</v>
      </c>
      <c r="I85" s="6">
        <f t="shared" si="7"/>
        <v>-7.0309768000000004</v>
      </c>
      <c r="J85" s="6">
        <f t="shared" si="8"/>
        <v>-8.9985722999999993</v>
      </c>
      <c r="L85" s="88">
        <v>20820000000</v>
      </c>
      <c r="M85" s="88">
        <v>-8.0871887000000005</v>
      </c>
      <c r="N85" s="88">
        <v>-9.5395783999999999</v>
      </c>
      <c r="R85" s="6">
        <f t="shared" si="9"/>
        <v>21.795000000000002</v>
      </c>
      <c r="S85" s="6">
        <f t="shared" si="10"/>
        <v>-8.0885505999999996</v>
      </c>
      <c r="T85" s="6">
        <f t="shared" si="11"/>
        <v>-9.0383034000000002</v>
      </c>
    </row>
    <row r="86" spans="2:20" x14ac:dyDescent="0.25">
      <c r="B86" s="88">
        <v>21015000000</v>
      </c>
      <c r="C86" s="88">
        <v>-7.0717258000000003</v>
      </c>
      <c r="D86" s="88">
        <v>-8.5808772999999992</v>
      </c>
      <c r="H86" s="6">
        <f t="shared" si="6"/>
        <v>21.99</v>
      </c>
      <c r="I86" s="6">
        <f t="shared" si="7"/>
        <v>-7.0490893999999997</v>
      </c>
      <c r="J86" s="6">
        <f t="shared" si="8"/>
        <v>-9.0336894999999995</v>
      </c>
      <c r="L86" s="88">
        <v>21015000000</v>
      </c>
      <c r="M86" s="88">
        <v>-8.0924853999999993</v>
      </c>
      <c r="N86" s="88">
        <v>-9.4030666000000007</v>
      </c>
      <c r="R86" s="6">
        <f t="shared" si="9"/>
        <v>21.99</v>
      </c>
      <c r="S86" s="6">
        <f t="shared" si="10"/>
        <v>-8.0879021000000009</v>
      </c>
      <c r="T86" s="6">
        <f t="shared" si="11"/>
        <v>-9.1311245000000003</v>
      </c>
    </row>
    <row r="87" spans="2:20" x14ac:dyDescent="0.25">
      <c r="B87" s="88">
        <v>21210000000</v>
      </c>
      <c r="C87" s="88">
        <v>-7.0582614000000001</v>
      </c>
      <c r="D87" s="88">
        <v>-8.7168255000000006</v>
      </c>
      <c r="H87" s="6">
        <f t="shared" si="6"/>
        <v>22.184999999999999</v>
      </c>
      <c r="I87" s="6">
        <f t="shared" si="7"/>
        <v>-7.1118107000000004</v>
      </c>
      <c r="J87" s="6">
        <f t="shared" si="8"/>
        <v>-8.9995031000000001</v>
      </c>
      <c r="L87" s="88">
        <v>21210000000</v>
      </c>
      <c r="M87" s="88">
        <v>-8.0821295000000006</v>
      </c>
      <c r="N87" s="88">
        <v>-9.2195453999999994</v>
      </c>
      <c r="R87" s="6">
        <f t="shared" si="9"/>
        <v>22.184999999999999</v>
      </c>
      <c r="S87" s="6">
        <f t="shared" si="10"/>
        <v>-8.0402622000000008</v>
      </c>
      <c r="T87" s="6">
        <f t="shared" si="11"/>
        <v>-9.3504362000000008</v>
      </c>
    </row>
    <row r="88" spans="2:20" x14ac:dyDescent="0.25">
      <c r="B88" s="88">
        <v>21405000000</v>
      </c>
      <c r="C88" s="88">
        <v>-7.0420327</v>
      </c>
      <c r="D88" s="88">
        <v>-8.8117514000000003</v>
      </c>
      <c r="H88" s="6">
        <f t="shared" si="6"/>
        <v>22.38</v>
      </c>
      <c r="I88" s="6">
        <f t="shared" si="7"/>
        <v>-7.1899895999999996</v>
      </c>
      <c r="J88" s="6">
        <f t="shared" si="8"/>
        <v>-8.9656792000000003</v>
      </c>
      <c r="L88" s="88">
        <v>21405000000</v>
      </c>
      <c r="M88" s="88">
        <v>-8.0815438999999998</v>
      </c>
      <c r="N88" s="88">
        <v>-9.1081637999999998</v>
      </c>
      <c r="R88" s="6">
        <f t="shared" si="9"/>
        <v>22.38</v>
      </c>
      <c r="S88" s="6">
        <f t="shared" si="10"/>
        <v>-7.9573521999999999</v>
      </c>
      <c r="T88" s="6">
        <f t="shared" si="11"/>
        <v>-9.6111307000000004</v>
      </c>
    </row>
    <row r="89" spans="2:20" x14ac:dyDescent="0.25">
      <c r="B89" s="88">
        <v>21600000000</v>
      </c>
      <c r="C89" s="88">
        <v>-7.0351547999999999</v>
      </c>
      <c r="D89" s="88">
        <v>-8.9456015000000004</v>
      </c>
      <c r="H89" s="6">
        <f t="shared" si="6"/>
        <v>22.574999999999999</v>
      </c>
      <c r="I89" s="6">
        <f t="shared" si="7"/>
        <v>-7.2409986999999996</v>
      </c>
      <c r="J89" s="6">
        <f t="shared" si="8"/>
        <v>-8.8492928000000006</v>
      </c>
      <c r="L89" s="88">
        <v>21600000000</v>
      </c>
      <c r="M89" s="88">
        <v>-8.0814980999999992</v>
      </c>
      <c r="N89" s="88">
        <v>-9.0056609999999999</v>
      </c>
      <c r="R89" s="6">
        <f t="shared" si="9"/>
        <v>22.574999999999999</v>
      </c>
      <c r="S89" s="6">
        <f t="shared" si="10"/>
        <v>-7.8620790999999999</v>
      </c>
      <c r="T89" s="6">
        <f t="shared" si="11"/>
        <v>-9.9415072999999996</v>
      </c>
    </row>
    <row r="90" spans="2:20" x14ac:dyDescent="0.25">
      <c r="B90" s="88">
        <v>21795000000</v>
      </c>
      <c r="C90" s="88">
        <v>-7.0309768000000004</v>
      </c>
      <c r="D90" s="88">
        <v>-8.9985722999999993</v>
      </c>
      <c r="H90" s="6">
        <f t="shared" si="6"/>
        <v>22.77</v>
      </c>
      <c r="I90" s="6">
        <f t="shared" si="7"/>
        <v>-7.2548475000000003</v>
      </c>
      <c r="J90" s="6">
        <f t="shared" si="8"/>
        <v>-8.7634068000000003</v>
      </c>
      <c r="L90" s="88">
        <v>21795000000</v>
      </c>
      <c r="M90" s="88">
        <v>-8.0885505999999996</v>
      </c>
      <c r="N90" s="88">
        <v>-9.0383034000000002</v>
      </c>
      <c r="R90" s="6">
        <f t="shared" si="9"/>
        <v>22.77</v>
      </c>
      <c r="S90" s="6">
        <f t="shared" si="10"/>
        <v>-7.7838935999999999</v>
      </c>
      <c r="T90" s="6">
        <f t="shared" si="11"/>
        <v>-10.249266</v>
      </c>
    </row>
    <row r="91" spans="2:20" x14ac:dyDescent="0.25">
      <c r="B91" s="88">
        <v>21990000000</v>
      </c>
      <c r="C91" s="88">
        <v>-7.0490893999999997</v>
      </c>
      <c r="D91" s="88">
        <v>-9.0336894999999995</v>
      </c>
      <c r="H91" s="6">
        <f t="shared" si="6"/>
        <v>22.965</v>
      </c>
      <c r="I91" s="6">
        <f t="shared" si="7"/>
        <v>-7.2620559</v>
      </c>
      <c r="J91" s="6">
        <f t="shared" si="8"/>
        <v>-8.6494807999999992</v>
      </c>
      <c r="L91" s="88">
        <v>21990000000</v>
      </c>
      <c r="M91" s="88">
        <v>-8.0879021000000009</v>
      </c>
      <c r="N91" s="88">
        <v>-9.1311245000000003</v>
      </c>
      <c r="R91" s="6">
        <f t="shared" si="9"/>
        <v>22.965</v>
      </c>
      <c r="S91" s="6">
        <f t="shared" si="10"/>
        <v>-7.7224851000000001</v>
      </c>
      <c r="T91" s="6">
        <f t="shared" si="11"/>
        <v>-10.520702999999999</v>
      </c>
    </row>
    <row r="92" spans="2:20" x14ac:dyDescent="0.25">
      <c r="B92" s="88">
        <v>22185000000</v>
      </c>
      <c r="C92" s="88">
        <v>-7.1118107000000004</v>
      </c>
      <c r="D92" s="88">
        <v>-8.9995031000000001</v>
      </c>
      <c r="H92" s="6">
        <f t="shared" si="6"/>
        <v>23.16</v>
      </c>
      <c r="I92" s="6">
        <f t="shared" si="7"/>
        <v>-7.2487788000000002</v>
      </c>
      <c r="J92" s="6">
        <f t="shared" si="8"/>
        <v>-8.5943956000000004</v>
      </c>
      <c r="L92" s="88">
        <v>22185000000</v>
      </c>
      <c r="M92" s="88">
        <v>-8.0402622000000008</v>
      </c>
      <c r="N92" s="88">
        <v>-9.3504362000000008</v>
      </c>
      <c r="R92" s="6">
        <f t="shared" si="9"/>
        <v>23.16</v>
      </c>
      <c r="S92" s="6">
        <f t="shared" si="10"/>
        <v>-7.6973786000000004</v>
      </c>
      <c r="T92" s="6">
        <f t="shared" si="11"/>
        <v>-10.715797999999999</v>
      </c>
    </row>
    <row r="93" spans="2:20" x14ac:dyDescent="0.25">
      <c r="B93" s="88">
        <v>22380000000</v>
      </c>
      <c r="C93" s="88">
        <v>-7.1899895999999996</v>
      </c>
      <c r="D93" s="88">
        <v>-8.9656792000000003</v>
      </c>
      <c r="H93" s="6">
        <f t="shared" si="6"/>
        <v>23.355</v>
      </c>
      <c r="I93" s="6">
        <f t="shared" si="7"/>
        <v>-7.2163266999999998</v>
      </c>
      <c r="J93" s="6">
        <f t="shared" si="8"/>
        <v>-8.5561810000000005</v>
      </c>
      <c r="L93" s="88">
        <v>22380000000</v>
      </c>
      <c r="M93" s="88">
        <v>-7.9573521999999999</v>
      </c>
      <c r="N93" s="88">
        <v>-9.6111307000000004</v>
      </c>
      <c r="R93" s="6">
        <f t="shared" si="9"/>
        <v>23.355</v>
      </c>
      <c r="S93" s="6">
        <f t="shared" si="10"/>
        <v>-7.6995605999999999</v>
      </c>
      <c r="T93" s="6">
        <f t="shared" si="11"/>
        <v>-10.808351</v>
      </c>
    </row>
    <row r="94" spans="2:20" x14ac:dyDescent="0.25">
      <c r="B94" s="88">
        <v>22575000000</v>
      </c>
      <c r="C94" s="88">
        <v>-7.2409986999999996</v>
      </c>
      <c r="D94" s="88">
        <v>-8.8492928000000006</v>
      </c>
      <c r="H94" s="6">
        <f t="shared" si="6"/>
        <v>23.55</v>
      </c>
      <c r="I94" s="6">
        <f t="shared" si="7"/>
        <v>-7.1812171999999999</v>
      </c>
      <c r="J94" s="6">
        <f t="shared" si="8"/>
        <v>-8.5934209999999993</v>
      </c>
      <c r="L94" s="88">
        <v>22575000000</v>
      </c>
      <c r="M94" s="88">
        <v>-7.8620790999999999</v>
      </c>
      <c r="N94" s="88">
        <v>-9.9415072999999996</v>
      </c>
      <c r="R94" s="6">
        <f t="shared" si="9"/>
        <v>23.55</v>
      </c>
      <c r="S94" s="6">
        <f t="shared" si="10"/>
        <v>-7.7155657</v>
      </c>
      <c r="T94" s="6">
        <f t="shared" si="11"/>
        <v>-10.804847000000001</v>
      </c>
    </row>
    <row r="95" spans="2:20" x14ac:dyDescent="0.25">
      <c r="B95" s="88">
        <v>22770000000</v>
      </c>
      <c r="C95" s="88">
        <v>-7.2548475000000003</v>
      </c>
      <c r="D95" s="88">
        <v>-8.7634068000000003</v>
      </c>
      <c r="H95" s="6">
        <f t="shared" si="6"/>
        <v>23.745000000000001</v>
      </c>
      <c r="I95" s="6">
        <f t="shared" si="7"/>
        <v>-7.1585226000000004</v>
      </c>
      <c r="J95" s="6">
        <f t="shared" si="8"/>
        <v>-8.7386780000000002</v>
      </c>
      <c r="L95" s="88">
        <v>22770000000</v>
      </c>
      <c r="M95" s="88">
        <v>-7.7838935999999999</v>
      </c>
      <c r="N95" s="88">
        <v>-10.249266</v>
      </c>
      <c r="R95" s="6">
        <f t="shared" si="9"/>
        <v>23.745000000000001</v>
      </c>
      <c r="S95" s="6">
        <f t="shared" si="10"/>
        <v>-7.7351570000000001</v>
      </c>
      <c r="T95" s="6">
        <f t="shared" si="11"/>
        <v>-10.643245</v>
      </c>
    </row>
    <row r="96" spans="2:20" x14ac:dyDescent="0.25">
      <c r="B96" s="88">
        <v>22965000000</v>
      </c>
      <c r="C96" s="88">
        <v>-7.2620559</v>
      </c>
      <c r="D96" s="88">
        <v>-8.6494807999999992</v>
      </c>
      <c r="H96" s="6">
        <f t="shared" si="6"/>
        <v>23.94</v>
      </c>
      <c r="I96" s="6">
        <f t="shared" si="7"/>
        <v>-7.1354423000000002</v>
      </c>
      <c r="J96" s="6">
        <f t="shared" si="8"/>
        <v>-8.9395161000000005</v>
      </c>
      <c r="L96" s="88">
        <v>22965000000</v>
      </c>
      <c r="M96" s="88">
        <v>-7.7224851000000001</v>
      </c>
      <c r="N96" s="88">
        <v>-10.520702999999999</v>
      </c>
      <c r="R96" s="6">
        <f t="shared" si="9"/>
        <v>23.94</v>
      </c>
      <c r="S96" s="6">
        <f t="shared" si="10"/>
        <v>-7.7532749000000001</v>
      </c>
      <c r="T96" s="6">
        <f t="shared" si="11"/>
        <v>-10.424556000000001</v>
      </c>
    </row>
    <row r="97" spans="2:20" x14ac:dyDescent="0.25">
      <c r="B97" s="88">
        <v>23160000000</v>
      </c>
      <c r="C97" s="88">
        <v>-7.2487788000000002</v>
      </c>
      <c r="D97" s="88">
        <v>-8.5943956000000004</v>
      </c>
      <c r="H97" s="6">
        <f t="shared" si="6"/>
        <v>24.135000000000002</v>
      </c>
      <c r="I97" s="6">
        <f t="shared" si="7"/>
        <v>-7.0980482</v>
      </c>
      <c r="J97" s="6">
        <f t="shared" si="8"/>
        <v>-9.2420367999999993</v>
      </c>
      <c r="L97" s="88">
        <v>23160000000</v>
      </c>
      <c r="M97" s="88">
        <v>-7.6973786000000004</v>
      </c>
      <c r="N97" s="88">
        <v>-10.715797999999999</v>
      </c>
      <c r="R97" s="6">
        <f t="shared" si="9"/>
        <v>24.135000000000002</v>
      </c>
      <c r="S97" s="6">
        <f t="shared" si="10"/>
        <v>-7.7900286000000003</v>
      </c>
      <c r="T97" s="6">
        <f t="shared" si="11"/>
        <v>-10.078912000000001</v>
      </c>
    </row>
    <row r="98" spans="2:20" x14ac:dyDescent="0.25">
      <c r="B98" s="88">
        <v>23355000000</v>
      </c>
      <c r="C98" s="88">
        <v>-7.2163266999999998</v>
      </c>
      <c r="D98" s="88">
        <v>-8.5561810000000005</v>
      </c>
      <c r="H98" s="6">
        <f t="shared" si="6"/>
        <v>24.33</v>
      </c>
      <c r="I98" s="6">
        <f t="shared" si="7"/>
        <v>-7.0590992000000004</v>
      </c>
      <c r="J98" s="6">
        <f t="shared" si="8"/>
        <v>-9.5824928000000007</v>
      </c>
      <c r="L98" s="88">
        <v>23355000000</v>
      </c>
      <c r="M98" s="88">
        <v>-7.6995605999999999</v>
      </c>
      <c r="N98" s="88">
        <v>-10.808351</v>
      </c>
      <c r="R98" s="6">
        <f t="shared" si="9"/>
        <v>24.33</v>
      </c>
      <c r="S98" s="6">
        <f t="shared" si="10"/>
        <v>-7.8315162999999997</v>
      </c>
      <c r="T98" s="6">
        <f t="shared" si="11"/>
        <v>-9.7456045000000007</v>
      </c>
    </row>
    <row r="99" spans="2:20" x14ac:dyDescent="0.25">
      <c r="B99" s="88">
        <v>23550000000</v>
      </c>
      <c r="C99" s="88">
        <v>-7.1812171999999999</v>
      </c>
      <c r="D99" s="88">
        <v>-8.5934209999999993</v>
      </c>
      <c r="H99" s="6">
        <f t="shared" si="6"/>
        <v>24.524999999999999</v>
      </c>
      <c r="I99" s="6">
        <f t="shared" si="7"/>
        <v>-7.0206322999999999</v>
      </c>
      <c r="J99" s="6">
        <f t="shared" si="8"/>
        <v>-9.9897098999999994</v>
      </c>
      <c r="L99" s="88">
        <v>23550000000</v>
      </c>
      <c r="M99" s="88">
        <v>-7.7155657</v>
      </c>
      <c r="N99" s="88">
        <v>-10.804847000000001</v>
      </c>
      <c r="R99" s="6">
        <f t="shared" si="9"/>
        <v>24.524999999999999</v>
      </c>
      <c r="S99" s="6">
        <f t="shared" si="10"/>
        <v>-7.8920012000000002</v>
      </c>
      <c r="T99" s="6">
        <f t="shared" si="11"/>
        <v>-9.3786649999999998</v>
      </c>
    </row>
    <row r="100" spans="2:20" x14ac:dyDescent="0.25">
      <c r="B100" s="88">
        <v>23745000000</v>
      </c>
      <c r="C100" s="88">
        <v>-7.1585226000000004</v>
      </c>
      <c r="D100" s="88">
        <v>-8.7386780000000002</v>
      </c>
      <c r="H100" s="6">
        <f t="shared" si="6"/>
        <v>24.72</v>
      </c>
      <c r="I100" s="6">
        <f t="shared" si="7"/>
        <v>-6.9940404999999997</v>
      </c>
      <c r="J100" s="6">
        <f t="shared" si="8"/>
        <v>-10.37228</v>
      </c>
      <c r="L100" s="88">
        <v>23745000000</v>
      </c>
      <c r="M100" s="88">
        <v>-7.7351570000000001</v>
      </c>
      <c r="N100" s="88">
        <v>-10.643245</v>
      </c>
      <c r="R100" s="6">
        <f t="shared" si="9"/>
        <v>24.72</v>
      </c>
      <c r="S100" s="6">
        <f t="shared" si="10"/>
        <v>-7.9448046999999997</v>
      </c>
      <c r="T100" s="6">
        <f t="shared" si="11"/>
        <v>-9.1067962999999992</v>
      </c>
    </row>
    <row r="101" spans="2:20" x14ac:dyDescent="0.25">
      <c r="B101" s="88">
        <v>23940000000</v>
      </c>
      <c r="C101" s="88">
        <v>-7.1354423000000002</v>
      </c>
      <c r="D101" s="88">
        <v>-8.9395161000000005</v>
      </c>
      <c r="H101" s="6">
        <f t="shared" si="6"/>
        <v>24.914999999999999</v>
      </c>
      <c r="I101" s="6">
        <f t="shared" si="7"/>
        <v>-6.9718089000000001</v>
      </c>
      <c r="J101" s="6">
        <f t="shared" si="8"/>
        <v>-10.814282</v>
      </c>
      <c r="L101" s="88">
        <v>23940000000</v>
      </c>
      <c r="M101" s="88">
        <v>-7.7532749000000001</v>
      </c>
      <c r="N101" s="88">
        <v>-10.424556000000001</v>
      </c>
      <c r="R101" s="6">
        <f t="shared" si="9"/>
        <v>24.914999999999999</v>
      </c>
      <c r="S101" s="6">
        <f t="shared" si="10"/>
        <v>-7.9906335000000004</v>
      </c>
      <c r="T101" s="6">
        <f t="shared" si="11"/>
        <v>-8.8347978999999999</v>
      </c>
    </row>
    <row r="102" spans="2:20" x14ac:dyDescent="0.25">
      <c r="B102" s="88">
        <v>24135000000</v>
      </c>
      <c r="C102" s="88">
        <v>-7.0980482</v>
      </c>
      <c r="D102" s="88">
        <v>-9.2420367999999993</v>
      </c>
      <c r="H102" s="6">
        <f t="shared" si="6"/>
        <v>25.11</v>
      </c>
      <c r="I102" s="6">
        <f t="shared" si="7"/>
        <v>-6.9575505</v>
      </c>
      <c r="J102" s="6">
        <f t="shared" si="8"/>
        <v>-11.138547000000001</v>
      </c>
      <c r="L102" s="88">
        <v>24135000000</v>
      </c>
      <c r="M102" s="88">
        <v>-7.7900286000000003</v>
      </c>
      <c r="N102" s="88">
        <v>-10.078912000000001</v>
      </c>
      <c r="R102" s="6">
        <f t="shared" si="9"/>
        <v>25.11</v>
      </c>
      <c r="S102" s="6">
        <f t="shared" si="10"/>
        <v>-8.0147057000000004</v>
      </c>
      <c r="T102" s="6">
        <f t="shared" si="11"/>
        <v>-8.7335062000000008</v>
      </c>
    </row>
    <row r="103" spans="2:20" x14ac:dyDescent="0.25">
      <c r="B103" s="88">
        <v>24330000000</v>
      </c>
      <c r="C103" s="88">
        <v>-7.0590992000000004</v>
      </c>
      <c r="D103" s="88">
        <v>-9.5824928000000007</v>
      </c>
      <c r="H103" s="6">
        <f t="shared" si="6"/>
        <v>25.305</v>
      </c>
      <c r="I103" s="6">
        <f t="shared" si="7"/>
        <v>-6.9356150999999997</v>
      </c>
      <c r="J103" s="6">
        <f t="shared" si="8"/>
        <v>-11.494103000000001</v>
      </c>
      <c r="L103" s="88">
        <v>24330000000</v>
      </c>
      <c r="M103" s="88">
        <v>-7.8315162999999997</v>
      </c>
      <c r="N103" s="88">
        <v>-9.7456045000000007</v>
      </c>
      <c r="R103" s="6">
        <f t="shared" si="9"/>
        <v>25.305</v>
      </c>
      <c r="S103" s="6">
        <f t="shared" si="10"/>
        <v>-8.0325365000000009</v>
      </c>
      <c r="T103" s="6">
        <f t="shared" si="11"/>
        <v>-8.6532011000000004</v>
      </c>
    </row>
    <row r="104" spans="2:20" x14ac:dyDescent="0.25">
      <c r="B104" s="88">
        <v>24525000000</v>
      </c>
      <c r="C104" s="88">
        <v>-7.0206322999999999</v>
      </c>
      <c r="D104" s="88">
        <v>-9.9897098999999994</v>
      </c>
      <c r="H104" s="6">
        <f t="shared" si="6"/>
        <v>25.5</v>
      </c>
      <c r="I104" s="6">
        <f t="shared" si="7"/>
        <v>-6.9225950000000003</v>
      </c>
      <c r="J104" s="6">
        <f t="shared" si="8"/>
        <v>-11.670966</v>
      </c>
      <c r="L104" s="88">
        <v>24525000000</v>
      </c>
      <c r="M104" s="88">
        <v>-7.8920012000000002</v>
      </c>
      <c r="N104" s="88">
        <v>-9.3786649999999998</v>
      </c>
      <c r="R104" s="6">
        <f t="shared" si="9"/>
        <v>25.5</v>
      </c>
      <c r="S104" s="6">
        <f t="shared" si="10"/>
        <v>-8.0278521000000005</v>
      </c>
      <c r="T104" s="6">
        <f t="shared" si="11"/>
        <v>-8.7496977000000005</v>
      </c>
    </row>
    <row r="105" spans="2:20" x14ac:dyDescent="0.25">
      <c r="B105" s="88">
        <v>24720000000</v>
      </c>
      <c r="C105" s="88">
        <v>-6.9940404999999997</v>
      </c>
      <c r="D105" s="88">
        <v>-10.37228</v>
      </c>
      <c r="H105" s="6">
        <f t="shared" si="6"/>
        <v>25.695</v>
      </c>
      <c r="I105" s="6">
        <f t="shared" si="7"/>
        <v>-6.8912820999999997</v>
      </c>
      <c r="J105" s="6">
        <f t="shared" si="8"/>
        <v>-11.829762000000001</v>
      </c>
      <c r="L105" s="88">
        <v>24720000000</v>
      </c>
      <c r="M105" s="88">
        <v>-7.9448046999999997</v>
      </c>
      <c r="N105" s="88">
        <v>-9.1067962999999992</v>
      </c>
      <c r="R105" s="6">
        <f t="shared" si="9"/>
        <v>25.695</v>
      </c>
      <c r="S105" s="6">
        <f t="shared" si="10"/>
        <v>-8.0294266000000007</v>
      </c>
      <c r="T105" s="6">
        <f t="shared" si="11"/>
        <v>-8.8622140999999992</v>
      </c>
    </row>
    <row r="106" spans="2:20" x14ac:dyDescent="0.25">
      <c r="B106" s="88">
        <v>24915000000</v>
      </c>
      <c r="C106" s="88">
        <v>-6.9718089000000001</v>
      </c>
      <c r="D106" s="88">
        <v>-10.814282</v>
      </c>
      <c r="H106" s="6">
        <f t="shared" si="6"/>
        <v>25.89</v>
      </c>
      <c r="I106" s="6">
        <f t="shared" si="7"/>
        <v>-6.8694896999999999</v>
      </c>
      <c r="J106" s="6">
        <f t="shared" si="8"/>
        <v>-11.82011</v>
      </c>
      <c r="L106" s="88">
        <v>24915000000</v>
      </c>
      <c r="M106" s="88">
        <v>-7.9906335000000004</v>
      </c>
      <c r="N106" s="88">
        <v>-8.8347978999999999</v>
      </c>
      <c r="R106" s="6">
        <f t="shared" si="9"/>
        <v>25.89</v>
      </c>
      <c r="S106" s="6">
        <f t="shared" si="10"/>
        <v>-8.0264472999999992</v>
      </c>
      <c r="T106" s="6">
        <f t="shared" si="11"/>
        <v>-9.1303978000000008</v>
      </c>
    </row>
    <row r="107" spans="2:20" x14ac:dyDescent="0.25">
      <c r="B107" s="88">
        <v>25110000000</v>
      </c>
      <c r="C107" s="88">
        <v>-6.9575505</v>
      </c>
      <c r="D107" s="88">
        <v>-11.138547000000001</v>
      </c>
      <c r="H107" s="6">
        <f t="shared" si="6"/>
        <v>26.085000000000001</v>
      </c>
      <c r="I107" s="6">
        <f t="shared" si="7"/>
        <v>-6.8550858000000003</v>
      </c>
      <c r="J107" s="6">
        <f t="shared" si="8"/>
        <v>-11.780354000000001</v>
      </c>
      <c r="L107" s="88">
        <v>25110000000</v>
      </c>
      <c r="M107" s="88">
        <v>-8.0147057000000004</v>
      </c>
      <c r="N107" s="88">
        <v>-8.7335062000000008</v>
      </c>
      <c r="R107" s="6">
        <f t="shared" si="9"/>
        <v>26.085000000000001</v>
      </c>
      <c r="S107" s="6">
        <f t="shared" si="10"/>
        <v>-8.0218963999999993</v>
      </c>
      <c r="T107" s="6">
        <f t="shared" si="11"/>
        <v>-9.4055929000000003</v>
      </c>
    </row>
    <row r="108" spans="2:20" x14ac:dyDescent="0.25">
      <c r="B108" s="88">
        <v>25305000000</v>
      </c>
      <c r="C108" s="88">
        <v>-6.9356150999999997</v>
      </c>
      <c r="D108" s="88">
        <v>-11.494103000000001</v>
      </c>
      <c r="H108" s="6">
        <f t="shared" si="6"/>
        <v>26.28</v>
      </c>
      <c r="I108" s="6">
        <f t="shared" si="7"/>
        <v>-6.8607798000000004</v>
      </c>
      <c r="J108" s="6">
        <f t="shared" si="8"/>
        <v>-11.623582000000001</v>
      </c>
      <c r="L108" s="88">
        <v>25305000000</v>
      </c>
      <c r="M108" s="88">
        <v>-8.0325365000000009</v>
      </c>
      <c r="N108" s="88">
        <v>-8.6532011000000004</v>
      </c>
      <c r="R108" s="6">
        <f t="shared" si="9"/>
        <v>26.28</v>
      </c>
      <c r="S108" s="6">
        <f t="shared" si="10"/>
        <v>-8.0055799000000007</v>
      </c>
      <c r="T108" s="6">
        <f t="shared" si="11"/>
        <v>-9.7222691000000001</v>
      </c>
    </row>
    <row r="109" spans="2:20" x14ac:dyDescent="0.25">
      <c r="B109" s="88">
        <v>25500000000</v>
      </c>
      <c r="C109" s="88">
        <v>-6.9225950000000003</v>
      </c>
      <c r="D109" s="88">
        <v>-11.670966</v>
      </c>
      <c r="H109" s="6">
        <f t="shared" si="6"/>
        <v>26.475000000000001</v>
      </c>
      <c r="I109" s="6">
        <f t="shared" si="7"/>
        <v>-6.8705524999999996</v>
      </c>
      <c r="J109" s="6">
        <f t="shared" si="8"/>
        <v>-11.471399999999999</v>
      </c>
      <c r="L109" s="88">
        <v>25500000000</v>
      </c>
      <c r="M109" s="88">
        <v>-8.0278521000000005</v>
      </c>
      <c r="N109" s="88">
        <v>-8.7496977000000005</v>
      </c>
      <c r="R109" s="6">
        <f t="shared" si="9"/>
        <v>26.475000000000001</v>
      </c>
      <c r="S109" s="6">
        <f t="shared" si="10"/>
        <v>-7.9896798000000002</v>
      </c>
      <c r="T109" s="6">
        <f t="shared" si="11"/>
        <v>-10.010916</v>
      </c>
    </row>
    <row r="110" spans="2:20" x14ac:dyDescent="0.25">
      <c r="B110" s="88">
        <v>25695000000</v>
      </c>
      <c r="C110" s="88">
        <v>-6.8912820999999997</v>
      </c>
      <c r="D110" s="88">
        <v>-11.829762000000001</v>
      </c>
      <c r="H110" s="6">
        <f t="shared" si="6"/>
        <v>26.67</v>
      </c>
      <c r="I110" s="6">
        <f t="shared" si="7"/>
        <v>-6.8938569999999997</v>
      </c>
      <c r="J110" s="6">
        <f t="shared" si="8"/>
        <v>-11.208243</v>
      </c>
      <c r="L110" s="88">
        <v>25695000000</v>
      </c>
      <c r="M110" s="88">
        <v>-8.0294266000000007</v>
      </c>
      <c r="N110" s="88">
        <v>-8.8622140999999992</v>
      </c>
      <c r="R110" s="6">
        <f t="shared" si="9"/>
        <v>26.67</v>
      </c>
      <c r="S110" s="6">
        <f t="shared" si="10"/>
        <v>-7.9645004000000004</v>
      </c>
      <c r="T110" s="6">
        <f t="shared" si="11"/>
        <v>-10.322461000000001</v>
      </c>
    </row>
    <row r="111" spans="2:20" x14ac:dyDescent="0.25">
      <c r="B111" s="88">
        <v>25890000000</v>
      </c>
      <c r="C111" s="88">
        <v>-6.8694896999999999</v>
      </c>
      <c r="D111" s="88">
        <v>-11.82011</v>
      </c>
      <c r="H111" s="6">
        <f t="shared" si="6"/>
        <v>26.864999999999998</v>
      </c>
      <c r="I111" s="6">
        <f t="shared" si="7"/>
        <v>-6.9113182999999996</v>
      </c>
      <c r="J111" s="6">
        <f t="shared" si="8"/>
        <v>-11.016448</v>
      </c>
      <c r="L111" s="88">
        <v>25890000000</v>
      </c>
      <c r="M111" s="88">
        <v>-8.0264472999999992</v>
      </c>
      <c r="N111" s="88">
        <v>-9.1303978000000008</v>
      </c>
      <c r="R111" s="6">
        <f t="shared" si="9"/>
        <v>26.864999999999998</v>
      </c>
      <c r="S111" s="6">
        <f t="shared" si="10"/>
        <v>-7.9511728000000002</v>
      </c>
      <c r="T111" s="6">
        <f t="shared" si="11"/>
        <v>-10.581239</v>
      </c>
    </row>
    <row r="112" spans="2:20" x14ac:dyDescent="0.25">
      <c r="B112" s="88">
        <v>26085000000</v>
      </c>
      <c r="C112" s="88">
        <v>-6.8550858000000003</v>
      </c>
      <c r="D112" s="88">
        <v>-11.780354000000001</v>
      </c>
      <c r="H112" s="6">
        <f t="shared" si="6"/>
        <v>27.06</v>
      </c>
      <c r="I112" s="6">
        <f t="shared" si="7"/>
        <v>-6.9332108000000003</v>
      </c>
      <c r="J112" s="6">
        <f t="shared" si="8"/>
        <v>-10.771355</v>
      </c>
      <c r="L112" s="88">
        <v>26085000000</v>
      </c>
      <c r="M112" s="88">
        <v>-8.0218963999999993</v>
      </c>
      <c r="N112" s="88">
        <v>-9.4055929000000003</v>
      </c>
      <c r="R112" s="6">
        <f t="shared" si="9"/>
        <v>27.06</v>
      </c>
      <c r="S112" s="6">
        <f t="shared" si="10"/>
        <v>-7.9517026</v>
      </c>
      <c r="T112" s="6">
        <f t="shared" si="11"/>
        <v>-10.825867000000001</v>
      </c>
    </row>
    <row r="113" spans="2:20" x14ac:dyDescent="0.25">
      <c r="B113" s="88">
        <v>26280000000</v>
      </c>
      <c r="C113" s="88">
        <v>-6.8607798000000004</v>
      </c>
      <c r="D113" s="88">
        <v>-11.623582000000001</v>
      </c>
      <c r="H113" s="6">
        <f t="shared" si="6"/>
        <v>27.254999999999999</v>
      </c>
      <c r="I113" s="6">
        <f t="shared" si="7"/>
        <v>-6.9439564000000003</v>
      </c>
      <c r="J113" s="6">
        <f t="shared" si="8"/>
        <v>-10.623537000000001</v>
      </c>
      <c r="L113" s="88">
        <v>26280000000</v>
      </c>
      <c r="M113" s="88">
        <v>-8.0055799000000007</v>
      </c>
      <c r="N113" s="88">
        <v>-9.7222691000000001</v>
      </c>
      <c r="R113" s="6">
        <f t="shared" si="9"/>
        <v>27.254999999999999</v>
      </c>
      <c r="S113" s="6">
        <f t="shared" si="10"/>
        <v>-7.9623694</v>
      </c>
      <c r="T113" s="6">
        <f t="shared" si="11"/>
        <v>-11.008131000000001</v>
      </c>
    </row>
    <row r="114" spans="2:20" x14ac:dyDescent="0.25">
      <c r="B114" s="88">
        <v>26475000000</v>
      </c>
      <c r="C114" s="88">
        <v>-6.8705524999999996</v>
      </c>
      <c r="D114" s="88">
        <v>-11.471399999999999</v>
      </c>
      <c r="H114" s="6">
        <f t="shared" si="6"/>
        <v>27.45</v>
      </c>
      <c r="I114" s="6">
        <f t="shared" si="7"/>
        <v>-6.9373956000000003</v>
      </c>
      <c r="J114" s="6">
        <f t="shared" si="8"/>
        <v>-10.501132</v>
      </c>
      <c r="L114" s="88">
        <v>26475000000</v>
      </c>
      <c r="M114" s="88">
        <v>-7.9896798000000002</v>
      </c>
      <c r="N114" s="88">
        <v>-10.010916</v>
      </c>
      <c r="R114" s="6">
        <f t="shared" si="9"/>
        <v>27.45</v>
      </c>
      <c r="S114" s="6">
        <f t="shared" si="10"/>
        <v>-7.9849420000000002</v>
      </c>
      <c r="T114" s="6">
        <f t="shared" si="11"/>
        <v>-11.121499</v>
      </c>
    </row>
    <row r="115" spans="2:20" x14ac:dyDescent="0.25">
      <c r="B115" s="88">
        <v>26670000000</v>
      </c>
      <c r="C115" s="88">
        <v>-6.8938569999999997</v>
      </c>
      <c r="D115" s="88">
        <v>-11.208243</v>
      </c>
      <c r="H115" s="6">
        <f t="shared" si="6"/>
        <v>27.645</v>
      </c>
      <c r="I115" s="6">
        <f t="shared" si="7"/>
        <v>-6.9282598000000002</v>
      </c>
      <c r="J115" s="6">
        <f t="shared" si="8"/>
        <v>-10.456880999999999</v>
      </c>
      <c r="L115" s="88">
        <v>26670000000</v>
      </c>
      <c r="M115" s="88">
        <v>-7.9645004000000004</v>
      </c>
      <c r="N115" s="88">
        <v>-10.322461000000001</v>
      </c>
      <c r="R115" s="6">
        <f t="shared" si="9"/>
        <v>27.645</v>
      </c>
      <c r="S115" s="6">
        <f t="shared" si="10"/>
        <v>-8.0127325000000003</v>
      </c>
      <c r="T115" s="6">
        <f t="shared" si="11"/>
        <v>-11.204074</v>
      </c>
    </row>
    <row r="116" spans="2:20" x14ac:dyDescent="0.25">
      <c r="B116" s="88">
        <v>26865000000</v>
      </c>
      <c r="C116" s="88">
        <v>-6.9113182999999996</v>
      </c>
      <c r="D116" s="88">
        <v>-11.016448</v>
      </c>
      <c r="H116" s="6">
        <f t="shared" si="6"/>
        <v>27.84</v>
      </c>
      <c r="I116" s="6">
        <f t="shared" si="7"/>
        <v>-6.9071660000000001</v>
      </c>
      <c r="J116" s="6">
        <f t="shared" si="8"/>
        <v>-10.463839999999999</v>
      </c>
      <c r="L116" s="88">
        <v>26865000000</v>
      </c>
      <c r="M116" s="88">
        <v>-7.9511728000000002</v>
      </c>
      <c r="N116" s="88">
        <v>-10.581239</v>
      </c>
      <c r="R116" s="6">
        <f t="shared" si="9"/>
        <v>27.84</v>
      </c>
      <c r="S116" s="6">
        <f t="shared" si="10"/>
        <v>-8.0304079000000002</v>
      </c>
      <c r="T116" s="6">
        <f t="shared" si="11"/>
        <v>-11.222098000000001</v>
      </c>
    </row>
    <row r="117" spans="2:20" x14ac:dyDescent="0.25">
      <c r="B117" s="88">
        <v>27060000000</v>
      </c>
      <c r="C117" s="88">
        <v>-6.9332108000000003</v>
      </c>
      <c r="D117" s="88">
        <v>-10.771355</v>
      </c>
      <c r="H117" s="6">
        <f t="shared" si="6"/>
        <v>28.035</v>
      </c>
      <c r="I117" s="6">
        <f t="shared" si="7"/>
        <v>-6.8650817999999996</v>
      </c>
      <c r="J117" s="6">
        <f t="shared" si="8"/>
        <v>-10.484840999999999</v>
      </c>
      <c r="L117" s="88">
        <v>27060000000</v>
      </c>
      <c r="M117" s="88">
        <v>-7.9517026</v>
      </c>
      <c r="N117" s="88">
        <v>-10.825867000000001</v>
      </c>
      <c r="R117" s="6">
        <f t="shared" si="9"/>
        <v>28.035</v>
      </c>
      <c r="S117" s="6">
        <f t="shared" si="10"/>
        <v>-8.0324717000000003</v>
      </c>
      <c r="T117" s="6">
        <f t="shared" si="11"/>
        <v>-11.292555999999999</v>
      </c>
    </row>
    <row r="118" spans="2:20" x14ac:dyDescent="0.25">
      <c r="B118" s="88">
        <v>27255000000</v>
      </c>
      <c r="C118" s="88">
        <v>-6.9439564000000003</v>
      </c>
      <c r="D118" s="88">
        <v>-10.623537000000001</v>
      </c>
      <c r="H118" s="6">
        <f t="shared" si="6"/>
        <v>28.23</v>
      </c>
      <c r="I118" s="6">
        <f t="shared" si="7"/>
        <v>-6.8056635999999999</v>
      </c>
      <c r="J118" s="6">
        <f t="shared" si="8"/>
        <v>-10.537371</v>
      </c>
      <c r="L118" s="88">
        <v>27255000000</v>
      </c>
      <c r="M118" s="88">
        <v>-7.9623694</v>
      </c>
      <c r="N118" s="88">
        <v>-11.008131000000001</v>
      </c>
      <c r="R118" s="6">
        <f t="shared" si="9"/>
        <v>28.23</v>
      </c>
      <c r="S118" s="6">
        <f t="shared" si="10"/>
        <v>-8.0269527000000007</v>
      </c>
      <c r="T118" s="6">
        <f t="shared" si="11"/>
        <v>-11.301442</v>
      </c>
    </row>
    <row r="119" spans="2:20" x14ac:dyDescent="0.25">
      <c r="B119" s="88">
        <v>27450000000</v>
      </c>
      <c r="C119" s="88">
        <v>-6.9373956000000003</v>
      </c>
      <c r="D119" s="88">
        <v>-10.501132</v>
      </c>
      <c r="H119" s="6">
        <f t="shared" si="6"/>
        <v>28.425000000000001</v>
      </c>
      <c r="I119" s="6">
        <f t="shared" si="7"/>
        <v>-6.7552114000000003</v>
      </c>
      <c r="J119" s="6">
        <f t="shared" si="8"/>
        <v>-10.550433</v>
      </c>
      <c r="L119" s="88">
        <v>27450000000</v>
      </c>
      <c r="M119" s="88">
        <v>-7.9849420000000002</v>
      </c>
      <c r="N119" s="88">
        <v>-11.121499</v>
      </c>
      <c r="R119" s="6">
        <f t="shared" si="9"/>
        <v>28.425000000000001</v>
      </c>
      <c r="S119" s="6">
        <f t="shared" si="10"/>
        <v>-8.0240554999999993</v>
      </c>
      <c r="T119" s="6">
        <f t="shared" si="11"/>
        <v>-11.385516000000001</v>
      </c>
    </row>
    <row r="120" spans="2:20" x14ac:dyDescent="0.25">
      <c r="B120" s="88">
        <v>27645000000</v>
      </c>
      <c r="C120" s="88">
        <v>-6.9282598000000002</v>
      </c>
      <c r="D120" s="88">
        <v>-10.456880999999999</v>
      </c>
      <c r="H120" s="6">
        <f t="shared" si="6"/>
        <v>28.62</v>
      </c>
      <c r="I120" s="6">
        <f t="shared" si="7"/>
        <v>-6.7136607000000001</v>
      </c>
      <c r="J120" s="6">
        <f t="shared" si="8"/>
        <v>-10.584229000000001</v>
      </c>
      <c r="L120" s="88">
        <v>27645000000</v>
      </c>
      <c r="M120" s="88">
        <v>-8.0127325000000003</v>
      </c>
      <c r="N120" s="88">
        <v>-11.204074</v>
      </c>
      <c r="R120" s="6">
        <f t="shared" si="9"/>
        <v>28.62</v>
      </c>
      <c r="S120" s="6">
        <f t="shared" si="10"/>
        <v>-8.0269537</v>
      </c>
      <c r="T120" s="6">
        <f t="shared" si="11"/>
        <v>-11.431400999999999</v>
      </c>
    </row>
    <row r="121" spans="2:20" x14ac:dyDescent="0.25">
      <c r="B121" s="88">
        <v>27840000000</v>
      </c>
      <c r="C121" s="88">
        <v>-6.9071660000000001</v>
      </c>
      <c r="D121" s="88">
        <v>-10.463839999999999</v>
      </c>
      <c r="H121" s="6">
        <f t="shared" si="6"/>
        <v>28.815000000000001</v>
      </c>
      <c r="I121" s="6">
        <f t="shared" si="7"/>
        <v>-6.6914387</v>
      </c>
      <c r="J121" s="6">
        <f t="shared" si="8"/>
        <v>-10.521461</v>
      </c>
      <c r="L121" s="88">
        <v>27840000000</v>
      </c>
      <c r="M121" s="88">
        <v>-8.0304079000000002</v>
      </c>
      <c r="N121" s="88">
        <v>-11.222098000000001</v>
      </c>
      <c r="R121" s="6">
        <f t="shared" si="9"/>
        <v>28.815000000000001</v>
      </c>
      <c r="S121" s="6">
        <f t="shared" si="10"/>
        <v>-8.0346012000000009</v>
      </c>
      <c r="T121" s="6">
        <f t="shared" si="11"/>
        <v>-11.609855</v>
      </c>
    </row>
    <row r="122" spans="2:20" x14ac:dyDescent="0.25">
      <c r="B122" s="88">
        <v>28035000000</v>
      </c>
      <c r="C122" s="88">
        <v>-6.8650817999999996</v>
      </c>
      <c r="D122" s="88">
        <v>-10.484840999999999</v>
      </c>
      <c r="H122" s="6">
        <f t="shared" si="6"/>
        <v>29.01</v>
      </c>
      <c r="I122" s="6">
        <f t="shared" si="7"/>
        <v>-6.6962694999999997</v>
      </c>
      <c r="J122" s="6">
        <f t="shared" si="8"/>
        <v>-10.441891999999999</v>
      </c>
      <c r="L122" s="88">
        <v>28035000000</v>
      </c>
      <c r="M122" s="88">
        <v>-8.0324717000000003</v>
      </c>
      <c r="N122" s="88">
        <v>-11.292555999999999</v>
      </c>
      <c r="R122" s="6">
        <f t="shared" si="9"/>
        <v>29.01</v>
      </c>
      <c r="S122" s="6">
        <f t="shared" si="10"/>
        <v>-8.0512733000000001</v>
      </c>
      <c r="T122" s="6">
        <f t="shared" si="11"/>
        <v>-11.770147</v>
      </c>
    </row>
    <row r="123" spans="2:20" x14ac:dyDescent="0.25">
      <c r="B123" s="88">
        <v>28230000000</v>
      </c>
      <c r="C123" s="88">
        <v>-6.8056635999999999</v>
      </c>
      <c r="D123" s="88">
        <v>-10.537371</v>
      </c>
      <c r="H123" s="6">
        <f t="shared" si="6"/>
        <v>29.204999999999998</v>
      </c>
      <c r="I123" s="6">
        <f t="shared" si="7"/>
        <v>-6.7584971999999999</v>
      </c>
      <c r="J123" s="6">
        <f t="shared" si="8"/>
        <v>-10.275062999999999</v>
      </c>
      <c r="L123" s="88">
        <v>28230000000</v>
      </c>
      <c r="M123" s="88">
        <v>-8.0269527000000007</v>
      </c>
      <c r="N123" s="88">
        <v>-11.301442</v>
      </c>
      <c r="R123" s="6">
        <f t="shared" si="9"/>
        <v>29.204999999999998</v>
      </c>
      <c r="S123" s="6">
        <f t="shared" si="10"/>
        <v>-8.0821542999999991</v>
      </c>
      <c r="T123" s="6">
        <f t="shared" si="11"/>
        <v>-12.032935999999999</v>
      </c>
    </row>
    <row r="124" spans="2:20" x14ac:dyDescent="0.25">
      <c r="B124" s="88">
        <v>28425000000</v>
      </c>
      <c r="C124" s="88">
        <v>-6.7552114000000003</v>
      </c>
      <c r="D124" s="88">
        <v>-10.550433</v>
      </c>
      <c r="H124" s="6">
        <f t="shared" si="6"/>
        <v>29.4</v>
      </c>
      <c r="I124" s="6">
        <f t="shared" si="7"/>
        <v>-6.8253564999999998</v>
      </c>
      <c r="J124" s="6">
        <f t="shared" si="8"/>
        <v>-10.101311000000001</v>
      </c>
      <c r="L124" s="88">
        <v>28425000000</v>
      </c>
      <c r="M124" s="88">
        <v>-8.0240554999999993</v>
      </c>
      <c r="N124" s="88">
        <v>-11.385516000000001</v>
      </c>
      <c r="R124" s="6">
        <f t="shared" si="9"/>
        <v>29.4</v>
      </c>
      <c r="S124" s="6">
        <f t="shared" si="10"/>
        <v>-8.1005410999999992</v>
      </c>
      <c r="T124" s="6">
        <f t="shared" si="11"/>
        <v>-12.24897</v>
      </c>
    </row>
    <row r="125" spans="2:20" x14ac:dyDescent="0.25">
      <c r="B125" s="88">
        <v>28620000000</v>
      </c>
      <c r="C125" s="88">
        <v>-6.7136607000000001</v>
      </c>
      <c r="D125" s="88">
        <v>-10.584229000000001</v>
      </c>
      <c r="H125" s="6">
        <f t="shared" si="6"/>
        <v>29.594999999999999</v>
      </c>
      <c r="I125" s="6">
        <f t="shared" si="7"/>
        <v>-6.9047780000000003</v>
      </c>
      <c r="J125" s="6">
        <f t="shared" si="8"/>
        <v>-9.8347855000000006</v>
      </c>
      <c r="L125" s="88">
        <v>28620000000</v>
      </c>
      <c r="M125" s="88">
        <v>-8.0269537</v>
      </c>
      <c r="N125" s="88">
        <v>-11.431400999999999</v>
      </c>
      <c r="R125" s="6">
        <f t="shared" si="9"/>
        <v>29.594999999999999</v>
      </c>
      <c r="S125" s="6">
        <f t="shared" si="10"/>
        <v>-8.1120119000000006</v>
      </c>
      <c r="T125" s="6">
        <f t="shared" si="11"/>
        <v>-12.513968</v>
      </c>
    </row>
    <row r="126" spans="2:20" x14ac:dyDescent="0.25">
      <c r="B126" s="88">
        <v>28815000000</v>
      </c>
      <c r="C126" s="88">
        <v>-6.6914387</v>
      </c>
      <c r="D126" s="88">
        <v>-10.521461</v>
      </c>
      <c r="H126" s="6">
        <f t="shared" si="6"/>
        <v>29.79</v>
      </c>
      <c r="I126" s="6">
        <f t="shared" si="7"/>
        <v>-6.9838513999999998</v>
      </c>
      <c r="J126" s="6">
        <f t="shared" si="8"/>
        <v>-9.5981512000000002</v>
      </c>
      <c r="L126" s="88">
        <v>28815000000</v>
      </c>
      <c r="M126" s="88">
        <v>-8.0346012000000009</v>
      </c>
      <c r="N126" s="88">
        <v>-11.609855</v>
      </c>
      <c r="R126" s="6">
        <f t="shared" si="9"/>
        <v>29.79</v>
      </c>
      <c r="S126" s="6">
        <f t="shared" si="10"/>
        <v>-8.1169805999999998</v>
      </c>
      <c r="T126" s="6">
        <f t="shared" si="11"/>
        <v>-12.713263</v>
      </c>
    </row>
    <row r="127" spans="2:20" x14ac:dyDescent="0.25">
      <c r="B127" s="88">
        <v>29010000000</v>
      </c>
      <c r="C127" s="88">
        <v>-6.6962694999999997</v>
      </c>
      <c r="D127" s="88">
        <v>-10.441891999999999</v>
      </c>
      <c r="H127" s="6">
        <f t="shared" si="6"/>
        <v>29.984999999999999</v>
      </c>
      <c r="I127" s="6">
        <f t="shared" si="7"/>
        <v>-7.0550512999999997</v>
      </c>
      <c r="J127" s="6">
        <f t="shared" si="8"/>
        <v>-9.3306626999999995</v>
      </c>
      <c r="L127" s="88">
        <v>29010000000</v>
      </c>
      <c r="M127" s="88">
        <v>-8.0512733000000001</v>
      </c>
      <c r="N127" s="88">
        <v>-11.770147</v>
      </c>
      <c r="R127" s="6">
        <f t="shared" si="9"/>
        <v>29.984999999999999</v>
      </c>
      <c r="S127" s="6">
        <f t="shared" si="10"/>
        <v>-8.1146840999999998</v>
      </c>
      <c r="T127" s="6">
        <f t="shared" si="11"/>
        <v>-12.931623</v>
      </c>
    </row>
    <row r="128" spans="2:20" x14ac:dyDescent="0.25">
      <c r="B128" s="88">
        <v>29205000000</v>
      </c>
      <c r="C128" s="88">
        <v>-6.7584971999999999</v>
      </c>
      <c r="D128" s="88">
        <v>-10.275062999999999</v>
      </c>
      <c r="H128" s="6">
        <f t="shared" si="6"/>
        <v>30.18</v>
      </c>
      <c r="I128" s="6">
        <f t="shared" si="7"/>
        <v>-7.0952925999999996</v>
      </c>
      <c r="J128" s="6">
        <f t="shared" si="8"/>
        <v>-9.1484860999999995</v>
      </c>
      <c r="L128" s="88">
        <v>29205000000</v>
      </c>
      <c r="M128" s="88">
        <v>-8.0821542999999991</v>
      </c>
      <c r="N128" s="88">
        <v>-12.032935999999999</v>
      </c>
      <c r="R128" s="6">
        <f t="shared" si="9"/>
        <v>30.18</v>
      </c>
      <c r="S128" s="6">
        <f t="shared" si="10"/>
        <v>-8.1017237000000009</v>
      </c>
      <c r="T128" s="6">
        <f t="shared" si="11"/>
        <v>-13.039577</v>
      </c>
    </row>
    <row r="129" spans="2:20" x14ac:dyDescent="0.25">
      <c r="B129" s="88">
        <v>29400000000</v>
      </c>
      <c r="C129" s="88">
        <v>-6.8253564999999998</v>
      </c>
      <c r="D129" s="88">
        <v>-10.101311000000001</v>
      </c>
      <c r="H129" s="6">
        <f t="shared" si="6"/>
        <v>30.375</v>
      </c>
      <c r="I129" s="6">
        <f t="shared" si="7"/>
        <v>-7.1356282000000002</v>
      </c>
      <c r="J129" s="6">
        <f t="shared" si="8"/>
        <v>-8.9356498999999996</v>
      </c>
      <c r="L129" s="88">
        <v>29400000000</v>
      </c>
      <c r="M129" s="88">
        <v>-8.1005410999999992</v>
      </c>
      <c r="N129" s="88">
        <v>-12.24897</v>
      </c>
      <c r="R129" s="6">
        <f t="shared" si="9"/>
        <v>30.375</v>
      </c>
      <c r="S129" s="6">
        <f t="shared" si="10"/>
        <v>-8.0986834000000005</v>
      </c>
      <c r="T129" s="6">
        <f t="shared" si="11"/>
        <v>-13.147722999999999</v>
      </c>
    </row>
    <row r="130" spans="2:20" x14ac:dyDescent="0.25">
      <c r="B130" s="88">
        <v>29595000000</v>
      </c>
      <c r="C130" s="88">
        <v>-6.9047780000000003</v>
      </c>
      <c r="D130" s="88">
        <v>-9.8347855000000006</v>
      </c>
      <c r="H130" s="6">
        <f t="shared" si="6"/>
        <v>30.57</v>
      </c>
      <c r="I130" s="6">
        <f t="shared" si="7"/>
        <v>-7.1696891999999997</v>
      </c>
      <c r="J130" s="6">
        <f t="shared" si="8"/>
        <v>-8.8028679000000007</v>
      </c>
      <c r="L130" s="88">
        <v>29595000000</v>
      </c>
      <c r="M130" s="88">
        <v>-8.1120119000000006</v>
      </c>
      <c r="N130" s="88">
        <v>-12.513968</v>
      </c>
      <c r="R130" s="6">
        <f t="shared" si="9"/>
        <v>30.57</v>
      </c>
      <c r="S130" s="6">
        <f t="shared" si="10"/>
        <v>-8.1095457</v>
      </c>
      <c r="T130" s="6">
        <f t="shared" si="11"/>
        <v>-13.169392</v>
      </c>
    </row>
    <row r="131" spans="2:20" x14ac:dyDescent="0.25">
      <c r="B131" s="88">
        <v>29790000000</v>
      </c>
      <c r="C131" s="88">
        <v>-6.9838513999999998</v>
      </c>
      <c r="D131" s="88">
        <v>-9.5981512000000002</v>
      </c>
      <c r="H131" s="6">
        <f t="shared" si="6"/>
        <v>30.765000000000001</v>
      </c>
      <c r="I131" s="6">
        <f t="shared" si="7"/>
        <v>-7.2002477999999996</v>
      </c>
      <c r="J131" s="6">
        <f t="shared" si="8"/>
        <v>-8.6945762999999996</v>
      </c>
      <c r="L131" s="88">
        <v>29790000000</v>
      </c>
      <c r="M131" s="88">
        <v>-8.1169805999999998</v>
      </c>
      <c r="N131" s="88">
        <v>-12.713263</v>
      </c>
      <c r="R131" s="6">
        <f t="shared" si="9"/>
        <v>30.765000000000001</v>
      </c>
      <c r="S131" s="6">
        <f t="shared" si="10"/>
        <v>-8.1250105000000001</v>
      </c>
      <c r="T131" s="6">
        <f t="shared" si="11"/>
        <v>-13.156627</v>
      </c>
    </row>
    <row r="132" spans="2:20" x14ac:dyDescent="0.25">
      <c r="B132" s="88">
        <v>29985000000</v>
      </c>
      <c r="C132" s="88">
        <v>-7.0550512999999997</v>
      </c>
      <c r="D132" s="88">
        <v>-9.3306626999999995</v>
      </c>
      <c r="H132" s="6">
        <f t="shared" ref="H132:H195" si="12">B137/1000000000</f>
        <v>30.96</v>
      </c>
      <c r="I132" s="6">
        <f t="shared" ref="I132:I195" si="13">C137</f>
        <v>-7.2367977999999997</v>
      </c>
      <c r="J132" s="6">
        <f t="shared" ref="J132:J195" si="14">D137</f>
        <v>-8.6470766000000001</v>
      </c>
      <c r="L132" s="88">
        <v>29985000000</v>
      </c>
      <c r="M132" s="88">
        <v>-8.1146840999999998</v>
      </c>
      <c r="N132" s="88">
        <v>-12.931623</v>
      </c>
      <c r="R132" s="6">
        <f t="shared" ref="R132:R195" si="15">L137/1000000000</f>
        <v>30.96</v>
      </c>
      <c r="S132" s="6">
        <f t="shared" ref="S132:S195" si="16">M137</f>
        <v>-8.1350268999999997</v>
      </c>
      <c r="T132" s="6">
        <f t="shared" ref="T132:T195" si="17">N137</f>
        <v>-13.126804</v>
      </c>
    </row>
    <row r="133" spans="2:20" x14ac:dyDescent="0.25">
      <c r="B133" s="88">
        <v>30180000000</v>
      </c>
      <c r="C133" s="88">
        <v>-7.0952925999999996</v>
      </c>
      <c r="D133" s="88">
        <v>-9.1484860999999995</v>
      </c>
      <c r="H133" s="6">
        <f t="shared" si="12"/>
        <v>31.155000000000001</v>
      </c>
      <c r="I133" s="6">
        <f t="shared" si="13"/>
        <v>-7.2754922000000004</v>
      </c>
      <c r="J133" s="6">
        <f t="shared" si="14"/>
        <v>-8.6193237000000007</v>
      </c>
      <c r="L133" s="88">
        <v>30180000000</v>
      </c>
      <c r="M133" s="88">
        <v>-8.1017237000000009</v>
      </c>
      <c r="N133" s="88">
        <v>-13.039577</v>
      </c>
      <c r="R133" s="6">
        <f t="shared" si="15"/>
        <v>31.155000000000001</v>
      </c>
      <c r="S133" s="6">
        <f t="shared" si="16"/>
        <v>-8.1402158999999994</v>
      </c>
      <c r="T133" s="6">
        <f t="shared" si="17"/>
        <v>-13.079466999999999</v>
      </c>
    </row>
    <row r="134" spans="2:20" x14ac:dyDescent="0.25">
      <c r="B134" s="88">
        <v>30375000000</v>
      </c>
      <c r="C134" s="88">
        <v>-7.1356282000000002</v>
      </c>
      <c r="D134" s="88">
        <v>-8.9356498999999996</v>
      </c>
      <c r="H134" s="6">
        <f t="shared" si="12"/>
        <v>31.35</v>
      </c>
      <c r="I134" s="6">
        <f t="shared" si="13"/>
        <v>-7.3130670000000002</v>
      </c>
      <c r="J134" s="6">
        <f t="shared" si="14"/>
        <v>-8.6110401000000003</v>
      </c>
      <c r="L134" s="88">
        <v>30375000000</v>
      </c>
      <c r="M134" s="88">
        <v>-8.0986834000000005</v>
      </c>
      <c r="N134" s="88">
        <v>-13.147722999999999</v>
      </c>
      <c r="R134" s="6">
        <f t="shared" si="15"/>
        <v>31.35</v>
      </c>
      <c r="S134" s="6">
        <f t="shared" si="16"/>
        <v>-8.1387777000000003</v>
      </c>
      <c r="T134" s="6">
        <f t="shared" si="17"/>
        <v>-13.091970999999999</v>
      </c>
    </row>
    <row r="135" spans="2:20" x14ac:dyDescent="0.25">
      <c r="B135" s="88">
        <v>30570000000</v>
      </c>
      <c r="C135" s="88">
        <v>-7.1696891999999997</v>
      </c>
      <c r="D135" s="88">
        <v>-8.8028679000000007</v>
      </c>
      <c r="H135" s="6">
        <f t="shared" si="12"/>
        <v>31.545000000000002</v>
      </c>
      <c r="I135" s="6">
        <f t="shared" si="13"/>
        <v>-7.3481956000000004</v>
      </c>
      <c r="J135" s="6">
        <f t="shared" si="14"/>
        <v>-8.6166592000000009</v>
      </c>
      <c r="L135" s="88">
        <v>30570000000</v>
      </c>
      <c r="M135" s="88">
        <v>-8.1095457</v>
      </c>
      <c r="N135" s="88">
        <v>-13.169392</v>
      </c>
      <c r="R135" s="6">
        <f t="shared" si="15"/>
        <v>31.545000000000002</v>
      </c>
      <c r="S135" s="6">
        <f t="shared" si="16"/>
        <v>-8.1193913999999996</v>
      </c>
      <c r="T135" s="6">
        <f t="shared" si="17"/>
        <v>-13.071054</v>
      </c>
    </row>
    <row r="136" spans="2:20" x14ac:dyDescent="0.25">
      <c r="B136" s="88">
        <v>30765000000</v>
      </c>
      <c r="C136" s="88">
        <v>-7.2002477999999996</v>
      </c>
      <c r="D136" s="88">
        <v>-8.6945762999999996</v>
      </c>
      <c r="H136" s="6">
        <f t="shared" si="12"/>
        <v>31.74</v>
      </c>
      <c r="I136" s="6">
        <f t="shared" si="13"/>
        <v>-7.3973193000000004</v>
      </c>
      <c r="J136" s="6">
        <f t="shared" si="14"/>
        <v>-8.5801295999999994</v>
      </c>
      <c r="L136" s="88">
        <v>30765000000</v>
      </c>
      <c r="M136" s="88">
        <v>-8.1250105000000001</v>
      </c>
      <c r="N136" s="88">
        <v>-13.156627</v>
      </c>
      <c r="R136" s="6">
        <f t="shared" si="15"/>
        <v>31.74</v>
      </c>
      <c r="S136" s="6">
        <f t="shared" si="16"/>
        <v>-8.1092929999999992</v>
      </c>
      <c r="T136" s="6">
        <f t="shared" si="17"/>
        <v>-13.179339000000001</v>
      </c>
    </row>
    <row r="137" spans="2:20" x14ac:dyDescent="0.25">
      <c r="B137" s="88">
        <v>30960000000</v>
      </c>
      <c r="C137" s="88">
        <v>-7.2367977999999997</v>
      </c>
      <c r="D137" s="88">
        <v>-8.6470766000000001</v>
      </c>
      <c r="H137" s="6">
        <f t="shared" si="12"/>
        <v>31.934999999999999</v>
      </c>
      <c r="I137" s="6">
        <f t="shared" si="13"/>
        <v>-7.4380774000000001</v>
      </c>
      <c r="J137" s="6">
        <f t="shared" si="14"/>
        <v>-8.5225763000000008</v>
      </c>
      <c r="L137" s="88">
        <v>30960000000</v>
      </c>
      <c r="M137" s="88">
        <v>-8.1350268999999997</v>
      </c>
      <c r="N137" s="88">
        <v>-13.126804</v>
      </c>
      <c r="R137" s="6">
        <f t="shared" si="15"/>
        <v>31.934999999999999</v>
      </c>
      <c r="S137" s="6">
        <f t="shared" si="16"/>
        <v>-8.1160821999999992</v>
      </c>
      <c r="T137" s="6">
        <f t="shared" si="17"/>
        <v>-13.359700999999999</v>
      </c>
    </row>
    <row r="138" spans="2:20" x14ac:dyDescent="0.25">
      <c r="B138" s="88">
        <v>31155000000</v>
      </c>
      <c r="C138" s="88">
        <v>-7.2754922000000004</v>
      </c>
      <c r="D138" s="88">
        <v>-8.6193237000000007</v>
      </c>
      <c r="H138" s="6">
        <f t="shared" si="12"/>
        <v>32.130000000000003</v>
      </c>
      <c r="I138" s="6">
        <f t="shared" si="13"/>
        <v>-7.4817147000000004</v>
      </c>
      <c r="J138" s="6">
        <f t="shared" si="14"/>
        <v>-8.4113244999999992</v>
      </c>
      <c r="L138" s="88">
        <v>31155000000</v>
      </c>
      <c r="M138" s="88">
        <v>-8.1402158999999994</v>
      </c>
      <c r="N138" s="88">
        <v>-13.079466999999999</v>
      </c>
      <c r="R138" s="6">
        <f t="shared" si="15"/>
        <v>32.130000000000003</v>
      </c>
      <c r="S138" s="6">
        <f t="shared" si="16"/>
        <v>-8.1456184</v>
      </c>
      <c r="T138" s="6">
        <f t="shared" si="17"/>
        <v>-13.785337</v>
      </c>
    </row>
    <row r="139" spans="2:20" x14ac:dyDescent="0.25">
      <c r="B139" s="88">
        <v>31350000000</v>
      </c>
      <c r="C139" s="88">
        <v>-7.3130670000000002</v>
      </c>
      <c r="D139" s="88">
        <v>-8.6110401000000003</v>
      </c>
      <c r="H139" s="6">
        <f t="shared" si="12"/>
        <v>32.325000000000003</v>
      </c>
      <c r="I139" s="6">
        <f t="shared" si="13"/>
        <v>-7.5426478000000001</v>
      </c>
      <c r="J139" s="6">
        <f t="shared" si="14"/>
        <v>-8.2784042000000007</v>
      </c>
      <c r="L139" s="88">
        <v>31350000000</v>
      </c>
      <c r="M139" s="88">
        <v>-8.1387777000000003</v>
      </c>
      <c r="N139" s="88">
        <v>-13.091970999999999</v>
      </c>
      <c r="R139" s="6">
        <f t="shared" si="15"/>
        <v>32.325000000000003</v>
      </c>
      <c r="S139" s="6">
        <f t="shared" si="16"/>
        <v>-8.1731815000000001</v>
      </c>
      <c r="T139" s="6">
        <f t="shared" si="17"/>
        <v>-14.313931</v>
      </c>
    </row>
    <row r="140" spans="2:20" x14ac:dyDescent="0.25">
      <c r="B140" s="88">
        <v>31545000000</v>
      </c>
      <c r="C140" s="88">
        <v>-7.3481956000000004</v>
      </c>
      <c r="D140" s="88">
        <v>-8.6166592000000009</v>
      </c>
      <c r="H140" s="6">
        <f t="shared" si="12"/>
        <v>32.520000000000003</v>
      </c>
      <c r="I140" s="6">
        <f t="shared" si="13"/>
        <v>-7.6265717000000004</v>
      </c>
      <c r="J140" s="6">
        <f t="shared" si="14"/>
        <v>-8.0632400999999998</v>
      </c>
      <c r="L140" s="88">
        <v>31545000000</v>
      </c>
      <c r="M140" s="88">
        <v>-8.1193913999999996</v>
      </c>
      <c r="N140" s="88">
        <v>-13.071054</v>
      </c>
      <c r="R140" s="6">
        <f t="shared" si="15"/>
        <v>32.520000000000003</v>
      </c>
      <c r="S140" s="6">
        <f t="shared" si="16"/>
        <v>-8.1830759000000004</v>
      </c>
      <c r="T140" s="6">
        <f t="shared" si="17"/>
        <v>-15.179069</v>
      </c>
    </row>
    <row r="141" spans="2:20" x14ac:dyDescent="0.25">
      <c r="B141" s="88">
        <v>31740000000</v>
      </c>
      <c r="C141" s="88">
        <v>-7.3973193000000004</v>
      </c>
      <c r="D141" s="88">
        <v>-8.5801295999999994</v>
      </c>
      <c r="H141" s="6">
        <f t="shared" si="12"/>
        <v>32.715000000000003</v>
      </c>
      <c r="I141" s="6">
        <f t="shared" si="13"/>
        <v>-7.7297701999999999</v>
      </c>
      <c r="J141" s="6">
        <f t="shared" si="14"/>
        <v>-7.8072290000000004</v>
      </c>
      <c r="L141" s="88">
        <v>31740000000</v>
      </c>
      <c r="M141" s="88">
        <v>-8.1092929999999992</v>
      </c>
      <c r="N141" s="88">
        <v>-13.179339000000001</v>
      </c>
      <c r="R141" s="6">
        <f t="shared" si="15"/>
        <v>32.715000000000003</v>
      </c>
      <c r="S141" s="6">
        <f t="shared" si="16"/>
        <v>-8.1652708000000001</v>
      </c>
      <c r="T141" s="6">
        <f t="shared" si="17"/>
        <v>-16.171285999999998</v>
      </c>
    </row>
    <row r="142" spans="2:20" x14ac:dyDescent="0.25">
      <c r="B142" s="88">
        <v>31935000000</v>
      </c>
      <c r="C142" s="88">
        <v>-7.4380774000000001</v>
      </c>
      <c r="D142" s="88">
        <v>-8.5225763000000008</v>
      </c>
      <c r="H142" s="6">
        <f t="shared" si="12"/>
        <v>32.909999999999997</v>
      </c>
      <c r="I142" s="6">
        <f t="shared" si="13"/>
        <v>-7.8654852000000002</v>
      </c>
      <c r="J142" s="6">
        <f t="shared" si="14"/>
        <v>-7.4915323000000003</v>
      </c>
      <c r="L142" s="88">
        <v>31935000000</v>
      </c>
      <c r="M142" s="88">
        <v>-8.1160821999999992</v>
      </c>
      <c r="N142" s="88">
        <v>-13.359700999999999</v>
      </c>
      <c r="R142" s="6">
        <f t="shared" si="15"/>
        <v>32.909999999999997</v>
      </c>
      <c r="S142" s="6">
        <f t="shared" si="16"/>
        <v>-8.1401882000000008</v>
      </c>
      <c r="T142" s="6">
        <f t="shared" si="17"/>
        <v>-17.811609000000001</v>
      </c>
    </row>
    <row r="143" spans="2:20" x14ac:dyDescent="0.25">
      <c r="B143" s="88">
        <v>32130000000</v>
      </c>
      <c r="C143" s="88">
        <v>-7.4817147000000004</v>
      </c>
      <c r="D143" s="88">
        <v>-8.4113244999999992</v>
      </c>
      <c r="H143" s="6">
        <f t="shared" si="12"/>
        <v>33.104999999999997</v>
      </c>
      <c r="I143" s="6">
        <f t="shared" si="13"/>
        <v>-8.0210837999999995</v>
      </c>
      <c r="J143" s="6">
        <f t="shared" si="14"/>
        <v>-7.1800761</v>
      </c>
      <c r="L143" s="88">
        <v>32130000000</v>
      </c>
      <c r="M143" s="88">
        <v>-8.1456184</v>
      </c>
      <c r="N143" s="88">
        <v>-13.785337</v>
      </c>
      <c r="R143" s="6">
        <f t="shared" si="15"/>
        <v>33.104999999999997</v>
      </c>
      <c r="S143" s="6">
        <f t="shared" si="16"/>
        <v>-8.0985011999999994</v>
      </c>
      <c r="T143" s="6">
        <f t="shared" si="17"/>
        <v>-20.470396000000001</v>
      </c>
    </row>
    <row r="144" spans="2:20" x14ac:dyDescent="0.25">
      <c r="B144" s="88">
        <v>32325000000</v>
      </c>
      <c r="C144" s="88">
        <v>-7.5426478000000001</v>
      </c>
      <c r="D144" s="88">
        <v>-8.2784042000000007</v>
      </c>
      <c r="H144" s="6">
        <f t="shared" si="12"/>
        <v>33.299999999999997</v>
      </c>
      <c r="I144" s="6">
        <f t="shared" si="13"/>
        <v>-8.1906748</v>
      </c>
      <c r="J144" s="6">
        <f t="shared" si="14"/>
        <v>-6.8124799999999999</v>
      </c>
      <c r="L144" s="88">
        <v>32325000000</v>
      </c>
      <c r="M144" s="88">
        <v>-8.1731815000000001</v>
      </c>
      <c r="N144" s="88">
        <v>-14.313931</v>
      </c>
      <c r="R144" s="6">
        <f t="shared" si="15"/>
        <v>33.299999999999997</v>
      </c>
      <c r="S144" s="6">
        <f t="shared" si="16"/>
        <v>-8.0801467999999996</v>
      </c>
      <c r="T144" s="6">
        <f t="shared" si="17"/>
        <v>-21.91132</v>
      </c>
    </row>
    <row r="145" spans="2:20" x14ac:dyDescent="0.25">
      <c r="B145" s="88">
        <v>32520000000</v>
      </c>
      <c r="C145" s="88">
        <v>-7.6265717000000004</v>
      </c>
      <c r="D145" s="88">
        <v>-8.0632400999999998</v>
      </c>
      <c r="H145" s="6">
        <f t="shared" si="12"/>
        <v>33.494999999999997</v>
      </c>
      <c r="I145" s="6">
        <f t="shared" si="13"/>
        <v>-8.3640679999999996</v>
      </c>
      <c r="J145" s="6">
        <f t="shared" si="14"/>
        <v>-6.4747553</v>
      </c>
      <c r="L145" s="88">
        <v>32520000000</v>
      </c>
      <c r="M145" s="88">
        <v>-8.1830759000000004</v>
      </c>
      <c r="N145" s="88">
        <v>-15.179069</v>
      </c>
      <c r="R145" s="6">
        <f t="shared" si="15"/>
        <v>33.494999999999997</v>
      </c>
      <c r="S145" s="6">
        <f t="shared" si="16"/>
        <v>-8.0814828999999992</v>
      </c>
      <c r="T145" s="6">
        <f t="shared" si="17"/>
        <v>-22.782101000000001</v>
      </c>
    </row>
    <row r="146" spans="2:20" x14ac:dyDescent="0.25">
      <c r="B146" s="88">
        <v>32715000000</v>
      </c>
      <c r="C146" s="88">
        <v>-7.7297701999999999</v>
      </c>
      <c r="D146" s="88">
        <v>-7.8072290000000004</v>
      </c>
      <c r="H146" s="6">
        <f t="shared" si="12"/>
        <v>33.69</v>
      </c>
      <c r="I146" s="6">
        <f t="shared" si="13"/>
        <v>-8.5467709999999997</v>
      </c>
      <c r="J146" s="6">
        <f t="shared" si="14"/>
        <v>-6.1229877000000004</v>
      </c>
      <c r="L146" s="88">
        <v>32715000000</v>
      </c>
      <c r="M146" s="88">
        <v>-8.1652708000000001</v>
      </c>
      <c r="N146" s="88">
        <v>-16.171285999999998</v>
      </c>
      <c r="R146" s="6">
        <f t="shared" si="15"/>
        <v>33.69</v>
      </c>
      <c r="S146" s="6">
        <f t="shared" si="16"/>
        <v>-8.1075277000000003</v>
      </c>
      <c r="T146" s="6">
        <f t="shared" si="17"/>
        <v>-23.220427000000001</v>
      </c>
    </row>
    <row r="147" spans="2:20" x14ac:dyDescent="0.25">
      <c r="B147" s="88">
        <v>32910000000</v>
      </c>
      <c r="C147" s="88">
        <v>-7.8654852000000002</v>
      </c>
      <c r="D147" s="88">
        <v>-7.4915323000000003</v>
      </c>
      <c r="H147" s="6">
        <f t="shared" si="12"/>
        <v>33.884999999999998</v>
      </c>
      <c r="I147" s="6">
        <f t="shared" si="13"/>
        <v>-8.7312440999999996</v>
      </c>
      <c r="J147" s="6">
        <f t="shared" si="14"/>
        <v>-5.8158278000000001</v>
      </c>
      <c r="L147" s="88">
        <v>32910000000</v>
      </c>
      <c r="M147" s="88">
        <v>-8.1401882000000008</v>
      </c>
      <c r="N147" s="88">
        <v>-17.811609000000001</v>
      </c>
      <c r="R147" s="6">
        <f t="shared" si="15"/>
        <v>33.884999999999998</v>
      </c>
      <c r="S147" s="6">
        <f t="shared" si="16"/>
        <v>-8.1311377999999994</v>
      </c>
      <c r="T147" s="6">
        <f t="shared" si="17"/>
        <v>-23.22373</v>
      </c>
    </row>
    <row r="148" spans="2:20" x14ac:dyDescent="0.25">
      <c r="B148" s="88">
        <v>33105000000</v>
      </c>
      <c r="C148" s="88">
        <v>-8.0210837999999995</v>
      </c>
      <c r="D148" s="88">
        <v>-7.1800761</v>
      </c>
      <c r="H148" s="6">
        <f t="shared" si="12"/>
        <v>34.08</v>
      </c>
      <c r="I148" s="6">
        <f t="shared" si="13"/>
        <v>-8.9224014</v>
      </c>
      <c r="J148" s="6">
        <f t="shared" si="14"/>
        <v>-5.5339985</v>
      </c>
      <c r="L148" s="88">
        <v>33105000000</v>
      </c>
      <c r="M148" s="88">
        <v>-8.0985011999999994</v>
      </c>
      <c r="N148" s="88">
        <v>-20.470396000000001</v>
      </c>
      <c r="R148" s="6">
        <f t="shared" si="15"/>
        <v>34.08</v>
      </c>
      <c r="S148" s="6">
        <f t="shared" si="16"/>
        <v>-8.1748247000000003</v>
      </c>
      <c r="T148" s="6">
        <f t="shared" si="17"/>
        <v>-22.850227</v>
      </c>
    </row>
    <row r="149" spans="2:20" x14ac:dyDescent="0.25">
      <c r="B149" s="88">
        <v>33300000000</v>
      </c>
      <c r="C149" s="88">
        <v>-8.1906748</v>
      </c>
      <c r="D149" s="88">
        <v>-6.8124799999999999</v>
      </c>
      <c r="H149" s="6">
        <f t="shared" si="12"/>
        <v>34.274999999999999</v>
      </c>
      <c r="I149" s="6">
        <f t="shared" si="13"/>
        <v>-9.1089067000000004</v>
      </c>
      <c r="J149" s="6">
        <f t="shared" si="14"/>
        <v>-5.3103137</v>
      </c>
      <c r="L149" s="88">
        <v>33300000000</v>
      </c>
      <c r="M149" s="88">
        <v>-8.0801467999999996</v>
      </c>
      <c r="N149" s="88">
        <v>-21.91132</v>
      </c>
      <c r="R149" s="6">
        <f t="shared" si="15"/>
        <v>34.274999999999999</v>
      </c>
      <c r="S149" s="6">
        <f t="shared" si="16"/>
        <v>-8.2171268000000008</v>
      </c>
      <c r="T149" s="6">
        <f t="shared" si="17"/>
        <v>-22.029430000000001</v>
      </c>
    </row>
    <row r="150" spans="2:20" x14ac:dyDescent="0.25">
      <c r="B150" s="88">
        <v>33495000000</v>
      </c>
      <c r="C150" s="88">
        <v>-8.3640679999999996</v>
      </c>
      <c r="D150" s="88">
        <v>-6.4747553</v>
      </c>
      <c r="H150" s="6">
        <f t="shared" si="12"/>
        <v>34.47</v>
      </c>
      <c r="I150" s="6">
        <f t="shared" si="13"/>
        <v>-9.2742014000000008</v>
      </c>
      <c r="J150" s="6">
        <f t="shared" si="14"/>
        <v>-5.1207814000000003</v>
      </c>
      <c r="L150" s="88">
        <v>33495000000</v>
      </c>
      <c r="M150" s="88">
        <v>-8.0814828999999992</v>
      </c>
      <c r="N150" s="88">
        <v>-22.782101000000001</v>
      </c>
      <c r="R150" s="6">
        <f t="shared" si="15"/>
        <v>34.47</v>
      </c>
      <c r="S150" s="6">
        <f t="shared" si="16"/>
        <v>-8.2885293999999998</v>
      </c>
      <c r="T150" s="6">
        <f t="shared" si="17"/>
        <v>-20.867245</v>
      </c>
    </row>
    <row r="151" spans="2:20" x14ac:dyDescent="0.25">
      <c r="B151" s="88">
        <v>33690000000</v>
      </c>
      <c r="C151" s="88">
        <v>-8.5467709999999997</v>
      </c>
      <c r="D151" s="88">
        <v>-6.1229877000000004</v>
      </c>
      <c r="H151" s="6">
        <f t="shared" si="12"/>
        <v>34.664999999999999</v>
      </c>
      <c r="I151" s="6">
        <f t="shared" si="13"/>
        <v>-9.4071578999999996</v>
      </c>
      <c r="J151" s="6">
        <f t="shared" si="14"/>
        <v>-4.9913296999999996</v>
      </c>
      <c r="L151" s="88">
        <v>33690000000</v>
      </c>
      <c r="M151" s="88">
        <v>-8.1075277000000003</v>
      </c>
      <c r="N151" s="88">
        <v>-23.220427000000001</v>
      </c>
      <c r="R151" s="6">
        <f t="shared" si="15"/>
        <v>34.664999999999999</v>
      </c>
      <c r="S151" s="6">
        <f t="shared" si="16"/>
        <v>-8.3717135999999996</v>
      </c>
      <c r="T151" s="6">
        <f t="shared" si="17"/>
        <v>-18.990197999999999</v>
      </c>
    </row>
    <row r="152" spans="2:20" x14ac:dyDescent="0.25">
      <c r="B152" s="88">
        <v>33885000000</v>
      </c>
      <c r="C152" s="88">
        <v>-8.7312440999999996</v>
      </c>
      <c r="D152" s="88">
        <v>-5.8158278000000001</v>
      </c>
      <c r="H152" s="6">
        <f t="shared" si="12"/>
        <v>34.86</v>
      </c>
      <c r="I152" s="6">
        <f t="shared" si="13"/>
        <v>-9.5161952999999997</v>
      </c>
      <c r="J152" s="6">
        <f t="shared" si="14"/>
        <v>-4.8921447000000002</v>
      </c>
      <c r="L152" s="88">
        <v>33885000000</v>
      </c>
      <c r="M152" s="88">
        <v>-8.1311377999999994</v>
      </c>
      <c r="N152" s="88">
        <v>-23.22373</v>
      </c>
      <c r="R152" s="6">
        <f t="shared" si="15"/>
        <v>34.86</v>
      </c>
      <c r="S152" s="6">
        <f t="shared" si="16"/>
        <v>-8.4741049000000004</v>
      </c>
      <c r="T152" s="6">
        <f t="shared" si="17"/>
        <v>-15.915017000000001</v>
      </c>
    </row>
    <row r="153" spans="2:20" x14ac:dyDescent="0.25">
      <c r="B153" s="88">
        <v>34080000000</v>
      </c>
      <c r="C153" s="88">
        <v>-8.9224014</v>
      </c>
      <c r="D153" s="88">
        <v>-5.5339985</v>
      </c>
      <c r="H153" s="6">
        <f t="shared" si="12"/>
        <v>35.055</v>
      </c>
      <c r="I153" s="6">
        <f t="shared" si="13"/>
        <v>-9.5869627000000008</v>
      </c>
      <c r="J153" s="6">
        <f t="shared" si="14"/>
        <v>-4.8418646000000001</v>
      </c>
      <c r="L153" s="88">
        <v>34080000000</v>
      </c>
      <c r="M153" s="88">
        <v>-8.1748247000000003</v>
      </c>
      <c r="N153" s="88">
        <v>-22.850227</v>
      </c>
      <c r="R153" s="6">
        <f t="shared" si="15"/>
        <v>35.055</v>
      </c>
      <c r="S153" s="6">
        <f t="shared" si="16"/>
        <v>-8.5582265999999994</v>
      </c>
      <c r="T153" s="6">
        <f t="shared" si="17"/>
        <v>-14.031741999999999</v>
      </c>
    </row>
    <row r="154" spans="2:20" x14ac:dyDescent="0.25">
      <c r="B154" s="88">
        <v>34275000000</v>
      </c>
      <c r="C154" s="88">
        <v>-9.1089067000000004</v>
      </c>
      <c r="D154" s="88">
        <v>-5.3103137</v>
      </c>
      <c r="H154" s="6">
        <f t="shared" si="12"/>
        <v>35.25</v>
      </c>
      <c r="I154" s="6">
        <f t="shared" si="13"/>
        <v>-9.6458844999999993</v>
      </c>
      <c r="J154" s="6">
        <f t="shared" si="14"/>
        <v>-4.8436241000000004</v>
      </c>
      <c r="L154" s="88">
        <v>34275000000</v>
      </c>
      <c r="M154" s="88">
        <v>-8.2171268000000008</v>
      </c>
      <c r="N154" s="88">
        <v>-22.029430000000001</v>
      </c>
      <c r="R154" s="6">
        <f t="shared" si="15"/>
        <v>35.25</v>
      </c>
      <c r="S154" s="6">
        <f t="shared" si="16"/>
        <v>-8.6339854999999996</v>
      </c>
      <c r="T154" s="6">
        <f t="shared" si="17"/>
        <v>-12.580467000000001</v>
      </c>
    </row>
    <row r="155" spans="2:20" x14ac:dyDescent="0.25">
      <c r="B155" s="88">
        <v>34470000000</v>
      </c>
      <c r="C155" s="88">
        <v>-9.2742014000000008</v>
      </c>
      <c r="D155" s="88">
        <v>-5.1207814000000003</v>
      </c>
      <c r="H155" s="6">
        <f t="shared" si="12"/>
        <v>35.445</v>
      </c>
      <c r="I155" s="6">
        <f t="shared" si="13"/>
        <v>-9.6791420000000006</v>
      </c>
      <c r="J155" s="6">
        <f t="shared" si="14"/>
        <v>-4.8750153000000003</v>
      </c>
      <c r="L155" s="88">
        <v>34470000000</v>
      </c>
      <c r="M155" s="88">
        <v>-8.2885293999999998</v>
      </c>
      <c r="N155" s="88">
        <v>-20.867245</v>
      </c>
      <c r="R155" s="6">
        <f t="shared" si="15"/>
        <v>35.445</v>
      </c>
      <c r="S155" s="6">
        <f t="shared" si="16"/>
        <v>-8.6843375999999992</v>
      </c>
      <c r="T155" s="6">
        <f t="shared" si="17"/>
        <v>-11.468218</v>
      </c>
    </row>
    <row r="156" spans="2:20" x14ac:dyDescent="0.25">
      <c r="B156" s="88">
        <v>34665000000</v>
      </c>
      <c r="C156" s="88">
        <v>-9.4071578999999996</v>
      </c>
      <c r="D156" s="88">
        <v>-4.9913296999999996</v>
      </c>
      <c r="H156" s="6">
        <f t="shared" si="12"/>
        <v>35.64</v>
      </c>
      <c r="I156" s="6">
        <f t="shared" si="13"/>
        <v>-9.6935100999999992</v>
      </c>
      <c r="J156" s="6">
        <f t="shared" si="14"/>
        <v>-4.9663624999999998</v>
      </c>
      <c r="L156" s="88">
        <v>34665000000</v>
      </c>
      <c r="M156" s="88">
        <v>-8.3717135999999996</v>
      </c>
      <c r="N156" s="88">
        <v>-18.990197999999999</v>
      </c>
      <c r="R156" s="6">
        <f t="shared" si="15"/>
        <v>35.64</v>
      </c>
      <c r="S156" s="6">
        <f t="shared" si="16"/>
        <v>-8.7184533999999996</v>
      </c>
      <c r="T156" s="6">
        <f t="shared" si="17"/>
        <v>-10.547624000000001</v>
      </c>
    </row>
    <row r="157" spans="2:20" x14ac:dyDescent="0.25">
      <c r="B157" s="88">
        <v>34860000000</v>
      </c>
      <c r="C157" s="88">
        <v>-9.5161952999999997</v>
      </c>
      <c r="D157" s="88">
        <v>-4.8921447000000002</v>
      </c>
      <c r="H157" s="6">
        <f t="shared" si="12"/>
        <v>35.835000000000001</v>
      </c>
      <c r="I157" s="6">
        <f t="shared" si="13"/>
        <v>-9.6857462000000005</v>
      </c>
      <c r="J157" s="6">
        <f t="shared" si="14"/>
        <v>-5.0735092000000002</v>
      </c>
      <c r="L157" s="88">
        <v>34860000000</v>
      </c>
      <c r="M157" s="88">
        <v>-8.4741049000000004</v>
      </c>
      <c r="N157" s="88">
        <v>-15.915017000000001</v>
      </c>
      <c r="R157" s="6">
        <f t="shared" si="15"/>
        <v>35.835000000000001</v>
      </c>
      <c r="S157" s="6">
        <f t="shared" si="16"/>
        <v>-8.7518834999999999</v>
      </c>
      <c r="T157" s="6">
        <f t="shared" si="17"/>
        <v>-9.8525647999999997</v>
      </c>
    </row>
    <row r="158" spans="2:20" x14ac:dyDescent="0.25">
      <c r="B158" s="88">
        <v>35055000000</v>
      </c>
      <c r="C158" s="88">
        <v>-9.5869627000000008</v>
      </c>
      <c r="D158" s="88">
        <v>-4.8418646000000001</v>
      </c>
      <c r="H158" s="6">
        <f t="shared" si="12"/>
        <v>36.03</v>
      </c>
      <c r="I158" s="6">
        <f t="shared" si="13"/>
        <v>-9.6644936000000001</v>
      </c>
      <c r="J158" s="6">
        <f t="shared" si="14"/>
        <v>-5.2181721000000003</v>
      </c>
      <c r="L158" s="88">
        <v>35055000000</v>
      </c>
      <c r="M158" s="88">
        <v>-8.5582265999999994</v>
      </c>
      <c r="N158" s="88">
        <v>-14.031741999999999</v>
      </c>
      <c r="R158" s="6">
        <f t="shared" si="15"/>
        <v>36.03</v>
      </c>
      <c r="S158" s="6">
        <f t="shared" si="16"/>
        <v>-8.8006554000000001</v>
      </c>
      <c r="T158" s="6">
        <f t="shared" si="17"/>
        <v>-9.2818536999999992</v>
      </c>
    </row>
    <row r="159" spans="2:20" x14ac:dyDescent="0.25">
      <c r="B159" s="88">
        <v>35250000000</v>
      </c>
      <c r="C159" s="88">
        <v>-9.6458844999999993</v>
      </c>
      <c r="D159" s="88">
        <v>-4.8436241000000004</v>
      </c>
      <c r="H159" s="6">
        <f t="shared" si="12"/>
        <v>36.225000000000001</v>
      </c>
      <c r="I159" s="6">
        <f t="shared" si="13"/>
        <v>-9.6233062999999994</v>
      </c>
      <c r="J159" s="6">
        <f t="shared" si="14"/>
        <v>-5.3624253</v>
      </c>
      <c r="L159" s="88">
        <v>35250000000</v>
      </c>
      <c r="M159" s="88">
        <v>-8.6339854999999996</v>
      </c>
      <c r="N159" s="88">
        <v>-12.580467000000001</v>
      </c>
      <c r="R159" s="6">
        <f t="shared" si="15"/>
        <v>36.225000000000001</v>
      </c>
      <c r="S159" s="6">
        <f t="shared" si="16"/>
        <v>-8.8542842999999998</v>
      </c>
      <c r="T159" s="6">
        <f t="shared" si="17"/>
        <v>-8.8561706999999998</v>
      </c>
    </row>
    <row r="160" spans="2:20" x14ac:dyDescent="0.25">
      <c r="B160" s="88">
        <v>35445000000</v>
      </c>
      <c r="C160" s="88">
        <v>-9.6791420000000006</v>
      </c>
      <c r="D160" s="88">
        <v>-4.8750153000000003</v>
      </c>
      <c r="H160" s="6">
        <f t="shared" si="12"/>
        <v>36.42</v>
      </c>
      <c r="I160" s="6">
        <f t="shared" si="13"/>
        <v>-9.5924186999999996</v>
      </c>
      <c r="J160" s="6">
        <f t="shared" si="14"/>
        <v>-5.5331507000000002</v>
      </c>
      <c r="L160" s="88">
        <v>35445000000</v>
      </c>
      <c r="M160" s="88">
        <v>-8.6843375999999992</v>
      </c>
      <c r="N160" s="88">
        <v>-11.468218</v>
      </c>
      <c r="R160" s="6">
        <f t="shared" si="15"/>
        <v>36.42</v>
      </c>
      <c r="S160" s="6">
        <f t="shared" si="16"/>
        <v>-8.9314070000000001</v>
      </c>
      <c r="T160" s="6">
        <f t="shared" si="17"/>
        <v>-8.5066757000000006</v>
      </c>
    </row>
    <row r="161" spans="2:20" x14ac:dyDescent="0.25">
      <c r="B161" s="88">
        <v>35640000000</v>
      </c>
      <c r="C161" s="88">
        <v>-9.6935100999999992</v>
      </c>
      <c r="D161" s="88">
        <v>-4.9663624999999998</v>
      </c>
      <c r="H161" s="6">
        <f t="shared" si="12"/>
        <v>36.615000000000002</v>
      </c>
      <c r="I161" s="6">
        <f t="shared" si="13"/>
        <v>-9.5648727000000004</v>
      </c>
      <c r="J161" s="6">
        <f t="shared" si="14"/>
        <v>-5.7153081999999999</v>
      </c>
      <c r="L161" s="88">
        <v>35640000000</v>
      </c>
      <c r="M161" s="88">
        <v>-8.7184533999999996</v>
      </c>
      <c r="N161" s="88">
        <v>-10.547624000000001</v>
      </c>
      <c r="R161" s="6">
        <f t="shared" si="15"/>
        <v>36.615000000000002</v>
      </c>
      <c r="S161" s="6">
        <f t="shared" si="16"/>
        <v>-9.0139828000000009</v>
      </c>
      <c r="T161" s="6">
        <f t="shared" si="17"/>
        <v>-8.2469044</v>
      </c>
    </row>
    <row r="162" spans="2:20" x14ac:dyDescent="0.25">
      <c r="B162" s="88">
        <v>35835000000</v>
      </c>
      <c r="C162" s="88">
        <v>-9.6857462000000005</v>
      </c>
      <c r="D162" s="88">
        <v>-5.0735092000000002</v>
      </c>
      <c r="H162" s="6">
        <f t="shared" si="12"/>
        <v>36.81</v>
      </c>
      <c r="I162" s="6">
        <f t="shared" si="13"/>
        <v>-9.5331182000000005</v>
      </c>
      <c r="J162" s="6">
        <f t="shared" si="14"/>
        <v>-5.9134722000000002</v>
      </c>
      <c r="L162" s="88">
        <v>35835000000</v>
      </c>
      <c r="M162" s="88">
        <v>-8.7518834999999999</v>
      </c>
      <c r="N162" s="88">
        <v>-9.8525647999999997</v>
      </c>
      <c r="R162" s="6">
        <f t="shared" si="15"/>
        <v>36.81</v>
      </c>
      <c r="S162" s="6">
        <f t="shared" si="16"/>
        <v>-9.0776681999999997</v>
      </c>
      <c r="T162" s="6">
        <f t="shared" si="17"/>
        <v>-8.0566139000000003</v>
      </c>
    </row>
    <row r="163" spans="2:20" x14ac:dyDescent="0.25">
      <c r="B163" s="88">
        <v>36030000000</v>
      </c>
      <c r="C163" s="88">
        <v>-9.6644936000000001</v>
      </c>
      <c r="D163" s="88">
        <v>-5.2181721000000003</v>
      </c>
      <c r="H163" s="6">
        <f t="shared" si="12"/>
        <v>37.005000000000003</v>
      </c>
      <c r="I163" s="6">
        <f t="shared" si="13"/>
        <v>-9.5011530000000004</v>
      </c>
      <c r="J163" s="6">
        <f t="shared" si="14"/>
        <v>-6.0747198999999998</v>
      </c>
      <c r="L163" s="88">
        <v>36030000000</v>
      </c>
      <c r="M163" s="88">
        <v>-8.8006554000000001</v>
      </c>
      <c r="N163" s="88">
        <v>-9.2818536999999992</v>
      </c>
      <c r="R163" s="6">
        <f t="shared" si="15"/>
        <v>37.005000000000003</v>
      </c>
      <c r="S163" s="6">
        <f t="shared" si="16"/>
        <v>-9.1274776000000006</v>
      </c>
      <c r="T163" s="6">
        <f t="shared" si="17"/>
        <v>-7.8451395000000002</v>
      </c>
    </row>
    <row r="164" spans="2:20" x14ac:dyDescent="0.25">
      <c r="B164" s="88">
        <v>36225000000</v>
      </c>
      <c r="C164" s="88">
        <v>-9.6233062999999994</v>
      </c>
      <c r="D164" s="88">
        <v>-5.3624253</v>
      </c>
      <c r="H164" s="6">
        <f t="shared" si="12"/>
        <v>37.200000000000003</v>
      </c>
      <c r="I164" s="6">
        <f t="shared" si="13"/>
        <v>-9.4638366999999999</v>
      </c>
      <c r="J164" s="6">
        <f t="shared" si="14"/>
        <v>-6.2634711000000003</v>
      </c>
      <c r="L164" s="88">
        <v>36225000000</v>
      </c>
      <c r="M164" s="88">
        <v>-8.8542842999999998</v>
      </c>
      <c r="N164" s="88">
        <v>-8.8561706999999998</v>
      </c>
      <c r="R164" s="6">
        <f t="shared" si="15"/>
        <v>37.200000000000003</v>
      </c>
      <c r="S164" s="6">
        <f t="shared" si="16"/>
        <v>-9.1733197999999998</v>
      </c>
      <c r="T164" s="6">
        <f t="shared" si="17"/>
        <v>-7.6932330000000002</v>
      </c>
    </row>
    <row r="165" spans="2:20" x14ac:dyDescent="0.25">
      <c r="B165" s="88">
        <v>36420000000</v>
      </c>
      <c r="C165" s="88">
        <v>-9.5924186999999996</v>
      </c>
      <c r="D165" s="88">
        <v>-5.5331507000000002</v>
      </c>
      <c r="H165" s="6">
        <f t="shared" si="12"/>
        <v>37.395000000000003</v>
      </c>
      <c r="I165" s="6">
        <f t="shared" si="13"/>
        <v>-9.4250153999999995</v>
      </c>
      <c r="J165" s="6">
        <f t="shared" si="14"/>
        <v>-6.4221124999999999</v>
      </c>
      <c r="L165" s="88">
        <v>36420000000</v>
      </c>
      <c r="M165" s="88">
        <v>-8.9314070000000001</v>
      </c>
      <c r="N165" s="88">
        <v>-8.5066757000000006</v>
      </c>
      <c r="R165" s="6">
        <f t="shared" si="15"/>
        <v>37.395000000000003</v>
      </c>
      <c r="S165" s="6">
        <f t="shared" si="16"/>
        <v>-9.2043400000000002</v>
      </c>
      <c r="T165" s="6">
        <f t="shared" si="17"/>
        <v>-7.5294169999999996</v>
      </c>
    </row>
    <row r="166" spans="2:20" x14ac:dyDescent="0.25">
      <c r="B166" s="88">
        <v>36615000000</v>
      </c>
      <c r="C166" s="88">
        <v>-9.5648727000000004</v>
      </c>
      <c r="D166" s="88">
        <v>-5.7153081999999999</v>
      </c>
      <c r="H166" s="6">
        <f t="shared" si="12"/>
        <v>37.590000000000003</v>
      </c>
      <c r="I166" s="6">
        <f t="shared" si="13"/>
        <v>-9.3805341999999996</v>
      </c>
      <c r="J166" s="6">
        <f t="shared" si="14"/>
        <v>-6.5895405</v>
      </c>
      <c r="L166" s="88">
        <v>36615000000</v>
      </c>
      <c r="M166" s="88">
        <v>-9.0139828000000009</v>
      </c>
      <c r="N166" s="88">
        <v>-8.2469044</v>
      </c>
      <c r="R166" s="6">
        <f t="shared" si="15"/>
        <v>37.590000000000003</v>
      </c>
      <c r="S166" s="6">
        <f t="shared" si="16"/>
        <v>-9.2374171999999994</v>
      </c>
      <c r="T166" s="6">
        <f t="shared" si="17"/>
        <v>-7.3805512999999996</v>
      </c>
    </row>
    <row r="167" spans="2:20" x14ac:dyDescent="0.25">
      <c r="B167" s="88">
        <v>36810000000</v>
      </c>
      <c r="C167" s="88">
        <v>-9.5331182000000005</v>
      </c>
      <c r="D167" s="88">
        <v>-5.9134722000000002</v>
      </c>
      <c r="H167" s="6">
        <f t="shared" si="12"/>
        <v>37.784999999999997</v>
      </c>
      <c r="I167" s="6">
        <f t="shared" si="13"/>
        <v>-9.3392925000000009</v>
      </c>
      <c r="J167" s="6">
        <f t="shared" si="14"/>
        <v>-6.7235312</v>
      </c>
      <c r="L167" s="88">
        <v>36810000000</v>
      </c>
      <c r="M167" s="88">
        <v>-9.0776681999999997</v>
      </c>
      <c r="N167" s="88">
        <v>-8.0566139000000003</v>
      </c>
      <c r="R167" s="6">
        <f t="shared" si="15"/>
        <v>37.784999999999997</v>
      </c>
      <c r="S167" s="6">
        <f t="shared" si="16"/>
        <v>-9.2781524999999991</v>
      </c>
      <c r="T167" s="6">
        <f t="shared" si="17"/>
        <v>-7.1947979999999996</v>
      </c>
    </row>
    <row r="168" spans="2:20" x14ac:dyDescent="0.25">
      <c r="B168" s="88">
        <v>37005000000</v>
      </c>
      <c r="C168" s="88">
        <v>-9.5011530000000004</v>
      </c>
      <c r="D168" s="88">
        <v>-6.0747198999999998</v>
      </c>
      <c r="H168" s="6">
        <f t="shared" si="12"/>
        <v>37.979999999999997</v>
      </c>
      <c r="I168" s="6">
        <f t="shared" si="13"/>
        <v>-9.3108740000000001</v>
      </c>
      <c r="J168" s="6">
        <f t="shared" si="14"/>
        <v>-6.8893785000000003</v>
      </c>
      <c r="L168" s="88">
        <v>37005000000</v>
      </c>
      <c r="M168" s="88">
        <v>-9.1274776000000006</v>
      </c>
      <c r="N168" s="88">
        <v>-7.8451395000000002</v>
      </c>
      <c r="R168" s="6">
        <f t="shared" si="15"/>
        <v>37.979999999999997</v>
      </c>
      <c r="S168" s="6">
        <f t="shared" si="16"/>
        <v>-9.3320521999999997</v>
      </c>
      <c r="T168" s="6">
        <f t="shared" si="17"/>
        <v>-7.0356379000000002</v>
      </c>
    </row>
    <row r="169" spans="2:20" x14ac:dyDescent="0.25">
      <c r="B169" s="88">
        <v>37200000000</v>
      </c>
      <c r="C169" s="88">
        <v>-9.4638366999999999</v>
      </c>
      <c r="D169" s="88">
        <v>-6.2634711000000003</v>
      </c>
      <c r="H169" s="6">
        <f t="shared" si="12"/>
        <v>38.174999999999997</v>
      </c>
      <c r="I169" s="6">
        <f t="shared" si="13"/>
        <v>-9.2815131999999991</v>
      </c>
      <c r="J169" s="6">
        <f t="shared" si="14"/>
        <v>-7.0475387999999999</v>
      </c>
      <c r="L169" s="88">
        <v>37200000000</v>
      </c>
      <c r="M169" s="88">
        <v>-9.1733197999999998</v>
      </c>
      <c r="N169" s="88">
        <v>-7.6932330000000002</v>
      </c>
      <c r="R169" s="6">
        <f t="shared" si="15"/>
        <v>38.174999999999997</v>
      </c>
      <c r="S169" s="6">
        <f t="shared" si="16"/>
        <v>-9.3935575</v>
      </c>
      <c r="T169" s="6">
        <f t="shared" si="17"/>
        <v>-6.8451852999999998</v>
      </c>
    </row>
    <row r="170" spans="2:20" x14ac:dyDescent="0.25">
      <c r="B170" s="88">
        <v>37395000000</v>
      </c>
      <c r="C170" s="88">
        <v>-9.4250153999999995</v>
      </c>
      <c r="D170" s="88">
        <v>-6.4221124999999999</v>
      </c>
      <c r="H170" s="6">
        <f t="shared" si="12"/>
        <v>38.369999999999997</v>
      </c>
      <c r="I170" s="6">
        <f t="shared" si="13"/>
        <v>-9.2426995999999999</v>
      </c>
      <c r="J170" s="6">
        <f t="shared" si="14"/>
        <v>-7.2405539000000001</v>
      </c>
      <c r="L170" s="88">
        <v>37395000000</v>
      </c>
      <c r="M170" s="88">
        <v>-9.2043400000000002</v>
      </c>
      <c r="N170" s="88">
        <v>-7.5294169999999996</v>
      </c>
      <c r="R170" s="6">
        <f t="shared" si="15"/>
        <v>38.369999999999997</v>
      </c>
      <c r="S170" s="6">
        <f t="shared" si="16"/>
        <v>-9.4533710000000006</v>
      </c>
      <c r="T170" s="6">
        <f t="shared" si="17"/>
        <v>-6.6833686999999999</v>
      </c>
    </row>
    <row r="171" spans="2:20" x14ac:dyDescent="0.25">
      <c r="B171" s="88">
        <v>37590000000</v>
      </c>
      <c r="C171" s="88">
        <v>-9.3805341999999996</v>
      </c>
      <c r="D171" s="88">
        <v>-6.5895405</v>
      </c>
      <c r="H171" s="6">
        <f t="shared" si="12"/>
        <v>38.564999999999998</v>
      </c>
      <c r="I171" s="6">
        <f t="shared" si="13"/>
        <v>-9.1966199999999994</v>
      </c>
      <c r="J171" s="6">
        <f t="shared" si="14"/>
        <v>-7.4517999000000001</v>
      </c>
      <c r="L171" s="88">
        <v>37590000000</v>
      </c>
      <c r="M171" s="88">
        <v>-9.2374171999999994</v>
      </c>
      <c r="N171" s="88">
        <v>-7.3805512999999996</v>
      </c>
      <c r="R171" s="6">
        <f t="shared" si="15"/>
        <v>38.564999999999998</v>
      </c>
      <c r="S171" s="6">
        <f t="shared" si="16"/>
        <v>-9.5205517000000004</v>
      </c>
      <c r="T171" s="6">
        <f t="shared" si="17"/>
        <v>-6.4939064999999996</v>
      </c>
    </row>
    <row r="172" spans="2:20" x14ac:dyDescent="0.25">
      <c r="B172" s="88">
        <v>37785000000</v>
      </c>
      <c r="C172" s="88">
        <v>-9.3392925000000009</v>
      </c>
      <c r="D172" s="88">
        <v>-6.7235312</v>
      </c>
      <c r="H172" s="6">
        <f t="shared" si="12"/>
        <v>38.76</v>
      </c>
      <c r="I172" s="6">
        <f t="shared" si="13"/>
        <v>-9.1349648999999999</v>
      </c>
      <c r="J172" s="6">
        <f t="shared" si="14"/>
        <v>-7.7437119000000001</v>
      </c>
      <c r="L172" s="88">
        <v>37785000000</v>
      </c>
      <c r="M172" s="88">
        <v>-9.2781524999999991</v>
      </c>
      <c r="N172" s="88">
        <v>-7.1947979999999996</v>
      </c>
      <c r="R172" s="6">
        <f t="shared" si="15"/>
        <v>38.76</v>
      </c>
      <c r="S172" s="6">
        <f t="shared" si="16"/>
        <v>-9.5791550000000001</v>
      </c>
      <c r="T172" s="6">
        <f t="shared" si="17"/>
        <v>-6.3765979000000002</v>
      </c>
    </row>
    <row r="173" spans="2:20" x14ac:dyDescent="0.25">
      <c r="B173" s="88">
        <v>37980000000</v>
      </c>
      <c r="C173" s="88">
        <v>-9.3108740000000001</v>
      </c>
      <c r="D173" s="88">
        <v>-6.8893785000000003</v>
      </c>
      <c r="H173" s="6">
        <f t="shared" si="12"/>
        <v>38.954999999999998</v>
      </c>
      <c r="I173" s="6">
        <f t="shared" si="13"/>
        <v>-9.0587005999999999</v>
      </c>
      <c r="J173" s="6">
        <f t="shared" si="14"/>
        <v>-8.0861721000000006</v>
      </c>
      <c r="L173" s="88">
        <v>37980000000</v>
      </c>
      <c r="M173" s="88">
        <v>-9.3320521999999997</v>
      </c>
      <c r="N173" s="88">
        <v>-7.0356379000000002</v>
      </c>
      <c r="R173" s="6">
        <f t="shared" si="15"/>
        <v>38.954999999999998</v>
      </c>
      <c r="S173" s="6">
        <f t="shared" si="16"/>
        <v>-9.6269425999999996</v>
      </c>
      <c r="T173" s="6">
        <f t="shared" si="17"/>
        <v>-6.2487387999999999</v>
      </c>
    </row>
    <row r="174" spans="2:20" x14ac:dyDescent="0.25">
      <c r="B174" s="88">
        <v>38175000000</v>
      </c>
      <c r="C174" s="88">
        <v>-9.2815131999999991</v>
      </c>
      <c r="D174" s="88">
        <v>-7.0475387999999999</v>
      </c>
      <c r="H174" s="6">
        <f t="shared" si="12"/>
        <v>39.15</v>
      </c>
      <c r="I174" s="6">
        <f t="shared" si="13"/>
        <v>-8.9758061999999992</v>
      </c>
      <c r="J174" s="6">
        <f t="shared" si="14"/>
        <v>-8.4954882000000005</v>
      </c>
      <c r="L174" s="88">
        <v>38175000000</v>
      </c>
      <c r="M174" s="88">
        <v>-9.3935575</v>
      </c>
      <c r="N174" s="88">
        <v>-6.8451852999999998</v>
      </c>
      <c r="R174" s="6">
        <f t="shared" si="15"/>
        <v>39.15</v>
      </c>
      <c r="S174" s="6">
        <f t="shared" si="16"/>
        <v>-9.6585140000000003</v>
      </c>
      <c r="T174" s="6">
        <f t="shared" si="17"/>
        <v>-6.1547494</v>
      </c>
    </row>
    <row r="175" spans="2:20" x14ac:dyDescent="0.25">
      <c r="B175" s="88">
        <v>38370000000</v>
      </c>
      <c r="C175" s="88">
        <v>-9.2426995999999999</v>
      </c>
      <c r="D175" s="88">
        <v>-7.2405539000000001</v>
      </c>
      <c r="H175" s="6">
        <f t="shared" si="12"/>
        <v>39.344999999999999</v>
      </c>
      <c r="I175" s="6">
        <f t="shared" si="13"/>
        <v>-8.8880253000000007</v>
      </c>
      <c r="J175" s="6">
        <f t="shared" si="14"/>
        <v>-9.0454577999999994</v>
      </c>
      <c r="L175" s="88">
        <v>38370000000</v>
      </c>
      <c r="M175" s="88">
        <v>-9.4533710000000006</v>
      </c>
      <c r="N175" s="88">
        <v>-6.6833686999999999</v>
      </c>
      <c r="R175" s="6">
        <f t="shared" si="15"/>
        <v>39.344999999999999</v>
      </c>
      <c r="S175" s="6">
        <f t="shared" si="16"/>
        <v>-9.6874924</v>
      </c>
      <c r="T175" s="6">
        <f t="shared" si="17"/>
        <v>-6.0749946000000001</v>
      </c>
    </row>
    <row r="176" spans="2:20" x14ac:dyDescent="0.25">
      <c r="B176" s="88">
        <v>38565000000</v>
      </c>
      <c r="C176" s="88">
        <v>-9.1966199999999994</v>
      </c>
      <c r="D176" s="88">
        <v>-7.4517999000000001</v>
      </c>
      <c r="H176" s="6">
        <f t="shared" si="12"/>
        <v>39.54</v>
      </c>
      <c r="I176" s="6">
        <f t="shared" si="13"/>
        <v>-8.8155927999999992</v>
      </c>
      <c r="J176" s="6">
        <f t="shared" si="14"/>
        <v>-9.6936149999999994</v>
      </c>
      <c r="L176" s="88">
        <v>38565000000</v>
      </c>
      <c r="M176" s="88">
        <v>-9.5205517000000004</v>
      </c>
      <c r="N176" s="88">
        <v>-6.4939064999999996</v>
      </c>
      <c r="R176" s="6">
        <f t="shared" si="15"/>
        <v>39.54</v>
      </c>
      <c r="S176" s="6">
        <f t="shared" si="16"/>
        <v>-9.7081823000000007</v>
      </c>
      <c r="T176" s="6">
        <f t="shared" si="17"/>
        <v>-6.0854244</v>
      </c>
    </row>
    <row r="177" spans="2:20" x14ac:dyDescent="0.25">
      <c r="B177" s="88">
        <v>38760000000</v>
      </c>
      <c r="C177" s="88">
        <v>-9.1349648999999999</v>
      </c>
      <c r="D177" s="88">
        <v>-7.7437119000000001</v>
      </c>
      <c r="H177" s="6">
        <f t="shared" si="12"/>
        <v>39.734999999999999</v>
      </c>
      <c r="I177" s="6">
        <f t="shared" si="13"/>
        <v>-8.7512846</v>
      </c>
      <c r="J177" s="6">
        <f t="shared" si="14"/>
        <v>-10.537459</v>
      </c>
      <c r="L177" s="88">
        <v>38760000000</v>
      </c>
      <c r="M177" s="88">
        <v>-9.5791550000000001</v>
      </c>
      <c r="N177" s="88">
        <v>-6.3765979000000002</v>
      </c>
      <c r="R177" s="6">
        <f t="shared" si="15"/>
        <v>39.734999999999999</v>
      </c>
      <c r="S177" s="6">
        <f t="shared" si="16"/>
        <v>-9.727252</v>
      </c>
      <c r="T177" s="6">
        <f t="shared" si="17"/>
        <v>-6.0986279999999997</v>
      </c>
    </row>
    <row r="178" spans="2:20" x14ac:dyDescent="0.25">
      <c r="B178" s="88">
        <v>38955000000</v>
      </c>
      <c r="C178" s="88">
        <v>-9.0587005999999999</v>
      </c>
      <c r="D178" s="88">
        <v>-8.0861721000000006</v>
      </c>
      <c r="H178" s="6">
        <f t="shared" si="12"/>
        <v>39.93</v>
      </c>
      <c r="I178" s="6">
        <f t="shared" si="13"/>
        <v>-8.6967210999999995</v>
      </c>
      <c r="J178" s="6">
        <f t="shared" si="14"/>
        <v>-11.459329</v>
      </c>
      <c r="L178" s="88">
        <v>38955000000</v>
      </c>
      <c r="M178" s="88">
        <v>-9.6269425999999996</v>
      </c>
      <c r="N178" s="88">
        <v>-6.2487387999999999</v>
      </c>
      <c r="R178" s="6">
        <f t="shared" si="15"/>
        <v>39.93</v>
      </c>
      <c r="S178" s="6">
        <f t="shared" si="16"/>
        <v>-9.7344351000000007</v>
      </c>
      <c r="T178" s="6">
        <f t="shared" si="17"/>
        <v>-6.1543956</v>
      </c>
    </row>
    <row r="179" spans="2:20" x14ac:dyDescent="0.25">
      <c r="B179" s="88">
        <v>39150000000</v>
      </c>
      <c r="C179" s="88">
        <v>-8.9758061999999992</v>
      </c>
      <c r="D179" s="88">
        <v>-8.4954882000000005</v>
      </c>
      <c r="H179" s="6">
        <f t="shared" si="12"/>
        <v>40.125</v>
      </c>
      <c r="I179" s="6">
        <f t="shared" si="13"/>
        <v>-8.6590995999999993</v>
      </c>
      <c r="J179" s="6">
        <f t="shared" si="14"/>
        <v>-12.703404000000001</v>
      </c>
      <c r="L179" s="88">
        <v>39150000000</v>
      </c>
      <c r="M179" s="88">
        <v>-9.6585140000000003</v>
      </c>
      <c r="N179" s="88">
        <v>-6.1547494</v>
      </c>
      <c r="R179" s="6">
        <f t="shared" si="15"/>
        <v>40.125</v>
      </c>
      <c r="S179" s="6">
        <f t="shared" si="16"/>
        <v>-9.7492131999999998</v>
      </c>
      <c r="T179" s="6">
        <f t="shared" si="17"/>
        <v>-6.2290735000000002</v>
      </c>
    </row>
    <row r="180" spans="2:20" x14ac:dyDescent="0.25">
      <c r="B180" s="88">
        <v>39345000000</v>
      </c>
      <c r="C180" s="88">
        <v>-8.8880253000000007</v>
      </c>
      <c r="D180" s="88">
        <v>-9.0454577999999994</v>
      </c>
      <c r="H180" s="6">
        <f t="shared" si="12"/>
        <v>40.32</v>
      </c>
      <c r="I180" s="6">
        <f t="shared" si="13"/>
        <v>-8.6583919999999992</v>
      </c>
      <c r="J180" s="6">
        <f t="shared" si="14"/>
        <v>-13.789921</v>
      </c>
      <c r="L180" s="88">
        <v>39345000000</v>
      </c>
      <c r="M180" s="88">
        <v>-9.6874924</v>
      </c>
      <c r="N180" s="88">
        <v>-6.0749946000000001</v>
      </c>
      <c r="R180" s="6">
        <f t="shared" si="15"/>
        <v>40.32</v>
      </c>
      <c r="S180" s="6">
        <f t="shared" si="16"/>
        <v>-9.7576856999999997</v>
      </c>
      <c r="T180" s="6">
        <f t="shared" si="17"/>
        <v>-6.3225818</v>
      </c>
    </row>
    <row r="181" spans="2:20" x14ac:dyDescent="0.25">
      <c r="B181" s="88">
        <v>39540000000</v>
      </c>
      <c r="C181" s="88">
        <v>-8.8155927999999992</v>
      </c>
      <c r="D181" s="88">
        <v>-9.6936149999999994</v>
      </c>
      <c r="H181" s="6">
        <f t="shared" si="12"/>
        <v>40.515000000000001</v>
      </c>
      <c r="I181" s="6">
        <f t="shared" si="13"/>
        <v>-8.6690816999999996</v>
      </c>
      <c r="J181" s="6">
        <f t="shared" si="14"/>
        <v>-15.101933000000001</v>
      </c>
      <c r="L181" s="88">
        <v>39540000000</v>
      </c>
      <c r="M181" s="88">
        <v>-9.7081823000000007</v>
      </c>
      <c r="N181" s="88">
        <v>-6.0854244</v>
      </c>
      <c r="R181" s="6">
        <f t="shared" si="15"/>
        <v>40.515000000000001</v>
      </c>
      <c r="S181" s="6">
        <f t="shared" si="16"/>
        <v>-9.7590579999999996</v>
      </c>
      <c r="T181" s="6">
        <f t="shared" si="17"/>
        <v>-6.4545802999999999</v>
      </c>
    </row>
    <row r="182" spans="2:20" x14ac:dyDescent="0.25">
      <c r="B182" s="88">
        <v>39735000000</v>
      </c>
      <c r="C182" s="88">
        <v>-8.7512846</v>
      </c>
      <c r="D182" s="88">
        <v>-10.537459</v>
      </c>
      <c r="H182" s="6">
        <f t="shared" si="12"/>
        <v>40.71</v>
      </c>
      <c r="I182" s="6">
        <f t="shared" si="13"/>
        <v>-8.7041082000000003</v>
      </c>
      <c r="J182" s="6">
        <f t="shared" si="14"/>
        <v>-16.073671000000001</v>
      </c>
      <c r="L182" s="88">
        <v>39735000000</v>
      </c>
      <c r="M182" s="88">
        <v>-9.727252</v>
      </c>
      <c r="N182" s="88">
        <v>-6.0986279999999997</v>
      </c>
      <c r="R182" s="6">
        <f t="shared" si="15"/>
        <v>40.71</v>
      </c>
      <c r="S182" s="6">
        <f t="shared" si="16"/>
        <v>-9.7647285000000004</v>
      </c>
      <c r="T182" s="6">
        <f t="shared" si="17"/>
        <v>-6.5656724000000004</v>
      </c>
    </row>
    <row r="183" spans="2:20" x14ac:dyDescent="0.25">
      <c r="B183" s="88">
        <v>39930000000</v>
      </c>
      <c r="C183" s="88">
        <v>-8.6967210999999995</v>
      </c>
      <c r="D183" s="88">
        <v>-11.459329</v>
      </c>
      <c r="H183" s="6">
        <f t="shared" si="12"/>
        <v>40.905000000000001</v>
      </c>
      <c r="I183" s="6">
        <f t="shared" si="13"/>
        <v>-8.7493295999999994</v>
      </c>
      <c r="J183" s="6">
        <f t="shared" si="14"/>
        <v>-16.991194</v>
      </c>
      <c r="L183" s="88">
        <v>39930000000</v>
      </c>
      <c r="M183" s="88">
        <v>-9.7344351000000007</v>
      </c>
      <c r="N183" s="88">
        <v>-6.1543956</v>
      </c>
      <c r="R183" s="6">
        <f t="shared" si="15"/>
        <v>40.905000000000001</v>
      </c>
      <c r="S183" s="6">
        <f t="shared" si="16"/>
        <v>-9.7721347999999999</v>
      </c>
      <c r="T183" s="6">
        <f t="shared" si="17"/>
        <v>-6.7099279999999997</v>
      </c>
    </row>
    <row r="184" spans="2:20" x14ac:dyDescent="0.25">
      <c r="B184" s="88">
        <v>40125000000</v>
      </c>
      <c r="C184" s="88">
        <v>-8.6590995999999993</v>
      </c>
      <c r="D184" s="88">
        <v>-12.703404000000001</v>
      </c>
      <c r="H184" s="6">
        <f t="shared" si="12"/>
        <v>41.1</v>
      </c>
      <c r="I184" s="6">
        <f t="shared" si="13"/>
        <v>-8.8158063999999996</v>
      </c>
      <c r="J184" s="6">
        <f t="shared" si="14"/>
        <v>-17.714645000000001</v>
      </c>
      <c r="L184" s="88">
        <v>40125000000</v>
      </c>
      <c r="M184" s="88">
        <v>-9.7492131999999998</v>
      </c>
      <c r="N184" s="88">
        <v>-6.2290735000000002</v>
      </c>
      <c r="R184" s="6">
        <f t="shared" si="15"/>
        <v>41.1</v>
      </c>
      <c r="S184" s="6">
        <f t="shared" si="16"/>
        <v>-9.7761431000000005</v>
      </c>
      <c r="T184" s="6">
        <f t="shared" si="17"/>
        <v>-6.7910461</v>
      </c>
    </row>
    <row r="185" spans="2:20" x14ac:dyDescent="0.25">
      <c r="B185" s="88">
        <v>40320000000</v>
      </c>
      <c r="C185" s="88">
        <v>-8.6583919999999992</v>
      </c>
      <c r="D185" s="88">
        <v>-13.789921</v>
      </c>
      <c r="H185" s="6">
        <f t="shared" si="12"/>
        <v>41.295000000000002</v>
      </c>
      <c r="I185" s="6">
        <f t="shared" si="13"/>
        <v>-8.8856181999999997</v>
      </c>
      <c r="J185" s="6">
        <f t="shared" si="14"/>
        <v>-18.339732999999999</v>
      </c>
      <c r="L185" s="88">
        <v>40320000000</v>
      </c>
      <c r="M185" s="88">
        <v>-9.7576856999999997</v>
      </c>
      <c r="N185" s="88">
        <v>-6.3225818</v>
      </c>
      <c r="R185" s="6">
        <f t="shared" si="15"/>
        <v>41.295000000000002</v>
      </c>
      <c r="S185" s="6">
        <f t="shared" si="16"/>
        <v>-9.7729310999999992</v>
      </c>
      <c r="T185" s="6">
        <f t="shared" si="17"/>
        <v>-6.8696327000000004</v>
      </c>
    </row>
    <row r="186" spans="2:20" x14ac:dyDescent="0.25">
      <c r="B186" s="88">
        <v>40515000000</v>
      </c>
      <c r="C186" s="88">
        <v>-8.6690816999999996</v>
      </c>
      <c r="D186" s="88">
        <v>-15.101933000000001</v>
      </c>
      <c r="H186" s="6">
        <f t="shared" si="12"/>
        <v>41.49</v>
      </c>
      <c r="I186" s="6">
        <f t="shared" si="13"/>
        <v>-8.9836472999999994</v>
      </c>
      <c r="J186" s="6">
        <f t="shared" si="14"/>
        <v>-18.866700999999999</v>
      </c>
      <c r="L186" s="88">
        <v>40515000000</v>
      </c>
      <c r="M186" s="88">
        <v>-9.7590579999999996</v>
      </c>
      <c r="N186" s="88">
        <v>-6.4545802999999999</v>
      </c>
      <c r="R186" s="6">
        <f t="shared" si="15"/>
        <v>41.49</v>
      </c>
      <c r="S186" s="6">
        <f t="shared" si="16"/>
        <v>-9.7760420000000003</v>
      </c>
      <c r="T186" s="6">
        <f t="shared" si="17"/>
        <v>-6.8906235999999996</v>
      </c>
    </row>
    <row r="187" spans="2:20" x14ac:dyDescent="0.25">
      <c r="B187" s="88">
        <v>40710000000</v>
      </c>
      <c r="C187" s="88">
        <v>-8.7041082000000003</v>
      </c>
      <c r="D187" s="88">
        <v>-16.073671000000001</v>
      </c>
      <c r="H187" s="6">
        <f t="shared" si="12"/>
        <v>41.685000000000002</v>
      </c>
      <c r="I187" s="6">
        <f t="shared" si="13"/>
        <v>-9.0911684000000008</v>
      </c>
      <c r="J187" s="6">
        <f t="shared" si="14"/>
        <v>-19.124949999999998</v>
      </c>
      <c r="L187" s="88">
        <v>40710000000</v>
      </c>
      <c r="M187" s="88">
        <v>-9.7647285000000004</v>
      </c>
      <c r="N187" s="88">
        <v>-6.5656724000000004</v>
      </c>
      <c r="R187" s="6">
        <f t="shared" si="15"/>
        <v>41.685000000000002</v>
      </c>
      <c r="S187" s="6">
        <f t="shared" si="16"/>
        <v>-9.7802792000000007</v>
      </c>
      <c r="T187" s="6">
        <f t="shared" si="17"/>
        <v>-6.9425005999999998</v>
      </c>
    </row>
    <row r="188" spans="2:20" x14ac:dyDescent="0.25">
      <c r="B188" s="88">
        <v>40905000000</v>
      </c>
      <c r="C188" s="88">
        <v>-8.7493295999999994</v>
      </c>
      <c r="D188" s="88">
        <v>-16.991194</v>
      </c>
      <c r="H188" s="6">
        <f t="shared" si="12"/>
        <v>41.88</v>
      </c>
      <c r="I188" s="6">
        <f t="shared" si="13"/>
        <v>-9.2154769999999999</v>
      </c>
      <c r="J188" s="6">
        <f t="shared" si="14"/>
        <v>-19.136037999999999</v>
      </c>
      <c r="L188" s="88">
        <v>40905000000</v>
      </c>
      <c r="M188" s="88">
        <v>-9.7721347999999999</v>
      </c>
      <c r="N188" s="88">
        <v>-6.7099279999999997</v>
      </c>
      <c r="R188" s="6">
        <f t="shared" si="15"/>
        <v>41.88</v>
      </c>
      <c r="S188" s="6">
        <f t="shared" si="16"/>
        <v>-9.7866134999999996</v>
      </c>
      <c r="T188" s="6">
        <f t="shared" si="17"/>
        <v>-6.9048324000000001</v>
      </c>
    </row>
    <row r="189" spans="2:20" x14ac:dyDescent="0.25">
      <c r="B189" s="88">
        <v>41100000000</v>
      </c>
      <c r="C189" s="88">
        <v>-8.8158063999999996</v>
      </c>
      <c r="D189" s="88">
        <v>-17.714645000000001</v>
      </c>
      <c r="H189" s="6">
        <f t="shared" si="12"/>
        <v>42.075000000000003</v>
      </c>
      <c r="I189" s="6">
        <f t="shared" si="13"/>
        <v>-9.3361359000000004</v>
      </c>
      <c r="J189" s="6">
        <f t="shared" si="14"/>
        <v>-18.974979000000001</v>
      </c>
      <c r="L189" s="88">
        <v>41100000000</v>
      </c>
      <c r="M189" s="88">
        <v>-9.7761431000000005</v>
      </c>
      <c r="N189" s="88">
        <v>-6.7910461</v>
      </c>
      <c r="R189" s="6">
        <f t="shared" si="15"/>
        <v>42.075000000000003</v>
      </c>
      <c r="S189" s="6">
        <f t="shared" si="16"/>
        <v>-9.7997665000000005</v>
      </c>
      <c r="T189" s="6">
        <f t="shared" si="17"/>
        <v>-6.9257236000000004</v>
      </c>
    </row>
    <row r="190" spans="2:20" x14ac:dyDescent="0.25">
      <c r="B190" s="88">
        <v>41295000000</v>
      </c>
      <c r="C190" s="88">
        <v>-8.8856181999999997</v>
      </c>
      <c r="D190" s="88">
        <v>-18.339732999999999</v>
      </c>
      <c r="H190" s="6">
        <f t="shared" si="12"/>
        <v>42.27</v>
      </c>
      <c r="I190" s="6">
        <f t="shared" si="13"/>
        <v>-9.4674025000000004</v>
      </c>
      <c r="J190" s="6">
        <f t="shared" si="14"/>
        <v>-18.617704</v>
      </c>
      <c r="L190" s="88">
        <v>41295000000</v>
      </c>
      <c r="M190" s="88">
        <v>-9.7729310999999992</v>
      </c>
      <c r="N190" s="88">
        <v>-6.8696327000000004</v>
      </c>
      <c r="R190" s="6">
        <f t="shared" si="15"/>
        <v>42.27</v>
      </c>
      <c r="S190" s="6">
        <f t="shared" si="16"/>
        <v>-9.8295145000000002</v>
      </c>
      <c r="T190" s="6">
        <f t="shared" si="17"/>
        <v>-6.8324828000000002</v>
      </c>
    </row>
    <row r="191" spans="2:20" x14ac:dyDescent="0.25">
      <c r="B191" s="88">
        <v>41490000000</v>
      </c>
      <c r="C191" s="88">
        <v>-8.9836472999999994</v>
      </c>
      <c r="D191" s="88">
        <v>-18.866700999999999</v>
      </c>
      <c r="H191" s="6">
        <f t="shared" si="12"/>
        <v>42.465000000000003</v>
      </c>
      <c r="I191" s="6">
        <f t="shared" si="13"/>
        <v>-9.5889539999999993</v>
      </c>
      <c r="J191" s="6">
        <f t="shared" si="14"/>
        <v>-18.149628</v>
      </c>
      <c r="L191" s="88">
        <v>41490000000</v>
      </c>
      <c r="M191" s="88">
        <v>-9.7760420000000003</v>
      </c>
      <c r="N191" s="88">
        <v>-6.8906235999999996</v>
      </c>
      <c r="R191" s="6">
        <f t="shared" si="15"/>
        <v>42.465000000000003</v>
      </c>
      <c r="S191" s="6">
        <f t="shared" si="16"/>
        <v>-9.8589935000000004</v>
      </c>
      <c r="T191" s="6">
        <f t="shared" si="17"/>
        <v>-6.8366050999999999</v>
      </c>
    </row>
    <row r="192" spans="2:20" x14ac:dyDescent="0.25">
      <c r="B192" s="88">
        <v>41685000000</v>
      </c>
      <c r="C192" s="88">
        <v>-9.0911684000000008</v>
      </c>
      <c r="D192" s="88">
        <v>-19.124949999999998</v>
      </c>
      <c r="H192" s="6">
        <f t="shared" si="12"/>
        <v>42.66</v>
      </c>
      <c r="I192" s="6">
        <f t="shared" si="13"/>
        <v>-9.7326678999999992</v>
      </c>
      <c r="J192" s="6">
        <f t="shared" si="14"/>
        <v>-17.595375000000001</v>
      </c>
      <c r="L192" s="88">
        <v>41685000000</v>
      </c>
      <c r="M192" s="88">
        <v>-9.7802792000000007</v>
      </c>
      <c r="N192" s="88">
        <v>-6.9425005999999998</v>
      </c>
      <c r="R192" s="6">
        <f t="shared" si="15"/>
        <v>42.66</v>
      </c>
      <c r="S192" s="6">
        <f t="shared" si="16"/>
        <v>-9.9004744999999996</v>
      </c>
      <c r="T192" s="6">
        <f t="shared" si="17"/>
        <v>-6.7734370000000004</v>
      </c>
    </row>
    <row r="193" spans="2:20" x14ac:dyDescent="0.25">
      <c r="B193" s="88">
        <v>41880000000</v>
      </c>
      <c r="C193" s="88">
        <v>-9.2154769999999999</v>
      </c>
      <c r="D193" s="88">
        <v>-19.136037999999999</v>
      </c>
      <c r="H193" s="6">
        <f t="shared" si="12"/>
        <v>42.854999999999997</v>
      </c>
      <c r="I193" s="6">
        <f t="shared" si="13"/>
        <v>-9.8917313</v>
      </c>
      <c r="J193" s="6">
        <f t="shared" si="14"/>
        <v>-16.85549</v>
      </c>
      <c r="L193" s="88">
        <v>41880000000</v>
      </c>
      <c r="M193" s="88">
        <v>-9.7866134999999996</v>
      </c>
      <c r="N193" s="88">
        <v>-6.9048324000000001</v>
      </c>
      <c r="R193" s="6">
        <f t="shared" si="15"/>
        <v>42.854999999999997</v>
      </c>
      <c r="S193" s="6">
        <f t="shared" si="16"/>
        <v>-9.9304562000000001</v>
      </c>
      <c r="T193" s="6">
        <f t="shared" si="17"/>
        <v>-6.8323330999999996</v>
      </c>
    </row>
    <row r="194" spans="2:20" x14ac:dyDescent="0.25">
      <c r="B194" s="88">
        <v>42075000000</v>
      </c>
      <c r="C194" s="88">
        <v>-9.3361359000000004</v>
      </c>
      <c r="D194" s="88">
        <v>-18.974979000000001</v>
      </c>
      <c r="H194" s="6">
        <f t="shared" si="12"/>
        <v>43.05</v>
      </c>
      <c r="I194" s="6">
        <f t="shared" si="13"/>
        <v>-10.090611000000001</v>
      </c>
      <c r="J194" s="6">
        <f t="shared" si="14"/>
        <v>-16.036456999999999</v>
      </c>
      <c r="L194" s="88">
        <v>42075000000</v>
      </c>
      <c r="M194" s="88">
        <v>-9.7997665000000005</v>
      </c>
      <c r="N194" s="88">
        <v>-6.9257236000000004</v>
      </c>
      <c r="R194" s="6">
        <f t="shared" si="15"/>
        <v>43.05</v>
      </c>
      <c r="S194" s="6">
        <f t="shared" si="16"/>
        <v>-9.9459219000000001</v>
      </c>
      <c r="T194" s="6">
        <f t="shared" si="17"/>
        <v>-6.8594913000000002</v>
      </c>
    </row>
    <row r="195" spans="2:20" x14ac:dyDescent="0.25">
      <c r="B195" s="88">
        <v>42270000000</v>
      </c>
      <c r="C195" s="88">
        <v>-9.4674025000000004</v>
      </c>
      <c r="D195" s="88">
        <v>-18.617704</v>
      </c>
      <c r="H195" s="6">
        <f t="shared" si="12"/>
        <v>43.244999999999997</v>
      </c>
      <c r="I195" s="6">
        <f t="shared" si="13"/>
        <v>-10.314635000000001</v>
      </c>
      <c r="J195" s="6">
        <f t="shared" si="14"/>
        <v>-14.942674999999999</v>
      </c>
      <c r="L195" s="88">
        <v>42270000000</v>
      </c>
      <c r="M195" s="88">
        <v>-9.8295145000000002</v>
      </c>
      <c r="N195" s="88">
        <v>-6.8324828000000002</v>
      </c>
      <c r="R195" s="6">
        <f t="shared" si="15"/>
        <v>43.244999999999997</v>
      </c>
      <c r="S195" s="6">
        <f t="shared" si="16"/>
        <v>-9.9465445999999993</v>
      </c>
      <c r="T195" s="6">
        <f t="shared" si="17"/>
        <v>-7.0509024</v>
      </c>
    </row>
    <row r="196" spans="2:20" x14ac:dyDescent="0.25">
      <c r="B196" s="88">
        <v>42465000000</v>
      </c>
      <c r="C196" s="88">
        <v>-9.5889539999999993</v>
      </c>
      <c r="D196" s="88">
        <v>-18.149628</v>
      </c>
      <c r="H196" s="6">
        <f t="shared" ref="H196:H204" si="18">B201/1000000000</f>
        <v>43.44</v>
      </c>
      <c r="I196" s="6">
        <f t="shared" ref="I196:I204" si="19">C201</f>
        <v>-10.558066999999999</v>
      </c>
      <c r="J196" s="6">
        <f t="shared" ref="J196:J204" si="20">D201</f>
        <v>-13.975137999999999</v>
      </c>
      <c r="L196" s="88">
        <v>42465000000</v>
      </c>
      <c r="M196" s="88">
        <v>-9.8589935000000004</v>
      </c>
      <c r="N196" s="88">
        <v>-6.8366050999999999</v>
      </c>
      <c r="R196" s="6">
        <f t="shared" ref="R196:R204" si="21">L201/1000000000</f>
        <v>43.44</v>
      </c>
      <c r="S196" s="6">
        <f t="shared" ref="S196:S204" si="22">M201</f>
        <v>-9.9102858999999999</v>
      </c>
      <c r="T196" s="6">
        <f t="shared" ref="T196:T204" si="23">N201</f>
        <v>-7.1922078000000003</v>
      </c>
    </row>
    <row r="197" spans="2:20" x14ac:dyDescent="0.25">
      <c r="B197" s="88">
        <v>42660000000</v>
      </c>
      <c r="C197" s="88">
        <v>-9.7326678999999992</v>
      </c>
      <c r="D197" s="88">
        <v>-17.595375000000001</v>
      </c>
      <c r="H197" s="6">
        <f t="shared" si="18"/>
        <v>43.634999999999998</v>
      </c>
      <c r="I197" s="6">
        <f t="shared" si="19"/>
        <v>-10.823494</v>
      </c>
      <c r="J197" s="6">
        <f t="shared" si="20"/>
        <v>-12.802408</v>
      </c>
      <c r="L197" s="88">
        <v>42660000000</v>
      </c>
      <c r="M197" s="88">
        <v>-9.9004744999999996</v>
      </c>
      <c r="N197" s="88">
        <v>-6.7734370000000004</v>
      </c>
      <c r="R197" s="6">
        <f t="shared" si="21"/>
        <v>43.634999999999998</v>
      </c>
      <c r="S197" s="6">
        <f t="shared" si="22"/>
        <v>-9.8704309000000006</v>
      </c>
      <c r="T197" s="6">
        <f t="shared" si="23"/>
        <v>-7.4863223999999997</v>
      </c>
    </row>
    <row r="198" spans="2:20" x14ac:dyDescent="0.25">
      <c r="B198" s="88">
        <v>42855000000</v>
      </c>
      <c r="C198" s="88">
        <v>-9.8917313</v>
      </c>
      <c r="D198" s="88">
        <v>-16.85549</v>
      </c>
      <c r="H198" s="6">
        <f t="shared" si="18"/>
        <v>43.83</v>
      </c>
      <c r="I198" s="6">
        <f t="shared" si="19"/>
        <v>-11.100349</v>
      </c>
      <c r="J198" s="6">
        <f t="shared" si="20"/>
        <v>-11.868952</v>
      </c>
      <c r="L198" s="88">
        <v>42855000000</v>
      </c>
      <c r="M198" s="88">
        <v>-9.9304562000000001</v>
      </c>
      <c r="N198" s="88">
        <v>-6.8323330999999996</v>
      </c>
      <c r="R198" s="6">
        <f t="shared" si="21"/>
        <v>43.83</v>
      </c>
      <c r="S198" s="6">
        <f t="shared" si="22"/>
        <v>-9.8192567999999998</v>
      </c>
      <c r="T198" s="6">
        <f t="shared" si="23"/>
        <v>-7.7510724</v>
      </c>
    </row>
    <row r="199" spans="2:20" x14ac:dyDescent="0.25">
      <c r="B199" s="88">
        <v>43050000000</v>
      </c>
      <c r="C199" s="88">
        <v>-10.090611000000001</v>
      </c>
      <c r="D199" s="88">
        <v>-16.036456999999999</v>
      </c>
      <c r="H199" s="6">
        <f t="shared" si="18"/>
        <v>44.024999999999999</v>
      </c>
      <c r="I199" s="6">
        <f t="shared" si="19"/>
        <v>-11.366652</v>
      </c>
      <c r="J199" s="6">
        <f t="shared" si="20"/>
        <v>-10.810169</v>
      </c>
      <c r="L199" s="88">
        <v>43050000000</v>
      </c>
      <c r="M199" s="88">
        <v>-9.9459219000000001</v>
      </c>
      <c r="N199" s="88">
        <v>-6.8594913000000002</v>
      </c>
      <c r="R199" s="6">
        <f t="shared" si="21"/>
        <v>44.024999999999999</v>
      </c>
      <c r="S199" s="6">
        <f t="shared" si="22"/>
        <v>-9.7641086999999995</v>
      </c>
      <c r="T199" s="6">
        <f t="shared" si="23"/>
        <v>-8.1471844000000004</v>
      </c>
    </row>
    <row r="200" spans="2:20" x14ac:dyDescent="0.25">
      <c r="B200" s="88">
        <v>43245000000</v>
      </c>
      <c r="C200" s="88">
        <v>-10.314635000000001</v>
      </c>
      <c r="D200" s="88">
        <v>-14.942674999999999</v>
      </c>
      <c r="H200" s="6">
        <f t="shared" si="18"/>
        <v>44.22</v>
      </c>
      <c r="I200" s="6">
        <f t="shared" si="19"/>
        <v>-11.631081</v>
      </c>
      <c r="J200" s="6">
        <f t="shared" si="20"/>
        <v>-10.079264999999999</v>
      </c>
      <c r="L200" s="88">
        <v>43245000000</v>
      </c>
      <c r="M200" s="88">
        <v>-9.9465445999999993</v>
      </c>
      <c r="N200" s="88">
        <v>-7.0509024</v>
      </c>
      <c r="R200" s="6">
        <f t="shared" si="21"/>
        <v>44.22</v>
      </c>
      <c r="S200" s="6">
        <f t="shared" si="22"/>
        <v>-9.6944531999999999</v>
      </c>
      <c r="T200" s="6">
        <f t="shared" si="23"/>
        <v>-8.5162449000000002</v>
      </c>
    </row>
    <row r="201" spans="2:20" x14ac:dyDescent="0.25">
      <c r="B201" s="88">
        <v>43440000000</v>
      </c>
      <c r="C201" s="88">
        <v>-10.558066999999999</v>
      </c>
      <c r="D201" s="88">
        <v>-13.975137999999999</v>
      </c>
      <c r="H201" s="6">
        <f t="shared" si="18"/>
        <v>44.414999999999999</v>
      </c>
      <c r="I201" s="6">
        <f t="shared" si="19"/>
        <v>-11.891995</v>
      </c>
      <c r="J201" s="6">
        <f t="shared" si="20"/>
        <v>-9.4112310000000008</v>
      </c>
      <c r="L201" s="88">
        <v>43440000000</v>
      </c>
      <c r="M201" s="88">
        <v>-9.9102858999999999</v>
      </c>
      <c r="N201" s="88">
        <v>-7.1922078000000003</v>
      </c>
      <c r="R201" s="6">
        <f t="shared" si="21"/>
        <v>44.414999999999999</v>
      </c>
      <c r="S201" s="6">
        <f t="shared" si="22"/>
        <v>-9.6202974000000001</v>
      </c>
      <c r="T201" s="6">
        <f t="shared" si="23"/>
        <v>-8.9142589999999995</v>
      </c>
    </row>
    <row r="202" spans="2:20" x14ac:dyDescent="0.25">
      <c r="B202" s="88">
        <v>43635000000</v>
      </c>
      <c r="C202" s="88">
        <v>-10.823494</v>
      </c>
      <c r="D202" s="88">
        <v>-12.802408</v>
      </c>
      <c r="H202" s="6">
        <f t="shared" si="18"/>
        <v>44.61</v>
      </c>
      <c r="I202" s="6">
        <f t="shared" si="19"/>
        <v>-12.14273</v>
      </c>
      <c r="J202" s="6">
        <f t="shared" si="20"/>
        <v>-8.9642420000000005</v>
      </c>
      <c r="L202" s="88">
        <v>43635000000</v>
      </c>
      <c r="M202" s="88">
        <v>-9.8704309000000006</v>
      </c>
      <c r="N202" s="88">
        <v>-7.4863223999999997</v>
      </c>
      <c r="R202" s="6">
        <f t="shared" si="21"/>
        <v>44.61</v>
      </c>
      <c r="S202" s="6">
        <f t="shared" si="22"/>
        <v>-9.5332851000000005</v>
      </c>
      <c r="T202" s="6">
        <f t="shared" si="23"/>
        <v>-9.2431374000000002</v>
      </c>
    </row>
    <row r="203" spans="2:20" x14ac:dyDescent="0.25">
      <c r="B203" s="88">
        <v>43830000000</v>
      </c>
      <c r="C203" s="88">
        <v>-11.100349</v>
      </c>
      <c r="D203" s="88">
        <v>-11.868952</v>
      </c>
      <c r="H203" s="6">
        <f t="shared" si="18"/>
        <v>44.805</v>
      </c>
      <c r="I203" s="6">
        <f t="shared" si="19"/>
        <v>-12.344328000000001</v>
      </c>
      <c r="J203" s="6">
        <f t="shared" si="20"/>
        <v>-8.5997105000000005</v>
      </c>
      <c r="L203" s="88">
        <v>43830000000</v>
      </c>
      <c r="M203" s="88">
        <v>-9.8192567999999998</v>
      </c>
      <c r="N203" s="88">
        <v>-7.7510724</v>
      </c>
      <c r="R203" s="6">
        <f t="shared" si="21"/>
        <v>44.805</v>
      </c>
      <c r="S203" s="6">
        <f t="shared" si="22"/>
        <v>-9.4712648000000002</v>
      </c>
      <c r="T203" s="6">
        <f t="shared" si="23"/>
        <v>-9.5762023999999997</v>
      </c>
    </row>
    <row r="204" spans="2:20" x14ac:dyDescent="0.25">
      <c r="B204" s="88">
        <v>44025000000</v>
      </c>
      <c r="C204" s="88">
        <v>-11.366652</v>
      </c>
      <c r="D204" s="88">
        <v>-10.810169</v>
      </c>
      <c r="H204" s="6">
        <f t="shared" si="18"/>
        <v>45</v>
      </c>
      <c r="I204" s="6">
        <f t="shared" si="19"/>
        <v>-12.498200000000001</v>
      </c>
      <c r="J204" s="6">
        <f t="shared" si="20"/>
        <v>-8.3782110000000003</v>
      </c>
      <c r="L204" s="88">
        <v>44025000000</v>
      </c>
      <c r="M204" s="88">
        <v>-9.7641086999999995</v>
      </c>
      <c r="N204" s="88">
        <v>-8.1471844000000004</v>
      </c>
      <c r="R204" s="6">
        <f t="shared" si="21"/>
        <v>45</v>
      </c>
      <c r="S204" s="6">
        <f t="shared" si="22"/>
        <v>-9.4173737000000006</v>
      </c>
      <c r="T204" s="6">
        <f t="shared" si="23"/>
        <v>-9.7968177999999995</v>
      </c>
    </row>
    <row r="205" spans="2:20" x14ac:dyDescent="0.25">
      <c r="B205" s="88">
        <v>44220000000</v>
      </c>
      <c r="C205" s="88">
        <v>-11.631081</v>
      </c>
      <c r="D205" s="88">
        <v>-10.079264999999999</v>
      </c>
      <c r="L205" s="88">
        <v>44220000000</v>
      </c>
      <c r="M205" s="88">
        <v>-9.6944531999999999</v>
      </c>
      <c r="N205" s="88">
        <v>-8.5162449000000002</v>
      </c>
    </row>
    <row r="206" spans="2:20" x14ac:dyDescent="0.25">
      <c r="B206" s="88">
        <v>44415000000</v>
      </c>
      <c r="C206" s="88">
        <v>-11.891995</v>
      </c>
      <c r="D206" s="88">
        <v>-9.4112310000000008</v>
      </c>
      <c r="L206" s="88">
        <v>44415000000</v>
      </c>
      <c r="M206" s="88">
        <v>-9.6202974000000001</v>
      </c>
      <c r="N206" s="88">
        <v>-8.9142589999999995</v>
      </c>
    </row>
    <row r="207" spans="2:20" x14ac:dyDescent="0.25">
      <c r="B207" s="88">
        <v>44610000000</v>
      </c>
      <c r="C207" s="88">
        <v>-12.14273</v>
      </c>
      <c r="D207" s="88">
        <v>-8.9642420000000005</v>
      </c>
      <c r="L207" s="88">
        <v>44610000000</v>
      </c>
      <c r="M207" s="88">
        <v>-9.5332851000000005</v>
      </c>
      <c r="N207" s="88">
        <v>-9.2431374000000002</v>
      </c>
    </row>
    <row r="208" spans="2:20" x14ac:dyDescent="0.25">
      <c r="B208" s="88">
        <v>44805000000</v>
      </c>
      <c r="C208" s="88">
        <v>-12.344328000000001</v>
      </c>
      <c r="D208" s="88">
        <v>-8.5997105000000005</v>
      </c>
      <c r="L208" s="88">
        <v>44805000000</v>
      </c>
      <c r="M208" s="88">
        <v>-9.4712648000000002</v>
      </c>
      <c r="N208" s="88">
        <v>-9.5762023999999997</v>
      </c>
    </row>
    <row r="209" spans="2:14" x14ac:dyDescent="0.25">
      <c r="B209" s="88">
        <v>45000000000</v>
      </c>
      <c r="C209" s="88">
        <v>-12.498200000000001</v>
      </c>
      <c r="D209" s="88">
        <v>-8.3782110000000003</v>
      </c>
      <c r="L209" s="88">
        <v>45000000000</v>
      </c>
      <c r="M209" s="88">
        <v>-9.4173737000000006</v>
      </c>
      <c r="N209" s="88">
        <v>-9.7968177999999995</v>
      </c>
    </row>
    <row r="210" spans="2:14" x14ac:dyDescent="0.25">
      <c r="B210" s="88" t="s">
        <v>21</v>
      </c>
      <c r="L210" s="88" t="s">
        <v>21</v>
      </c>
    </row>
    <row r="213" spans="2:14" x14ac:dyDescent="0.25">
      <c r="B213" s="88" t="s">
        <v>18</v>
      </c>
      <c r="L213" s="88" t="s">
        <v>18</v>
      </c>
    </row>
    <row r="214" spans="2:14" x14ac:dyDescent="0.25">
      <c r="B214" s="88" t="s">
        <v>19</v>
      </c>
      <c r="C214" s="88" t="s">
        <v>276</v>
      </c>
      <c r="D214" s="88" t="s">
        <v>277</v>
      </c>
      <c r="L214" s="88" t="s">
        <v>19</v>
      </c>
      <c r="M214" s="88" t="s">
        <v>276</v>
      </c>
      <c r="N214" s="88" t="s">
        <v>277</v>
      </c>
    </row>
    <row r="215" spans="2:14" x14ac:dyDescent="0.25">
      <c r="B215" s="88">
        <v>10000000</v>
      </c>
      <c r="C215" s="88">
        <v>-6.1996446000000001</v>
      </c>
      <c r="D215" s="88">
        <v>-15.383289</v>
      </c>
      <c r="L215" s="88">
        <v>10000000</v>
      </c>
      <c r="M215" s="88">
        <v>-7.2921661999999996</v>
      </c>
      <c r="N215" s="88">
        <v>-9.8974323000000002</v>
      </c>
    </row>
    <row r="216" spans="2:14" x14ac:dyDescent="0.25">
      <c r="B216" s="88">
        <v>189900000</v>
      </c>
      <c r="C216" s="88">
        <v>-6.2208385000000002</v>
      </c>
      <c r="D216" s="88">
        <v>-15.428037</v>
      </c>
      <c r="L216" s="88">
        <v>189900000</v>
      </c>
      <c r="M216" s="88">
        <v>-7.2723632</v>
      </c>
      <c r="N216" s="88">
        <v>-10.174640999999999</v>
      </c>
    </row>
    <row r="217" spans="2:14" x14ac:dyDescent="0.25">
      <c r="B217" s="88">
        <v>369800000</v>
      </c>
      <c r="C217" s="88">
        <v>-6.2608370999999998</v>
      </c>
      <c r="D217" s="88">
        <v>-15.740843</v>
      </c>
      <c r="L217" s="88">
        <v>369800000</v>
      </c>
      <c r="M217" s="88">
        <v>-7.2833500000000004</v>
      </c>
      <c r="N217" s="88">
        <v>-10.475436</v>
      </c>
    </row>
    <row r="218" spans="2:14" x14ac:dyDescent="0.25">
      <c r="B218" s="88">
        <v>549700000</v>
      </c>
      <c r="C218" s="88">
        <v>-6.2883201</v>
      </c>
      <c r="D218" s="88">
        <v>-16.24316</v>
      </c>
      <c r="L218" s="88">
        <v>549700000</v>
      </c>
      <c r="M218" s="88">
        <v>-7.3357986999999998</v>
      </c>
      <c r="N218" s="88">
        <v>-10.778560000000001</v>
      </c>
    </row>
    <row r="219" spans="2:14" x14ac:dyDescent="0.25">
      <c r="B219" s="88">
        <v>729600000</v>
      </c>
      <c r="C219" s="88">
        <v>-6.2774400999999997</v>
      </c>
      <c r="D219" s="88">
        <v>-16.548411999999999</v>
      </c>
      <c r="L219" s="88">
        <v>729600000</v>
      </c>
      <c r="M219" s="88">
        <v>-7.3945565000000002</v>
      </c>
      <c r="N219" s="88">
        <v>-11.153434000000001</v>
      </c>
    </row>
    <row r="220" spans="2:14" x14ac:dyDescent="0.25">
      <c r="B220" s="88">
        <v>909500000</v>
      </c>
      <c r="C220" s="88">
        <v>-6.2579007000000004</v>
      </c>
      <c r="D220" s="88">
        <v>-16.889492000000001</v>
      </c>
      <c r="L220" s="88">
        <v>909500000</v>
      </c>
      <c r="M220" s="88">
        <v>-7.4264010999999996</v>
      </c>
      <c r="N220" s="88">
        <v>-11.430533</v>
      </c>
    </row>
    <row r="221" spans="2:14" x14ac:dyDescent="0.25">
      <c r="B221" s="88">
        <v>1089400000</v>
      </c>
      <c r="C221" s="88">
        <v>-6.2445573999999997</v>
      </c>
      <c r="D221" s="88">
        <v>-16.793108</v>
      </c>
      <c r="L221" s="88">
        <v>1089400000</v>
      </c>
      <c r="M221" s="88">
        <v>-7.4643369000000002</v>
      </c>
      <c r="N221" s="88">
        <v>-11.864138000000001</v>
      </c>
    </row>
    <row r="222" spans="2:14" x14ac:dyDescent="0.25">
      <c r="B222" s="88">
        <v>1269300000</v>
      </c>
      <c r="C222" s="88">
        <v>-6.305161</v>
      </c>
      <c r="D222" s="88">
        <v>-16.666302000000002</v>
      </c>
      <c r="L222" s="88">
        <v>1269300000</v>
      </c>
      <c r="M222" s="88">
        <v>-7.5013126999999997</v>
      </c>
      <c r="N222" s="88">
        <v>-12.243455000000001</v>
      </c>
    </row>
    <row r="223" spans="2:14" x14ac:dyDescent="0.25">
      <c r="B223" s="88">
        <v>1449200000</v>
      </c>
      <c r="C223" s="88">
        <v>-6.3217249000000004</v>
      </c>
      <c r="D223" s="88">
        <v>-16.040828999999999</v>
      </c>
      <c r="L223" s="88">
        <v>1449200000</v>
      </c>
      <c r="M223" s="88">
        <v>-7.5388736999999999</v>
      </c>
      <c r="N223" s="88">
        <v>-12.773875</v>
      </c>
    </row>
    <row r="224" spans="2:14" x14ac:dyDescent="0.25">
      <c r="B224" s="88">
        <v>1629100000</v>
      </c>
      <c r="C224" s="88">
        <v>-6.3376064000000003</v>
      </c>
      <c r="D224" s="88">
        <v>-15.63341</v>
      </c>
      <c r="L224" s="88">
        <v>1629100000</v>
      </c>
      <c r="M224" s="88">
        <v>-7.5571546999999999</v>
      </c>
      <c r="N224" s="88">
        <v>-13.185098</v>
      </c>
    </row>
    <row r="225" spans="2:14" x14ac:dyDescent="0.25">
      <c r="B225" s="88">
        <v>1809000000</v>
      </c>
      <c r="C225" s="88">
        <v>-6.2905597999999996</v>
      </c>
      <c r="D225" s="88">
        <v>-14.961919999999999</v>
      </c>
      <c r="L225" s="88">
        <v>1809000000</v>
      </c>
      <c r="M225" s="88">
        <v>-7.5728207000000003</v>
      </c>
      <c r="N225" s="88">
        <v>-13.598874</v>
      </c>
    </row>
    <row r="226" spans="2:14" x14ac:dyDescent="0.25">
      <c r="B226" s="88">
        <v>1988900000</v>
      </c>
      <c r="C226" s="88">
        <v>-6.3103737999999998</v>
      </c>
      <c r="D226" s="88">
        <v>-14.595338999999999</v>
      </c>
      <c r="L226" s="88">
        <v>1988900000</v>
      </c>
      <c r="M226" s="88">
        <v>-7.5904015999999999</v>
      </c>
      <c r="N226" s="88">
        <v>-13.760536</v>
      </c>
    </row>
    <row r="227" spans="2:14" x14ac:dyDescent="0.25">
      <c r="B227" s="88">
        <v>2168800000</v>
      </c>
      <c r="C227" s="88">
        <v>-6.3479877</v>
      </c>
      <c r="D227" s="88">
        <v>-13.984565999999999</v>
      </c>
      <c r="L227" s="88">
        <v>2168800000</v>
      </c>
      <c r="M227" s="88">
        <v>-7.5883598000000001</v>
      </c>
      <c r="N227" s="88">
        <v>-13.932992</v>
      </c>
    </row>
    <row r="228" spans="2:14" x14ac:dyDescent="0.25">
      <c r="B228" s="88">
        <v>2348700000</v>
      </c>
      <c r="C228" s="88">
        <v>-6.4242067</v>
      </c>
      <c r="D228" s="88">
        <v>-13.385581999999999</v>
      </c>
      <c r="L228" s="88">
        <v>2348700000</v>
      </c>
      <c r="M228" s="88">
        <v>-7.6024932999999999</v>
      </c>
      <c r="N228" s="88">
        <v>-14.208563</v>
      </c>
    </row>
    <row r="229" spans="2:14" x14ac:dyDescent="0.25">
      <c r="B229" s="88">
        <v>2528600000</v>
      </c>
      <c r="C229" s="88">
        <v>-6.4946742000000004</v>
      </c>
      <c r="D229" s="88">
        <v>-13.032408</v>
      </c>
      <c r="L229" s="88">
        <v>2528600000</v>
      </c>
      <c r="M229" s="88">
        <v>-7.5930242999999997</v>
      </c>
      <c r="N229" s="88">
        <v>-14.105577</v>
      </c>
    </row>
    <row r="230" spans="2:14" x14ac:dyDescent="0.25">
      <c r="B230" s="88">
        <v>2708500000</v>
      </c>
      <c r="C230" s="88">
        <v>-6.5134273</v>
      </c>
      <c r="D230" s="88">
        <v>-12.759308000000001</v>
      </c>
      <c r="L230" s="88">
        <v>2708500000</v>
      </c>
      <c r="M230" s="88">
        <v>-7.6087942000000002</v>
      </c>
      <c r="N230" s="88">
        <v>-14.109503999999999</v>
      </c>
    </row>
    <row r="231" spans="2:14" x14ac:dyDescent="0.25">
      <c r="B231" s="88">
        <v>2888400000</v>
      </c>
      <c r="C231" s="88">
        <v>-6.5153173999999998</v>
      </c>
      <c r="D231" s="88">
        <v>-12.893800000000001</v>
      </c>
      <c r="L231" s="88">
        <v>2888400000</v>
      </c>
      <c r="M231" s="88">
        <v>-7.5834703000000001</v>
      </c>
      <c r="N231" s="88">
        <v>-13.804883999999999</v>
      </c>
    </row>
    <row r="232" spans="2:14" x14ac:dyDescent="0.25">
      <c r="B232" s="88">
        <v>3068300000</v>
      </c>
      <c r="C232" s="88">
        <v>-6.4464397</v>
      </c>
      <c r="D232" s="88">
        <v>-13.003401999999999</v>
      </c>
      <c r="L232" s="88">
        <v>3068300000</v>
      </c>
      <c r="M232" s="88">
        <v>-7.5769118999999998</v>
      </c>
      <c r="N232" s="88">
        <v>-13.452037000000001</v>
      </c>
    </row>
    <row r="233" spans="2:14" x14ac:dyDescent="0.25">
      <c r="B233" s="88">
        <v>3248200000</v>
      </c>
      <c r="C233" s="88">
        <v>-6.4227271000000004</v>
      </c>
      <c r="D233" s="88">
        <v>-13.494384999999999</v>
      </c>
      <c r="L233" s="88">
        <v>3248200000</v>
      </c>
      <c r="M233" s="88">
        <v>-7.5047522000000004</v>
      </c>
      <c r="N233" s="88">
        <v>-12.530962000000001</v>
      </c>
    </row>
    <row r="234" spans="2:14" x14ac:dyDescent="0.25">
      <c r="B234" s="88">
        <v>3428100000</v>
      </c>
      <c r="C234" s="88">
        <v>-6.3569021000000001</v>
      </c>
      <c r="D234" s="88">
        <v>-13.883582000000001</v>
      </c>
      <c r="L234" s="88">
        <v>3428100000</v>
      </c>
      <c r="M234" s="88">
        <v>-7.4470939999999999</v>
      </c>
      <c r="N234" s="88">
        <v>-11.880504</v>
      </c>
    </row>
    <row r="235" spans="2:14" x14ac:dyDescent="0.25">
      <c r="B235" s="88">
        <v>3608000000</v>
      </c>
      <c r="C235" s="88">
        <v>-6.3257703999999997</v>
      </c>
      <c r="D235" s="88">
        <v>-14.134312</v>
      </c>
      <c r="L235" s="88">
        <v>3608000000</v>
      </c>
      <c r="M235" s="88">
        <v>-7.3599920000000001</v>
      </c>
      <c r="N235" s="88">
        <v>-11.138370999999999</v>
      </c>
    </row>
    <row r="236" spans="2:14" x14ac:dyDescent="0.25">
      <c r="B236" s="88">
        <v>3787900000</v>
      </c>
      <c r="C236" s="88">
        <v>-6.2951398000000003</v>
      </c>
      <c r="D236" s="88">
        <v>-14.415252000000001</v>
      </c>
      <c r="L236" s="88">
        <v>3787900000</v>
      </c>
      <c r="M236" s="88">
        <v>-7.3331795</v>
      </c>
      <c r="N236" s="88">
        <v>-10.599209</v>
      </c>
    </row>
    <row r="237" spans="2:14" x14ac:dyDescent="0.25">
      <c r="B237" s="88">
        <v>3967800000</v>
      </c>
      <c r="C237" s="88">
        <v>-6.2926741000000002</v>
      </c>
      <c r="D237" s="88">
        <v>-14.537156</v>
      </c>
      <c r="L237" s="88">
        <v>3967800000</v>
      </c>
      <c r="M237" s="88">
        <v>-7.3411241</v>
      </c>
      <c r="N237" s="88">
        <v>-10.267053000000001</v>
      </c>
    </row>
    <row r="238" spans="2:14" x14ac:dyDescent="0.25">
      <c r="B238" s="88">
        <v>4147700000</v>
      </c>
      <c r="C238" s="88">
        <v>-6.3287797000000001</v>
      </c>
      <c r="D238" s="88">
        <v>-14.982773</v>
      </c>
      <c r="L238" s="88">
        <v>4147700000</v>
      </c>
      <c r="M238" s="88">
        <v>-7.3696165000000002</v>
      </c>
      <c r="N238" s="88">
        <v>-10.189874</v>
      </c>
    </row>
    <row r="239" spans="2:14" x14ac:dyDescent="0.25">
      <c r="B239" s="88">
        <v>4327600000</v>
      </c>
      <c r="C239" s="88">
        <v>-6.3200130000000003</v>
      </c>
      <c r="D239" s="88">
        <v>-15.221617999999999</v>
      </c>
      <c r="L239" s="88">
        <v>4327600000</v>
      </c>
      <c r="M239" s="88">
        <v>-7.4228877999999998</v>
      </c>
      <c r="N239" s="88">
        <v>-10.305270999999999</v>
      </c>
    </row>
    <row r="240" spans="2:14" x14ac:dyDescent="0.25">
      <c r="B240" s="88">
        <v>4507500000</v>
      </c>
      <c r="C240" s="88">
        <v>-6.3387894999999999</v>
      </c>
      <c r="D240" s="88">
        <v>-15.767847</v>
      </c>
      <c r="L240" s="88">
        <v>4507500000</v>
      </c>
      <c r="M240" s="88">
        <v>-7.4470229000000003</v>
      </c>
      <c r="N240" s="88">
        <v>-10.303103999999999</v>
      </c>
    </row>
    <row r="241" spans="2:14" x14ac:dyDescent="0.25">
      <c r="B241" s="88">
        <v>4687400000</v>
      </c>
      <c r="C241" s="88">
        <v>-6.3177213999999999</v>
      </c>
      <c r="D241" s="88">
        <v>-16.085964000000001</v>
      </c>
      <c r="L241" s="88">
        <v>4687400000</v>
      </c>
      <c r="M241" s="88">
        <v>-7.5397204999999996</v>
      </c>
      <c r="N241" s="88">
        <v>-10.400637</v>
      </c>
    </row>
    <row r="242" spans="2:14" x14ac:dyDescent="0.25">
      <c r="B242" s="88">
        <v>4867300000</v>
      </c>
      <c r="C242" s="88">
        <v>-6.3563285</v>
      </c>
      <c r="D242" s="88">
        <v>-16.404451000000002</v>
      </c>
      <c r="L242" s="88">
        <v>4867300000</v>
      </c>
      <c r="M242" s="88">
        <v>-7.5939006999999998</v>
      </c>
      <c r="N242" s="88">
        <v>-10.342727999999999</v>
      </c>
    </row>
    <row r="243" spans="2:14" x14ac:dyDescent="0.25">
      <c r="B243" s="88">
        <v>5047200000</v>
      </c>
      <c r="C243" s="88">
        <v>-6.4144329999999998</v>
      </c>
      <c r="D243" s="88">
        <v>-16.573008000000002</v>
      </c>
      <c r="L243" s="88">
        <v>5047200000</v>
      </c>
      <c r="M243" s="88">
        <v>-7.6750894000000001</v>
      </c>
      <c r="N243" s="88">
        <v>-10.379200000000001</v>
      </c>
    </row>
    <row r="244" spans="2:14" x14ac:dyDescent="0.25">
      <c r="B244" s="88">
        <v>5227100000</v>
      </c>
      <c r="C244" s="88">
        <v>-6.4938396999999997</v>
      </c>
      <c r="D244" s="88">
        <v>-16.665386000000002</v>
      </c>
      <c r="L244" s="88">
        <v>5227100000</v>
      </c>
      <c r="M244" s="88">
        <v>-7.6937889999999998</v>
      </c>
      <c r="N244" s="88">
        <v>-10.453016999999999</v>
      </c>
    </row>
    <row r="245" spans="2:14" x14ac:dyDescent="0.25">
      <c r="B245" s="88">
        <v>5407000000</v>
      </c>
      <c r="C245" s="88">
        <v>-6.5704427000000001</v>
      </c>
      <c r="D245" s="88">
        <v>-16.908736999999999</v>
      </c>
      <c r="L245" s="88">
        <v>5407000000</v>
      </c>
      <c r="M245" s="88">
        <v>-7.7315512000000002</v>
      </c>
      <c r="N245" s="88">
        <v>-10.617963</v>
      </c>
    </row>
    <row r="246" spans="2:14" x14ac:dyDescent="0.25">
      <c r="B246" s="88">
        <v>5586900000</v>
      </c>
      <c r="C246" s="88">
        <v>-6.6204925000000001</v>
      </c>
      <c r="D246" s="88">
        <v>-16.720123000000001</v>
      </c>
      <c r="L246" s="88">
        <v>5586900000</v>
      </c>
      <c r="M246" s="88">
        <v>-7.7681402999999998</v>
      </c>
      <c r="N246" s="88">
        <v>-10.915581</v>
      </c>
    </row>
    <row r="247" spans="2:14" x14ac:dyDescent="0.25">
      <c r="B247" s="88">
        <v>5766800000</v>
      </c>
      <c r="C247" s="88">
        <v>-6.7008381000000004</v>
      </c>
      <c r="D247" s="88">
        <v>-16.82873</v>
      </c>
      <c r="L247" s="88">
        <v>5766800000</v>
      </c>
      <c r="M247" s="88">
        <v>-7.8062449000000003</v>
      </c>
      <c r="N247" s="88">
        <v>-11.079719000000001</v>
      </c>
    </row>
    <row r="248" spans="2:14" x14ac:dyDescent="0.25">
      <c r="B248" s="88">
        <v>5946700000</v>
      </c>
      <c r="C248" s="88">
        <v>-6.7442532000000002</v>
      </c>
      <c r="D248" s="88">
        <v>-16.578196999999999</v>
      </c>
      <c r="L248" s="88">
        <v>5946700000</v>
      </c>
      <c r="M248" s="88">
        <v>-7.8787459999999996</v>
      </c>
      <c r="N248" s="88">
        <v>-11.27422</v>
      </c>
    </row>
    <row r="249" spans="2:14" x14ac:dyDescent="0.25">
      <c r="B249" s="88">
        <v>6126600000</v>
      </c>
      <c r="C249" s="88">
        <v>-6.7950524999999997</v>
      </c>
      <c r="D249" s="88">
        <v>-16.367425999999998</v>
      </c>
      <c r="L249" s="88">
        <v>6126600000</v>
      </c>
      <c r="M249" s="88">
        <v>-7.9079060999999999</v>
      </c>
      <c r="N249" s="88">
        <v>-11.382292</v>
      </c>
    </row>
    <row r="250" spans="2:14" x14ac:dyDescent="0.25">
      <c r="B250" s="88">
        <v>6306500000</v>
      </c>
      <c r="C250" s="88">
        <v>-6.8275503999999998</v>
      </c>
      <c r="D250" s="88">
        <v>-16.013029</v>
      </c>
      <c r="L250" s="88">
        <v>6306500000</v>
      </c>
      <c r="M250" s="88">
        <v>-7.9320978999999996</v>
      </c>
      <c r="N250" s="88">
        <v>-11.520154</v>
      </c>
    </row>
    <row r="251" spans="2:14" x14ac:dyDescent="0.25">
      <c r="B251" s="88">
        <v>6486400000</v>
      </c>
      <c r="C251" s="88">
        <v>-6.8735676000000003</v>
      </c>
      <c r="D251" s="88">
        <v>-15.975111</v>
      </c>
      <c r="L251" s="88">
        <v>6486400000</v>
      </c>
      <c r="M251" s="88">
        <v>-7.9109993000000003</v>
      </c>
      <c r="N251" s="88">
        <v>-11.446662999999999</v>
      </c>
    </row>
    <row r="252" spans="2:14" x14ac:dyDescent="0.25">
      <c r="B252" s="88">
        <v>6666300000</v>
      </c>
      <c r="C252" s="88">
        <v>-6.9179807000000002</v>
      </c>
      <c r="D252" s="88">
        <v>-16.167490000000001</v>
      </c>
      <c r="L252" s="88">
        <v>6666300000</v>
      </c>
      <c r="M252" s="88">
        <v>-7.9089445999999999</v>
      </c>
      <c r="N252" s="88">
        <v>-11.467453000000001</v>
      </c>
    </row>
    <row r="253" spans="2:14" x14ac:dyDescent="0.25">
      <c r="B253" s="88">
        <v>6846200000</v>
      </c>
      <c r="C253" s="88">
        <v>-6.9277701</v>
      </c>
      <c r="D253" s="88">
        <v>-16.484856000000001</v>
      </c>
      <c r="L253" s="88">
        <v>6846200000</v>
      </c>
      <c r="M253" s="88">
        <v>-7.9378466999999997</v>
      </c>
      <c r="N253" s="88">
        <v>-11.52571</v>
      </c>
    </row>
    <row r="254" spans="2:14" x14ac:dyDescent="0.25">
      <c r="B254" s="88">
        <v>7026100000</v>
      </c>
      <c r="C254" s="88">
        <v>-6.9448647000000001</v>
      </c>
      <c r="D254" s="88">
        <v>-17.131533000000001</v>
      </c>
      <c r="L254" s="88">
        <v>7026100000</v>
      </c>
      <c r="M254" s="88">
        <v>-7.9843754999999996</v>
      </c>
      <c r="N254" s="88">
        <v>-11.655372</v>
      </c>
    </row>
    <row r="255" spans="2:14" x14ac:dyDescent="0.25">
      <c r="B255" s="88">
        <v>7206000000</v>
      </c>
      <c r="C255" s="88">
        <v>-6.9528502999999997</v>
      </c>
      <c r="D255" s="88">
        <v>-17.672632</v>
      </c>
      <c r="L255" s="88">
        <v>7206000000</v>
      </c>
      <c r="M255" s="88">
        <v>-8.0419816999999991</v>
      </c>
      <c r="N255" s="88">
        <v>-11.991277999999999</v>
      </c>
    </row>
    <row r="256" spans="2:14" x14ac:dyDescent="0.25">
      <c r="B256" s="88">
        <v>7385900000</v>
      </c>
      <c r="C256" s="88">
        <v>-6.9976664</v>
      </c>
      <c r="D256" s="88">
        <v>-18.489315000000001</v>
      </c>
      <c r="L256" s="88">
        <v>7385900000</v>
      </c>
      <c r="M256" s="88">
        <v>-8.0517807000000001</v>
      </c>
      <c r="N256" s="88">
        <v>-12.421384</v>
      </c>
    </row>
    <row r="257" spans="2:14" x14ac:dyDescent="0.25">
      <c r="B257" s="88">
        <v>7565800000</v>
      </c>
      <c r="C257" s="88">
        <v>-7.0523275999999999</v>
      </c>
      <c r="D257" s="88">
        <v>-19.015224</v>
      </c>
      <c r="L257" s="88">
        <v>7565800000</v>
      </c>
      <c r="M257" s="88">
        <v>-8.0593070999999998</v>
      </c>
      <c r="N257" s="88">
        <v>-13.099755</v>
      </c>
    </row>
    <row r="258" spans="2:14" x14ac:dyDescent="0.25">
      <c r="B258" s="88">
        <v>7745700000</v>
      </c>
      <c r="C258" s="88">
        <v>-7.1386189</v>
      </c>
      <c r="D258" s="88">
        <v>-19.612711000000001</v>
      </c>
      <c r="L258" s="88">
        <v>7745700000</v>
      </c>
      <c r="M258" s="88">
        <v>-8.0524540000000009</v>
      </c>
      <c r="N258" s="88">
        <v>-13.948485</v>
      </c>
    </row>
    <row r="259" spans="2:14" x14ac:dyDescent="0.25">
      <c r="B259" s="88">
        <v>7925600000</v>
      </c>
      <c r="C259" s="88">
        <v>-7.2449408000000002</v>
      </c>
      <c r="D259" s="88">
        <v>-20.473943999999999</v>
      </c>
      <c r="L259" s="88">
        <v>7925600000</v>
      </c>
      <c r="M259" s="88">
        <v>-8.0862388999999997</v>
      </c>
      <c r="N259" s="88">
        <v>-14.93324</v>
      </c>
    </row>
    <row r="260" spans="2:14" x14ac:dyDescent="0.25">
      <c r="B260" s="88">
        <v>8105500000</v>
      </c>
      <c r="C260" s="88">
        <v>-7.3331685000000002</v>
      </c>
      <c r="D260" s="88">
        <v>-21.831154000000002</v>
      </c>
      <c r="L260" s="88">
        <v>8105500000</v>
      </c>
      <c r="M260" s="88">
        <v>-8.1125088000000005</v>
      </c>
      <c r="N260" s="88">
        <v>-15.882393</v>
      </c>
    </row>
    <row r="261" spans="2:14" x14ac:dyDescent="0.25">
      <c r="B261" s="88">
        <v>8285400000</v>
      </c>
      <c r="C261" s="88">
        <v>-7.3966536999999999</v>
      </c>
      <c r="D261" s="88">
        <v>-23.333244000000001</v>
      </c>
      <c r="L261" s="88">
        <v>8285400000</v>
      </c>
      <c r="M261" s="88">
        <v>-8.1552609999999994</v>
      </c>
      <c r="N261" s="88">
        <v>-17.07658</v>
      </c>
    </row>
    <row r="262" spans="2:14" x14ac:dyDescent="0.25">
      <c r="B262" s="88">
        <v>8465300000</v>
      </c>
      <c r="C262" s="88">
        <v>-7.4309472999999997</v>
      </c>
      <c r="D262" s="88">
        <v>-24.863316999999999</v>
      </c>
      <c r="L262" s="88">
        <v>8465300000</v>
      </c>
      <c r="M262" s="88">
        <v>-8.1843804999999996</v>
      </c>
      <c r="N262" s="88">
        <v>-18.536552</v>
      </c>
    </row>
    <row r="263" spans="2:14" x14ac:dyDescent="0.25">
      <c r="B263" s="88">
        <v>8645200000</v>
      </c>
      <c r="C263" s="88">
        <v>-7.4873289999999999</v>
      </c>
      <c r="D263" s="88">
        <v>-26.458494000000002</v>
      </c>
      <c r="L263" s="88">
        <v>8645200000</v>
      </c>
      <c r="M263" s="88">
        <v>-8.2179470000000006</v>
      </c>
      <c r="N263" s="88">
        <v>-20.258216999999998</v>
      </c>
    </row>
    <row r="264" spans="2:14" x14ac:dyDescent="0.25">
      <c r="B264" s="88">
        <v>8825100000</v>
      </c>
      <c r="C264" s="88">
        <v>-7.5383015000000002</v>
      </c>
      <c r="D264" s="88">
        <v>-27.315228999999999</v>
      </c>
      <c r="L264" s="88">
        <v>8825100000</v>
      </c>
      <c r="M264" s="88">
        <v>-8.2559929000000007</v>
      </c>
      <c r="N264" s="88">
        <v>-21.973763999999999</v>
      </c>
    </row>
    <row r="265" spans="2:14" x14ac:dyDescent="0.25">
      <c r="B265" s="88">
        <v>9005000000</v>
      </c>
      <c r="C265" s="88">
        <v>-7.5638446999999998</v>
      </c>
      <c r="D265" s="88">
        <v>-27.367678000000002</v>
      </c>
      <c r="L265" s="88">
        <v>9005000000</v>
      </c>
      <c r="M265" s="88">
        <v>-8.3197088000000008</v>
      </c>
      <c r="N265" s="88">
        <v>-23.158424</v>
      </c>
    </row>
    <row r="266" spans="2:14" x14ac:dyDescent="0.25">
      <c r="B266" s="88">
        <v>9184900000</v>
      </c>
      <c r="C266" s="88">
        <v>-7.5528029999999999</v>
      </c>
      <c r="D266" s="88">
        <v>-26.589966</v>
      </c>
      <c r="L266" s="88">
        <v>9184900000</v>
      </c>
      <c r="M266" s="88">
        <v>-8.4050244999999997</v>
      </c>
      <c r="N266" s="88">
        <v>-23.815477000000001</v>
      </c>
    </row>
    <row r="267" spans="2:14" x14ac:dyDescent="0.25">
      <c r="B267" s="88">
        <v>9364800000</v>
      </c>
      <c r="C267" s="88">
        <v>-7.5323051999999997</v>
      </c>
      <c r="D267" s="88">
        <v>-25.548200999999999</v>
      </c>
      <c r="L267" s="88">
        <v>9364800000</v>
      </c>
      <c r="M267" s="88">
        <v>-8.5024146999999992</v>
      </c>
      <c r="N267" s="88">
        <v>-23.721983000000002</v>
      </c>
    </row>
    <row r="268" spans="2:14" x14ac:dyDescent="0.25">
      <c r="B268" s="88">
        <v>9544700000</v>
      </c>
      <c r="C268" s="88">
        <v>-7.5222764</v>
      </c>
      <c r="D268" s="88">
        <v>-24.269670000000001</v>
      </c>
      <c r="L268" s="88">
        <v>9544700000</v>
      </c>
      <c r="M268" s="88">
        <v>-8.5892754</v>
      </c>
      <c r="N268" s="88">
        <v>-23.117889000000002</v>
      </c>
    </row>
    <row r="269" spans="2:14" x14ac:dyDescent="0.25">
      <c r="B269" s="88">
        <v>9724600000</v>
      </c>
      <c r="C269" s="88">
        <v>-7.5402316999999996</v>
      </c>
      <c r="D269" s="88">
        <v>-22.799582000000001</v>
      </c>
      <c r="L269" s="88">
        <v>9724600000</v>
      </c>
      <c r="M269" s="88">
        <v>-8.6501570000000001</v>
      </c>
      <c r="N269" s="88">
        <v>-21.958942</v>
      </c>
    </row>
    <row r="270" spans="2:14" x14ac:dyDescent="0.25">
      <c r="B270" s="88">
        <v>9904500000</v>
      </c>
      <c r="C270" s="88">
        <v>-7.5487294</v>
      </c>
      <c r="D270" s="88">
        <v>-21.625076</v>
      </c>
      <c r="L270" s="88">
        <v>9904500000</v>
      </c>
      <c r="M270" s="88">
        <v>-8.7231120999999998</v>
      </c>
      <c r="N270" s="88">
        <v>-21.099035000000001</v>
      </c>
    </row>
    <row r="271" spans="2:14" x14ac:dyDescent="0.25">
      <c r="B271" s="88">
        <v>10084400000</v>
      </c>
      <c r="C271" s="88">
        <v>-7.5687366000000003</v>
      </c>
      <c r="D271" s="88">
        <v>-20.586264</v>
      </c>
      <c r="L271" s="88">
        <v>10084400000</v>
      </c>
      <c r="M271" s="88">
        <v>-8.7963962999999996</v>
      </c>
      <c r="N271" s="88">
        <v>-20.137315999999998</v>
      </c>
    </row>
    <row r="272" spans="2:14" x14ac:dyDescent="0.25">
      <c r="B272" s="88">
        <v>10264300000</v>
      </c>
      <c r="C272" s="88">
        <v>-7.5876207000000004</v>
      </c>
      <c r="D272" s="88">
        <v>-19.524183000000001</v>
      </c>
      <c r="L272" s="88">
        <v>10264300000</v>
      </c>
      <c r="M272" s="88">
        <v>-8.9319276999999992</v>
      </c>
      <c r="N272" s="88">
        <v>-19.069991999999999</v>
      </c>
    </row>
    <row r="273" spans="2:14" x14ac:dyDescent="0.25">
      <c r="B273" s="88">
        <v>10444200000</v>
      </c>
      <c r="C273" s="88">
        <v>-7.6251087000000002</v>
      </c>
      <c r="D273" s="88">
        <v>-18.538446</v>
      </c>
      <c r="L273" s="88">
        <v>10444200000</v>
      </c>
      <c r="M273" s="88">
        <v>-9.0460100000000008</v>
      </c>
      <c r="N273" s="88">
        <v>-17.960163000000001</v>
      </c>
    </row>
    <row r="274" spans="2:14" x14ac:dyDescent="0.25">
      <c r="B274" s="88">
        <v>10624100000</v>
      </c>
      <c r="C274" s="88">
        <v>-7.6977438999999999</v>
      </c>
      <c r="D274" s="88">
        <v>-17.801378</v>
      </c>
      <c r="L274" s="88">
        <v>10624100000</v>
      </c>
      <c r="M274" s="88">
        <v>-9.1537351999999998</v>
      </c>
      <c r="N274" s="88">
        <v>-16.915707000000001</v>
      </c>
    </row>
    <row r="275" spans="2:14" x14ac:dyDescent="0.25">
      <c r="B275" s="88">
        <v>10804000000</v>
      </c>
      <c r="C275" s="88">
        <v>-7.7582025999999997</v>
      </c>
      <c r="D275" s="88">
        <v>-17.123631</v>
      </c>
      <c r="L275" s="88">
        <v>10804000000</v>
      </c>
      <c r="M275" s="88">
        <v>-9.2020283000000003</v>
      </c>
      <c r="N275" s="88">
        <v>-15.937004</v>
      </c>
    </row>
    <row r="276" spans="2:14" x14ac:dyDescent="0.25">
      <c r="B276" s="88">
        <v>10983900000</v>
      </c>
      <c r="C276" s="88">
        <v>-7.8485779999999998</v>
      </c>
      <c r="D276" s="88">
        <v>-16.559155000000001</v>
      </c>
      <c r="L276" s="88">
        <v>10983900000</v>
      </c>
      <c r="M276" s="88">
        <v>-9.2225351</v>
      </c>
      <c r="N276" s="88">
        <v>-15.120633</v>
      </c>
    </row>
    <row r="277" spans="2:14" x14ac:dyDescent="0.25">
      <c r="B277" s="88">
        <v>11163800000</v>
      </c>
      <c r="C277" s="88">
        <v>-7.9126048000000004</v>
      </c>
      <c r="D277" s="88">
        <v>-16.138216</v>
      </c>
      <c r="L277" s="88">
        <v>11163800000</v>
      </c>
      <c r="M277" s="88">
        <v>-9.2575026000000005</v>
      </c>
      <c r="N277" s="88">
        <v>-14.594507</v>
      </c>
    </row>
    <row r="278" spans="2:14" x14ac:dyDescent="0.25">
      <c r="B278" s="88">
        <v>11343700000</v>
      </c>
      <c r="C278" s="88">
        <v>-7.9976554000000002</v>
      </c>
      <c r="D278" s="88">
        <v>-15.450595</v>
      </c>
      <c r="L278" s="88">
        <v>11343700000</v>
      </c>
      <c r="M278" s="88">
        <v>-9.2954302000000002</v>
      </c>
      <c r="N278" s="88">
        <v>-13.878454</v>
      </c>
    </row>
    <row r="279" spans="2:14" x14ac:dyDescent="0.25">
      <c r="B279" s="88">
        <v>11523600000</v>
      </c>
      <c r="C279" s="88">
        <v>-8.0721302000000001</v>
      </c>
      <c r="D279" s="88">
        <v>-14.895398</v>
      </c>
      <c r="L279" s="88">
        <v>11523600000</v>
      </c>
      <c r="M279" s="88">
        <v>-9.3977345999999997</v>
      </c>
      <c r="N279" s="88">
        <v>-13.286348</v>
      </c>
    </row>
    <row r="280" spans="2:14" x14ac:dyDescent="0.25">
      <c r="B280" s="88">
        <v>11703500000</v>
      </c>
      <c r="C280" s="88">
        <v>-8.1340550999999994</v>
      </c>
      <c r="D280" s="88">
        <v>-14.216614</v>
      </c>
      <c r="L280" s="88">
        <v>11703500000</v>
      </c>
      <c r="M280" s="88">
        <v>-9.4750729000000007</v>
      </c>
      <c r="N280" s="88">
        <v>-12.625373</v>
      </c>
    </row>
    <row r="281" spans="2:14" x14ac:dyDescent="0.25">
      <c r="B281" s="88">
        <v>11883400000</v>
      </c>
      <c r="C281" s="88">
        <v>-8.2176161000000008</v>
      </c>
      <c r="D281" s="88">
        <v>-13.634295</v>
      </c>
      <c r="L281" s="88">
        <v>11883400000</v>
      </c>
      <c r="M281" s="88">
        <v>-9.5555210000000006</v>
      </c>
      <c r="N281" s="88">
        <v>-12.065542000000001</v>
      </c>
    </row>
    <row r="282" spans="2:14" x14ac:dyDescent="0.25">
      <c r="B282" s="88">
        <v>12063300000</v>
      </c>
      <c r="C282" s="88">
        <v>-8.3069600999999995</v>
      </c>
      <c r="D282" s="88">
        <v>-12.957606999999999</v>
      </c>
      <c r="L282" s="88">
        <v>12063300000</v>
      </c>
      <c r="M282" s="88">
        <v>-9.5899801</v>
      </c>
      <c r="N282" s="88">
        <v>-11.58107</v>
      </c>
    </row>
    <row r="283" spans="2:14" x14ac:dyDescent="0.25">
      <c r="B283" s="88">
        <v>12243200000</v>
      </c>
      <c r="C283" s="88">
        <v>-8.4507217000000008</v>
      </c>
      <c r="D283" s="88">
        <v>-12.393052000000001</v>
      </c>
      <c r="L283" s="88">
        <v>12243200000</v>
      </c>
      <c r="M283" s="88">
        <v>-9.6440143999999997</v>
      </c>
      <c r="N283" s="88">
        <v>-11.221394999999999</v>
      </c>
    </row>
    <row r="284" spans="2:14" x14ac:dyDescent="0.25">
      <c r="B284" s="88">
        <v>12423100000</v>
      </c>
      <c r="C284" s="88">
        <v>-8.5808020000000003</v>
      </c>
      <c r="D284" s="88">
        <v>-11.743008</v>
      </c>
      <c r="L284" s="88">
        <v>12423100000</v>
      </c>
      <c r="M284" s="88">
        <v>-9.7339725000000001</v>
      </c>
      <c r="N284" s="88">
        <v>-10.932855</v>
      </c>
    </row>
    <row r="285" spans="2:14" x14ac:dyDescent="0.25">
      <c r="B285" s="88">
        <v>12603000000</v>
      </c>
      <c r="C285" s="88">
        <v>-8.7251615999999999</v>
      </c>
      <c r="D285" s="88">
        <v>-11.097823</v>
      </c>
      <c r="L285" s="88">
        <v>12603000000</v>
      </c>
      <c r="M285" s="88">
        <v>-9.8449345000000008</v>
      </c>
      <c r="N285" s="88">
        <v>-10.580738</v>
      </c>
    </row>
    <row r="286" spans="2:14" x14ac:dyDescent="0.25">
      <c r="B286" s="88">
        <v>12782900000</v>
      </c>
      <c r="C286" s="88">
        <v>-8.8494329</v>
      </c>
      <c r="D286" s="88">
        <v>-10.448444</v>
      </c>
      <c r="L286" s="88">
        <v>12782900000</v>
      </c>
      <c r="M286" s="88">
        <v>-9.9520864000000007</v>
      </c>
      <c r="N286" s="88">
        <v>-10.202298000000001</v>
      </c>
    </row>
    <row r="287" spans="2:14" x14ac:dyDescent="0.25">
      <c r="B287" s="88">
        <v>12962800000</v>
      </c>
      <c r="C287" s="88">
        <v>-9.0335245000000004</v>
      </c>
      <c r="D287" s="88">
        <v>-9.8392228999999993</v>
      </c>
      <c r="L287" s="88">
        <v>12962800000</v>
      </c>
      <c r="M287" s="88">
        <v>-10.022515</v>
      </c>
      <c r="N287" s="88">
        <v>-9.7880658999999994</v>
      </c>
    </row>
    <row r="288" spans="2:14" x14ac:dyDescent="0.25">
      <c r="B288" s="88">
        <v>13142700000</v>
      </c>
      <c r="C288" s="88">
        <v>-9.2589722000000005</v>
      </c>
      <c r="D288" s="88">
        <v>-9.2913923</v>
      </c>
      <c r="L288" s="88">
        <v>13142700000</v>
      </c>
      <c r="M288" s="88">
        <v>-10.115788999999999</v>
      </c>
      <c r="N288" s="88">
        <v>-9.3815050000000006</v>
      </c>
    </row>
    <row r="289" spans="2:14" x14ac:dyDescent="0.25">
      <c r="B289" s="88">
        <v>13322600000</v>
      </c>
      <c r="C289" s="88">
        <v>-9.5103568999999997</v>
      </c>
      <c r="D289" s="88">
        <v>-8.7857036999999991</v>
      </c>
      <c r="L289" s="88">
        <v>13322600000</v>
      </c>
      <c r="M289" s="88">
        <v>-10.27459</v>
      </c>
      <c r="N289" s="88">
        <v>-8.9423475000000003</v>
      </c>
    </row>
    <row r="290" spans="2:14" x14ac:dyDescent="0.25">
      <c r="B290" s="88">
        <v>13502500000</v>
      </c>
      <c r="C290" s="88">
        <v>-9.7337855999999991</v>
      </c>
      <c r="D290" s="88">
        <v>-8.3094044</v>
      </c>
      <c r="L290" s="88">
        <v>13502500000</v>
      </c>
      <c r="M290" s="88">
        <v>-10.500278</v>
      </c>
      <c r="N290" s="88">
        <v>-8.5354232999999997</v>
      </c>
    </row>
    <row r="291" spans="2:14" x14ac:dyDescent="0.25">
      <c r="B291" s="88">
        <v>13682400000</v>
      </c>
      <c r="C291" s="88">
        <v>-9.9196615000000001</v>
      </c>
      <c r="D291" s="88">
        <v>-7.9125595000000004</v>
      </c>
      <c r="L291" s="88">
        <v>13682400000</v>
      </c>
      <c r="M291" s="88">
        <v>-10.743909</v>
      </c>
      <c r="N291" s="88">
        <v>-8.1559323999999993</v>
      </c>
    </row>
    <row r="292" spans="2:14" x14ac:dyDescent="0.25">
      <c r="B292" s="88">
        <v>13862300000</v>
      </c>
      <c r="C292" s="88">
        <v>-10.069245</v>
      </c>
      <c r="D292" s="88">
        <v>-7.5767588999999997</v>
      </c>
      <c r="L292" s="88">
        <v>13862300000</v>
      </c>
      <c r="M292" s="88">
        <v>-10.967712000000001</v>
      </c>
      <c r="N292" s="88">
        <v>-7.7938856999999997</v>
      </c>
    </row>
    <row r="293" spans="2:14" x14ac:dyDescent="0.25">
      <c r="B293" s="88">
        <v>14042200000</v>
      </c>
      <c r="C293" s="88">
        <v>-10.241540000000001</v>
      </c>
      <c r="D293" s="88">
        <v>-7.2840977000000002</v>
      </c>
      <c r="L293" s="88">
        <v>14042200000</v>
      </c>
      <c r="M293" s="88">
        <v>-11.179624</v>
      </c>
      <c r="N293" s="88">
        <v>-7.4291368000000002</v>
      </c>
    </row>
    <row r="294" spans="2:14" x14ac:dyDescent="0.25">
      <c r="B294" s="88">
        <v>14222100000</v>
      </c>
      <c r="C294" s="88">
        <v>-10.421999</v>
      </c>
      <c r="D294" s="88">
        <v>-7.0210729000000001</v>
      </c>
      <c r="L294" s="88">
        <v>14222100000</v>
      </c>
      <c r="M294" s="88">
        <v>-11.429663</v>
      </c>
      <c r="N294" s="88">
        <v>-7.0769872999999999</v>
      </c>
    </row>
    <row r="295" spans="2:14" x14ac:dyDescent="0.25">
      <c r="B295" s="88">
        <v>14402000000</v>
      </c>
      <c r="C295" s="88">
        <v>-10.643743000000001</v>
      </c>
      <c r="D295" s="88">
        <v>-6.7872639000000001</v>
      </c>
      <c r="L295" s="88">
        <v>14402000000</v>
      </c>
      <c r="M295" s="88">
        <v>-11.741075</v>
      </c>
      <c r="N295" s="88">
        <v>-6.7062983999999997</v>
      </c>
    </row>
    <row r="296" spans="2:14" x14ac:dyDescent="0.25">
      <c r="B296" s="88">
        <v>14581900000</v>
      </c>
      <c r="C296" s="88">
        <v>-10.813112</v>
      </c>
      <c r="D296" s="88">
        <v>-6.5303320999999999</v>
      </c>
      <c r="L296" s="88">
        <v>14581900000</v>
      </c>
      <c r="M296" s="88">
        <v>-12.158234</v>
      </c>
      <c r="N296" s="88">
        <v>-6.3364310000000001</v>
      </c>
    </row>
    <row r="297" spans="2:14" x14ac:dyDescent="0.25">
      <c r="B297" s="88">
        <v>14761800000</v>
      </c>
      <c r="C297" s="88">
        <v>-11.002071000000001</v>
      </c>
      <c r="D297" s="88">
        <v>-6.2723354999999996</v>
      </c>
      <c r="L297" s="88">
        <v>14761800000</v>
      </c>
      <c r="M297" s="88">
        <v>-12.587664999999999</v>
      </c>
      <c r="N297" s="88">
        <v>-5.9378753</v>
      </c>
    </row>
    <row r="298" spans="2:14" x14ac:dyDescent="0.25">
      <c r="B298" s="88">
        <v>14941700000</v>
      </c>
      <c r="C298" s="88">
        <v>-11.214929</v>
      </c>
      <c r="D298" s="88">
        <v>-5.9946156000000004</v>
      </c>
      <c r="L298" s="88">
        <v>14941700000</v>
      </c>
      <c r="M298" s="88">
        <v>-13.065834000000001</v>
      </c>
      <c r="N298" s="88">
        <v>-5.5442914999999999</v>
      </c>
    </row>
    <row r="299" spans="2:14" x14ac:dyDescent="0.25">
      <c r="B299" s="88">
        <v>15121600000</v>
      </c>
      <c r="C299" s="88">
        <v>-11.501636</v>
      </c>
      <c r="D299" s="88">
        <v>-5.6890010999999996</v>
      </c>
      <c r="L299" s="88">
        <v>15121600000</v>
      </c>
      <c r="M299" s="88">
        <v>-13.531516</v>
      </c>
      <c r="N299" s="88">
        <v>-5.1614164999999996</v>
      </c>
    </row>
    <row r="300" spans="2:14" x14ac:dyDescent="0.25">
      <c r="B300" s="88">
        <v>15301500000</v>
      </c>
      <c r="C300" s="88">
        <v>-11.869285</v>
      </c>
      <c r="D300" s="88">
        <v>-5.3373299000000003</v>
      </c>
      <c r="L300" s="88">
        <v>15301500000</v>
      </c>
      <c r="M300" s="88">
        <v>-14.057945</v>
      </c>
      <c r="N300" s="88">
        <v>-4.8035931999999999</v>
      </c>
    </row>
    <row r="301" spans="2:14" x14ac:dyDescent="0.25">
      <c r="B301" s="88">
        <v>15481400000</v>
      </c>
      <c r="C301" s="88">
        <v>-12.290751</v>
      </c>
      <c r="D301" s="88">
        <v>-4.9708223</v>
      </c>
      <c r="L301" s="88">
        <v>15481400000</v>
      </c>
      <c r="M301" s="88">
        <v>-14.607424</v>
      </c>
      <c r="N301" s="88">
        <v>-4.4602857</v>
      </c>
    </row>
    <row r="302" spans="2:14" x14ac:dyDescent="0.25">
      <c r="B302" s="88">
        <v>15661300000</v>
      </c>
      <c r="C302" s="88">
        <v>-12.807663</v>
      </c>
      <c r="D302" s="88">
        <v>-4.5997386000000002</v>
      </c>
      <c r="L302" s="88">
        <v>15661300000</v>
      </c>
      <c r="M302" s="88">
        <v>-15.154394999999999</v>
      </c>
      <c r="N302" s="88">
        <v>-4.1424561000000004</v>
      </c>
    </row>
    <row r="303" spans="2:14" x14ac:dyDescent="0.25">
      <c r="B303" s="88">
        <v>15841200000</v>
      </c>
      <c r="C303" s="88">
        <v>-13.359037000000001</v>
      </c>
      <c r="D303" s="88">
        <v>-4.2315506999999997</v>
      </c>
      <c r="L303" s="88">
        <v>15841200000</v>
      </c>
      <c r="M303" s="88">
        <v>-15.644976</v>
      </c>
      <c r="N303" s="88">
        <v>-3.8583503000000001</v>
      </c>
    </row>
    <row r="304" spans="2:14" x14ac:dyDescent="0.25">
      <c r="B304" s="88">
        <v>16021100000</v>
      </c>
      <c r="C304" s="88">
        <v>-13.986978000000001</v>
      </c>
      <c r="D304" s="88">
        <v>-3.8902581000000001</v>
      </c>
      <c r="L304" s="88">
        <v>16021100000</v>
      </c>
      <c r="M304" s="88">
        <v>-16.010325999999999</v>
      </c>
      <c r="N304" s="88">
        <v>-3.5986303999999998</v>
      </c>
    </row>
    <row r="305" spans="2:14" x14ac:dyDescent="0.25">
      <c r="B305" s="88">
        <v>16201000000</v>
      </c>
      <c r="C305" s="88">
        <v>-14.635007999999999</v>
      </c>
      <c r="D305" s="88">
        <v>-3.5769047999999999</v>
      </c>
      <c r="L305" s="88">
        <v>16201000000</v>
      </c>
      <c r="M305" s="88">
        <v>-16.312871999999999</v>
      </c>
      <c r="N305" s="88">
        <v>-3.3827270999999999</v>
      </c>
    </row>
    <row r="306" spans="2:14" x14ac:dyDescent="0.25">
      <c r="B306" s="88">
        <v>16380900000</v>
      </c>
      <c r="C306" s="88">
        <v>-15.331816999999999</v>
      </c>
      <c r="D306" s="88">
        <v>-3.2943988000000002</v>
      </c>
      <c r="L306" s="88">
        <v>16380900000</v>
      </c>
      <c r="M306" s="88">
        <v>-16.534320999999998</v>
      </c>
      <c r="N306" s="88">
        <v>-3.1881737999999999</v>
      </c>
    </row>
    <row r="307" spans="2:14" x14ac:dyDescent="0.25">
      <c r="B307" s="88">
        <v>16560800000</v>
      </c>
      <c r="C307" s="88">
        <v>-16.035561000000001</v>
      </c>
      <c r="D307" s="88">
        <v>-3.0507824000000001</v>
      </c>
      <c r="L307" s="88">
        <v>16560800000</v>
      </c>
      <c r="M307" s="88">
        <v>-16.779931999999999</v>
      </c>
      <c r="N307" s="88">
        <v>-3.0292583</v>
      </c>
    </row>
    <row r="308" spans="2:14" x14ac:dyDescent="0.25">
      <c r="B308" s="88">
        <v>16740700000</v>
      </c>
      <c r="C308" s="88">
        <v>-16.741083</v>
      </c>
      <c r="D308" s="88">
        <v>-2.8471913</v>
      </c>
      <c r="L308" s="88">
        <v>16740700000</v>
      </c>
      <c r="M308" s="88">
        <v>-17.014935000000001</v>
      </c>
      <c r="N308" s="88">
        <v>-2.884198</v>
      </c>
    </row>
    <row r="309" spans="2:14" x14ac:dyDescent="0.25">
      <c r="B309" s="88">
        <v>16920600000</v>
      </c>
      <c r="C309" s="88">
        <v>-17.428692000000002</v>
      </c>
      <c r="D309" s="88">
        <v>-2.6788173</v>
      </c>
      <c r="L309" s="88">
        <v>16920600000</v>
      </c>
      <c r="M309" s="88">
        <v>-17.336179999999999</v>
      </c>
      <c r="N309" s="88">
        <v>-2.7645051</v>
      </c>
    </row>
    <row r="310" spans="2:14" x14ac:dyDescent="0.25">
      <c r="B310" s="88">
        <v>17100500000</v>
      </c>
      <c r="C310" s="88">
        <v>-18.087059</v>
      </c>
      <c r="D310" s="88">
        <v>-2.5450233999999998</v>
      </c>
      <c r="L310" s="88">
        <v>17100500000</v>
      </c>
      <c r="M310" s="88">
        <v>-17.690270999999999</v>
      </c>
      <c r="N310" s="88">
        <v>-2.6577972999999999</v>
      </c>
    </row>
    <row r="311" spans="2:14" x14ac:dyDescent="0.25">
      <c r="B311" s="88">
        <v>17280400000</v>
      </c>
      <c r="C311" s="88">
        <v>-18.740767000000002</v>
      </c>
      <c r="D311" s="88">
        <v>-2.4500313</v>
      </c>
      <c r="L311" s="88">
        <v>17280400000</v>
      </c>
      <c r="M311" s="88">
        <v>-18.166079</v>
      </c>
      <c r="N311" s="88">
        <v>-2.5774913000000002</v>
      </c>
    </row>
    <row r="312" spans="2:14" x14ac:dyDescent="0.25">
      <c r="B312" s="88">
        <v>17460300000</v>
      </c>
      <c r="C312" s="88">
        <v>-19.363067999999998</v>
      </c>
      <c r="D312" s="88">
        <v>-2.3803887000000001</v>
      </c>
      <c r="L312" s="88">
        <v>17460300000</v>
      </c>
      <c r="M312" s="88">
        <v>-18.690956</v>
      </c>
      <c r="N312" s="88">
        <v>-2.5063580999999999</v>
      </c>
    </row>
    <row r="313" spans="2:14" x14ac:dyDescent="0.25">
      <c r="B313" s="88">
        <v>17640200000</v>
      </c>
      <c r="C313" s="88">
        <v>-19.963556000000001</v>
      </c>
      <c r="D313" s="88">
        <v>-2.3394427000000002</v>
      </c>
      <c r="L313" s="88">
        <v>17640200000</v>
      </c>
      <c r="M313" s="88">
        <v>-19.294235</v>
      </c>
      <c r="N313" s="88">
        <v>-2.4568612999999999</v>
      </c>
    </row>
    <row r="314" spans="2:14" x14ac:dyDescent="0.25">
      <c r="B314" s="88">
        <v>17820100000</v>
      </c>
      <c r="C314" s="88">
        <v>-20.527466</v>
      </c>
      <c r="D314" s="88">
        <v>-2.3181797999999998</v>
      </c>
      <c r="L314" s="88">
        <v>17820100000</v>
      </c>
      <c r="M314" s="88">
        <v>-19.883216999999998</v>
      </c>
      <c r="N314" s="88">
        <v>-2.4225756999999999</v>
      </c>
    </row>
    <row r="315" spans="2:14" x14ac:dyDescent="0.25">
      <c r="B315" s="88">
        <v>18000000000</v>
      </c>
      <c r="C315" s="88">
        <v>-20.896269</v>
      </c>
      <c r="D315" s="88">
        <v>-2.3118322</v>
      </c>
      <c r="L315" s="88">
        <v>18000000000</v>
      </c>
      <c r="M315" s="88">
        <v>-20.288103</v>
      </c>
      <c r="N315" s="88">
        <v>-2.4059721999999999</v>
      </c>
    </row>
    <row r="316" spans="2:14" x14ac:dyDescent="0.25">
      <c r="B316" s="88" t="s">
        <v>21</v>
      </c>
      <c r="L316" s="88" t="s">
        <v>21</v>
      </c>
    </row>
    <row r="319" spans="2:14" x14ac:dyDescent="0.25">
      <c r="B319" s="88" t="s">
        <v>22</v>
      </c>
      <c r="L319" s="88" t="s">
        <v>22</v>
      </c>
    </row>
    <row r="320" spans="2:14" x14ac:dyDescent="0.25">
      <c r="B320" s="88" t="s">
        <v>19</v>
      </c>
      <c r="C320" s="88" t="s">
        <v>278</v>
      </c>
      <c r="D320" s="88" t="s">
        <v>279</v>
      </c>
      <c r="L320" s="88" t="s">
        <v>19</v>
      </c>
      <c r="M320" s="88" t="s">
        <v>278</v>
      </c>
      <c r="N320" s="88" t="s">
        <v>279</v>
      </c>
    </row>
    <row r="321" spans="2:14" x14ac:dyDescent="0.25">
      <c r="B321" s="88">
        <v>10000000</v>
      </c>
      <c r="C321" s="88">
        <v>-9.5266113000000008</v>
      </c>
      <c r="D321" s="88">
        <v>-27.50075</v>
      </c>
      <c r="L321" s="88">
        <v>10000000</v>
      </c>
      <c r="M321" s="88">
        <v>-9.2034749999999992</v>
      </c>
      <c r="N321" s="88">
        <v>-30.275658</v>
      </c>
    </row>
    <row r="322" spans="2:14" x14ac:dyDescent="0.25">
      <c r="B322" s="88">
        <v>189900000</v>
      </c>
      <c r="C322" s="88">
        <v>-9.5452861999999996</v>
      </c>
      <c r="D322" s="88">
        <v>-26.949414999999998</v>
      </c>
      <c r="L322" s="88">
        <v>189900000</v>
      </c>
      <c r="M322" s="88">
        <v>-9.2044077000000009</v>
      </c>
      <c r="N322" s="88">
        <v>-30.222296</v>
      </c>
    </row>
    <row r="323" spans="2:14" x14ac:dyDescent="0.25">
      <c r="B323" s="88">
        <v>369800000</v>
      </c>
      <c r="C323" s="88">
        <v>-9.5947866000000008</v>
      </c>
      <c r="D323" s="88">
        <v>-26.693262000000001</v>
      </c>
      <c r="L323" s="88">
        <v>369800000</v>
      </c>
      <c r="M323" s="88">
        <v>-9.2183065000000006</v>
      </c>
      <c r="N323" s="88">
        <v>-29.068815000000001</v>
      </c>
    </row>
    <row r="324" spans="2:14" x14ac:dyDescent="0.25">
      <c r="B324" s="88">
        <v>549700000</v>
      </c>
      <c r="C324" s="88">
        <v>-9.6539172999999998</v>
      </c>
      <c r="D324" s="88">
        <v>-27.483685000000001</v>
      </c>
      <c r="L324" s="88">
        <v>549700000</v>
      </c>
      <c r="M324" s="88">
        <v>-9.3132114000000001</v>
      </c>
      <c r="N324" s="88">
        <v>-27.563644</v>
      </c>
    </row>
    <row r="325" spans="2:14" x14ac:dyDescent="0.25">
      <c r="B325" s="88">
        <v>729600000</v>
      </c>
      <c r="C325" s="88">
        <v>-9.6884326999999999</v>
      </c>
      <c r="D325" s="88">
        <v>-29.160112000000002</v>
      </c>
      <c r="L325" s="88">
        <v>729600000</v>
      </c>
      <c r="M325" s="88">
        <v>-9.3736896999999999</v>
      </c>
      <c r="N325" s="88">
        <v>-25.637352</v>
      </c>
    </row>
    <row r="326" spans="2:14" x14ac:dyDescent="0.25">
      <c r="B326" s="88">
        <v>909500000</v>
      </c>
      <c r="C326" s="88">
        <v>-9.6808700999999999</v>
      </c>
      <c r="D326" s="88">
        <v>-30.833399</v>
      </c>
      <c r="L326" s="88">
        <v>909500000</v>
      </c>
      <c r="M326" s="88">
        <v>-9.4235191</v>
      </c>
      <c r="N326" s="88">
        <v>-24.301086000000002</v>
      </c>
    </row>
    <row r="327" spans="2:14" x14ac:dyDescent="0.25">
      <c r="B327" s="88">
        <v>1089400000</v>
      </c>
      <c r="C327" s="88">
        <v>-9.6952075999999998</v>
      </c>
      <c r="D327" s="88">
        <v>-31.671161999999999</v>
      </c>
      <c r="L327" s="88">
        <v>1089400000</v>
      </c>
      <c r="M327" s="88">
        <v>-9.4195843000000004</v>
      </c>
      <c r="N327" s="88">
        <v>-22.766998000000001</v>
      </c>
    </row>
    <row r="328" spans="2:14" x14ac:dyDescent="0.25">
      <c r="B328" s="88">
        <v>1269300000</v>
      </c>
      <c r="C328" s="88">
        <v>-9.7385330000000003</v>
      </c>
      <c r="D328" s="88">
        <v>-33.040787000000002</v>
      </c>
      <c r="L328" s="88">
        <v>1269300000</v>
      </c>
      <c r="M328" s="88">
        <v>-9.4129906000000005</v>
      </c>
      <c r="N328" s="88">
        <v>-21.882362000000001</v>
      </c>
    </row>
    <row r="329" spans="2:14" x14ac:dyDescent="0.25">
      <c r="B329" s="88">
        <v>1449200000</v>
      </c>
      <c r="C329" s="88">
        <v>-9.7828627000000008</v>
      </c>
      <c r="D329" s="88">
        <v>-32.106102</v>
      </c>
      <c r="L329" s="88">
        <v>1449200000</v>
      </c>
      <c r="M329" s="88">
        <v>-9.4239864000000004</v>
      </c>
      <c r="N329" s="88">
        <v>-21.545041999999999</v>
      </c>
    </row>
    <row r="330" spans="2:14" x14ac:dyDescent="0.25">
      <c r="B330" s="88">
        <v>1629100000</v>
      </c>
      <c r="C330" s="88">
        <v>-9.8261517999999999</v>
      </c>
      <c r="D330" s="88">
        <v>-31.102955000000001</v>
      </c>
      <c r="L330" s="88">
        <v>1629100000</v>
      </c>
      <c r="M330" s="88">
        <v>-9.4304007999999993</v>
      </c>
      <c r="N330" s="88">
        <v>-21.134989000000001</v>
      </c>
    </row>
    <row r="331" spans="2:14" x14ac:dyDescent="0.25">
      <c r="B331" s="88">
        <v>1809000000</v>
      </c>
      <c r="C331" s="88">
        <v>-9.8418349999999997</v>
      </c>
      <c r="D331" s="88">
        <v>-28.817822</v>
      </c>
      <c r="L331" s="88">
        <v>1809000000</v>
      </c>
      <c r="M331" s="88">
        <v>-9.4476613999999994</v>
      </c>
      <c r="N331" s="88">
        <v>-21.115788999999999</v>
      </c>
    </row>
    <row r="332" spans="2:14" x14ac:dyDescent="0.25">
      <c r="B332" s="88">
        <v>1988900000</v>
      </c>
      <c r="C332" s="88">
        <v>-9.8927288000000004</v>
      </c>
      <c r="D332" s="88">
        <v>-27.424088000000001</v>
      </c>
      <c r="L332" s="88">
        <v>1988900000</v>
      </c>
      <c r="M332" s="88">
        <v>-9.4061651000000008</v>
      </c>
      <c r="N332" s="88">
        <v>-20.781635000000001</v>
      </c>
    </row>
    <row r="333" spans="2:14" x14ac:dyDescent="0.25">
      <c r="B333" s="88">
        <v>2168800000</v>
      </c>
      <c r="C333" s="88">
        <v>-9.9191941999999997</v>
      </c>
      <c r="D333" s="88">
        <v>-24.952279999999998</v>
      </c>
      <c r="L333" s="88">
        <v>2168800000</v>
      </c>
      <c r="M333" s="88">
        <v>-9.3767537999999995</v>
      </c>
      <c r="N333" s="88">
        <v>-20.902193</v>
      </c>
    </row>
    <row r="334" spans="2:14" x14ac:dyDescent="0.25">
      <c r="B334" s="88">
        <v>2348700000</v>
      </c>
      <c r="C334" s="88">
        <v>-9.9655266000000005</v>
      </c>
      <c r="D334" s="88">
        <v>-23.940024999999999</v>
      </c>
      <c r="L334" s="88">
        <v>2348700000</v>
      </c>
      <c r="M334" s="88">
        <v>-9.3578443999999994</v>
      </c>
      <c r="N334" s="88">
        <v>-20.954287000000001</v>
      </c>
    </row>
    <row r="335" spans="2:14" x14ac:dyDescent="0.25">
      <c r="B335" s="88">
        <v>2528600000</v>
      </c>
      <c r="C335" s="88">
        <v>-9.9757861999999999</v>
      </c>
      <c r="D335" s="88">
        <v>-22.513487000000001</v>
      </c>
      <c r="L335" s="88">
        <v>2528600000</v>
      </c>
      <c r="M335" s="88">
        <v>-9.3972529999999992</v>
      </c>
      <c r="N335" s="88">
        <v>-21.375789999999999</v>
      </c>
    </row>
    <row r="336" spans="2:14" x14ac:dyDescent="0.25">
      <c r="B336" s="88">
        <v>2708500000</v>
      </c>
      <c r="C336" s="88">
        <v>-9.9939841999999999</v>
      </c>
      <c r="D336" s="88">
        <v>-22.300501000000001</v>
      </c>
      <c r="L336" s="88">
        <v>2708500000</v>
      </c>
      <c r="M336" s="88">
        <v>-9.4232531000000002</v>
      </c>
      <c r="N336" s="88">
        <v>-21.344894</v>
      </c>
    </row>
    <row r="337" spans="2:14" x14ac:dyDescent="0.25">
      <c r="B337" s="88">
        <v>2888400000</v>
      </c>
      <c r="C337" s="88">
        <v>-9.9852056999999999</v>
      </c>
      <c r="D337" s="88">
        <v>-21.839663999999999</v>
      </c>
      <c r="L337" s="88">
        <v>2888400000</v>
      </c>
      <c r="M337" s="88">
        <v>-9.4479141000000002</v>
      </c>
      <c r="N337" s="88">
        <v>-21.548475</v>
      </c>
    </row>
    <row r="338" spans="2:14" x14ac:dyDescent="0.25">
      <c r="B338" s="88">
        <v>3068300000</v>
      </c>
      <c r="C338" s="88">
        <v>-10.013601</v>
      </c>
      <c r="D338" s="88">
        <v>-21.689737000000001</v>
      </c>
      <c r="L338" s="88">
        <v>3068300000</v>
      </c>
      <c r="M338" s="88">
        <v>-9.4658613000000003</v>
      </c>
      <c r="N338" s="88">
        <v>-21.808530999999999</v>
      </c>
    </row>
    <row r="339" spans="2:14" x14ac:dyDescent="0.25">
      <c r="B339" s="88">
        <v>3248200000</v>
      </c>
      <c r="C339" s="88">
        <v>-10.025213000000001</v>
      </c>
      <c r="D339" s="88">
        <v>-21.088508999999998</v>
      </c>
      <c r="L339" s="88">
        <v>3248200000</v>
      </c>
      <c r="M339" s="88">
        <v>-9.5157451999999996</v>
      </c>
      <c r="N339" s="88">
        <v>-22.019708999999999</v>
      </c>
    </row>
    <row r="340" spans="2:14" x14ac:dyDescent="0.25">
      <c r="B340" s="88">
        <v>3428100000</v>
      </c>
      <c r="C340" s="88">
        <v>-10.073073000000001</v>
      </c>
      <c r="D340" s="88">
        <v>-20.798127999999998</v>
      </c>
      <c r="L340" s="88">
        <v>3428100000</v>
      </c>
      <c r="M340" s="88">
        <v>-9.5445975999999995</v>
      </c>
      <c r="N340" s="88">
        <v>-22.043648000000001</v>
      </c>
    </row>
    <row r="341" spans="2:14" x14ac:dyDescent="0.25">
      <c r="B341" s="88">
        <v>3608000000</v>
      </c>
      <c r="C341" s="88">
        <v>-10.098307</v>
      </c>
      <c r="D341" s="88">
        <v>-20.548569000000001</v>
      </c>
      <c r="L341" s="88">
        <v>3608000000</v>
      </c>
      <c r="M341" s="88">
        <v>-9.5589580999999999</v>
      </c>
      <c r="N341" s="88">
        <v>-21.919882000000001</v>
      </c>
    </row>
    <row r="342" spans="2:14" x14ac:dyDescent="0.25">
      <c r="B342" s="88">
        <v>3787900000</v>
      </c>
      <c r="C342" s="88">
        <v>-10.11707</v>
      </c>
      <c r="D342" s="88">
        <v>-20.954460000000001</v>
      </c>
      <c r="L342" s="88">
        <v>3787900000</v>
      </c>
      <c r="M342" s="88">
        <v>-9.5704478999999996</v>
      </c>
      <c r="N342" s="88">
        <v>-21.481940999999999</v>
      </c>
    </row>
    <row r="343" spans="2:14" x14ac:dyDescent="0.25">
      <c r="B343" s="88">
        <v>3967800000</v>
      </c>
      <c r="C343" s="88">
        <v>-10.116718000000001</v>
      </c>
      <c r="D343" s="88">
        <v>-21.482005999999998</v>
      </c>
      <c r="L343" s="88">
        <v>3967800000</v>
      </c>
      <c r="M343" s="88">
        <v>-9.6110352999999993</v>
      </c>
      <c r="N343" s="88">
        <v>-20.747441999999999</v>
      </c>
    </row>
    <row r="344" spans="2:14" x14ac:dyDescent="0.25">
      <c r="B344" s="88">
        <v>4147700000</v>
      </c>
      <c r="C344" s="88">
        <v>-10.108237000000001</v>
      </c>
      <c r="D344" s="88">
        <v>-21.582819000000001</v>
      </c>
      <c r="L344" s="88">
        <v>4147700000</v>
      </c>
      <c r="M344" s="88">
        <v>-9.6881141999999993</v>
      </c>
      <c r="N344" s="88">
        <v>-20.350518999999998</v>
      </c>
    </row>
    <row r="345" spans="2:14" x14ac:dyDescent="0.25">
      <c r="B345" s="88">
        <v>4327600000</v>
      </c>
      <c r="C345" s="88">
        <v>-10.152237</v>
      </c>
      <c r="D345" s="88">
        <v>-21.775908000000001</v>
      </c>
      <c r="L345" s="88">
        <v>4327600000</v>
      </c>
      <c r="M345" s="88">
        <v>-9.7327299000000007</v>
      </c>
      <c r="N345" s="88">
        <v>-19.788383</v>
      </c>
    </row>
    <row r="346" spans="2:14" x14ac:dyDescent="0.25">
      <c r="B346" s="88">
        <v>4507500000</v>
      </c>
      <c r="C346" s="88">
        <v>-10.179847000000001</v>
      </c>
      <c r="D346" s="88">
        <v>-21.37641</v>
      </c>
      <c r="L346" s="88">
        <v>4507500000</v>
      </c>
      <c r="M346" s="88">
        <v>-9.7492943000000007</v>
      </c>
      <c r="N346" s="88">
        <v>-19.883873000000001</v>
      </c>
    </row>
    <row r="347" spans="2:14" x14ac:dyDescent="0.25">
      <c r="B347" s="88">
        <v>4687400000</v>
      </c>
      <c r="C347" s="88">
        <v>-10.243181999999999</v>
      </c>
      <c r="D347" s="88">
        <v>-21.140846</v>
      </c>
      <c r="L347" s="88">
        <v>4687400000</v>
      </c>
      <c r="M347" s="88">
        <v>-9.7049780000000005</v>
      </c>
      <c r="N347" s="88">
        <v>-19.749468</v>
      </c>
    </row>
    <row r="348" spans="2:14" x14ac:dyDescent="0.25">
      <c r="B348" s="88">
        <v>4867300000</v>
      </c>
      <c r="C348" s="88">
        <v>-10.247607</v>
      </c>
      <c r="D348" s="88">
        <v>-20.618551</v>
      </c>
      <c r="L348" s="88">
        <v>4867300000</v>
      </c>
      <c r="M348" s="88">
        <v>-9.6684771000000005</v>
      </c>
      <c r="N348" s="88">
        <v>-19.770371999999998</v>
      </c>
    </row>
    <row r="349" spans="2:14" x14ac:dyDescent="0.25">
      <c r="B349" s="88">
        <v>5047200000</v>
      </c>
      <c r="C349" s="88">
        <v>-10.262517000000001</v>
      </c>
      <c r="D349" s="88">
        <v>-20.700462000000002</v>
      </c>
      <c r="L349" s="88">
        <v>5047200000</v>
      </c>
      <c r="M349" s="88">
        <v>-9.6504021000000009</v>
      </c>
      <c r="N349" s="88">
        <v>-19.415368999999998</v>
      </c>
    </row>
    <row r="350" spans="2:14" x14ac:dyDescent="0.25">
      <c r="B350" s="88">
        <v>5227100000</v>
      </c>
      <c r="C350" s="88">
        <v>-10.254058000000001</v>
      </c>
      <c r="D350" s="88">
        <v>-20.347498000000002</v>
      </c>
      <c r="L350" s="88">
        <v>5227100000</v>
      </c>
      <c r="M350" s="88">
        <v>-9.6598615999999993</v>
      </c>
      <c r="N350" s="88">
        <v>-19.262893999999999</v>
      </c>
    </row>
    <row r="351" spans="2:14" x14ac:dyDescent="0.25">
      <c r="B351" s="88">
        <v>5407000000</v>
      </c>
      <c r="C351" s="88">
        <v>-10.286038</v>
      </c>
      <c r="D351" s="88">
        <v>-20.210491000000001</v>
      </c>
      <c r="L351" s="88">
        <v>5407000000</v>
      </c>
      <c r="M351" s="88">
        <v>-9.7067689999999995</v>
      </c>
      <c r="N351" s="88">
        <v>-18.956344999999999</v>
      </c>
    </row>
    <row r="352" spans="2:14" x14ac:dyDescent="0.25">
      <c r="B352" s="88">
        <v>5586900000</v>
      </c>
      <c r="C352" s="88">
        <v>-10.347795</v>
      </c>
      <c r="D352" s="88">
        <v>-20.088443999999999</v>
      </c>
      <c r="L352" s="88">
        <v>5586900000</v>
      </c>
      <c r="M352" s="88">
        <v>-9.7321834999999997</v>
      </c>
      <c r="N352" s="88">
        <v>-18.646246000000001</v>
      </c>
    </row>
    <row r="353" spans="2:14" x14ac:dyDescent="0.25">
      <c r="B353" s="88">
        <v>5766800000</v>
      </c>
      <c r="C353" s="88">
        <v>-10.369991000000001</v>
      </c>
      <c r="D353" s="88">
        <v>-19.794006</v>
      </c>
      <c r="L353" s="88">
        <v>5766800000</v>
      </c>
      <c r="M353" s="88">
        <v>-9.7814960000000006</v>
      </c>
      <c r="N353" s="88">
        <v>-18.555</v>
      </c>
    </row>
    <row r="354" spans="2:14" x14ac:dyDescent="0.25">
      <c r="B354" s="88">
        <v>5946700000</v>
      </c>
      <c r="C354" s="88">
        <v>-10.381981</v>
      </c>
      <c r="D354" s="88">
        <v>-19.856407000000001</v>
      </c>
      <c r="L354" s="88">
        <v>5946700000</v>
      </c>
      <c r="M354" s="88">
        <v>-9.8156443000000007</v>
      </c>
      <c r="N354" s="88">
        <v>-18.246866000000001</v>
      </c>
    </row>
    <row r="355" spans="2:14" x14ac:dyDescent="0.25">
      <c r="B355" s="88">
        <v>6126600000</v>
      </c>
      <c r="C355" s="88">
        <v>-10.326233999999999</v>
      </c>
      <c r="D355" s="88">
        <v>-19.742667999999998</v>
      </c>
      <c r="L355" s="88">
        <v>6126600000</v>
      </c>
      <c r="M355" s="88">
        <v>-9.8701285999999993</v>
      </c>
      <c r="N355" s="88">
        <v>-18.404731999999999</v>
      </c>
    </row>
    <row r="356" spans="2:14" x14ac:dyDescent="0.25">
      <c r="B356" s="88">
        <v>6306500000</v>
      </c>
      <c r="C356" s="88">
        <v>-10.312279999999999</v>
      </c>
      <c r="D356" s="88">
        <v>-19.778824</v>
      </c>
      <c r="L356" s="88">
        <v>6306500000</v>
      </c>
      <c r="M356" s="88">
        <v>-9.9117966000000006</v>
      </c>
      <c r="N356" s="88">
        <v>-18.701691</v>
      </c>
    </row>
    <row r="357" spans="2:14" x14ac:dyDescent="0.25">
      <c r="B357" s="88">
        <v>6486400000</v>
      </c>
      <c r="C357" s="88">
        <v>-10.291513999999999</v>
      </c>
      <c r="D357" s="88">
        <v>-19.063267</v>
      </c>
      <c r="L357" s="88">
        <v>6486400000</v>
      </c>
      <c r="M357" s="88">
        <v>-9.9321088999999994</v>
      </c>
      <c r="N357" s="88">
        <v>-19.665427999999999</v>
      </c>
    </row>
    <row r="358" spans="2:14" x14ac:dyDescent="0.25">
      <c r="B358" s="88">
        <v>6666300000</v>
      </c>
      <c r="C358" s="88">
        <v>-10.314726</v>
      </c>
      <c r="D358" s="88">
        <v>-18.773567</v>
      </c>
      <c r="L358" s="88">
        <v>6666300000</v>
      </c>
      <c r="M358" s="88">
        <v>-9.9369487999999997</v>
      </c>
      <c r="N358" s="88">
        <v>-20.005607999999999</v>
      </c>
    </row>
    <row r="359" spans="2:14" x14ac:dyDescent="0.25">
      <c r="B359" s="88">
        <v>6846200000</v>
      </c>
      <c r="C359" s="88">
        <v>-10.376773</v>
      </c>
      <c r="D359" s="88">
        <v>-18.350704</v>
      </c>
      <c r="L359" s="88">
        <v>6846200000</v>
      </c>
      <c r="M359" s="88">
        <v>-9.9021396999999993</v>
      </c>
      <c r="N359" s="88">
        <v>-20.365107999999999</v>
      </c>
    </row>
    <row r="360" spans="2:14" x14ac:dyDescent="0.25">
      <c r="B360" s="88">
        <v>7026100000</v>
      </c>
      <c r="C360" s="88">
        <v>-10.41333</v>
      </c>
      <c r="D360" s="88">
        <v>-18.376809999999999</v>
      </c>
      <c r="L360" s="88">
        <v>7026100000</v>
      </c>
      <c r="M360" s="88">
        <v>-9.8831510999999992</v>
      </c>
      <c r="N360" s="88">
        <v>-20.008385000000001</v>
      </c>
    </row>
    <row r="361" spans="2:14" x14ac:dyDescent="0.25">
      <c r="B361" s="88">
        <v>7206000000</v>
      </c>
      <c r="C361" s="88">
        <v>-10.491381000000001</v>
      </c>
      <c r="D361" s="88">
        <v>-18.51388</v>
      </c>
      <c r="L361" s="88">
        <v>7206000000</v>
      </c>
      <c r="M361" s="88">
        <v>-9.8749800000000008</v>
      </c>
      <c r="N361" s="88">
        <v>-19.387419000000001</v>
      </c>
    </row>
    <row r="362" spans="2:14" x14ac:dyDescent="0.25">
      <c r="B362" s="88">
        <v>7385900000</v>
      </c>
      <c r="C362" s="88">
        <v>-10.497309</v>
      </c>
      <c r="D362" s="88">
        <v>-18.718107</v>
      </c>
      <c r="L362" s="88">
        <v>7385900000</v>
      </c>
      <c r="M362" s="88">
        <v>-9.8976374000000007</v>
      </c>
      <c r="N362" s="88">
        <v>-18.547713999999999</v>
      </c>
    </row>
    <row r="363" spans="2:14" x14ac:dyDescent="0.25">
      <c r="B363" s="88">
        <v>7565800000</v>
      </c>
      <c r="C363" s="88">
        <v>-10.544129</v>
      </c>
      <c r="D363" s="88">
        <v>-19.231383999999998</v>
      </c>
      <c r="L363" s="88">
        <v>7565800000</v>
      </c>
      <c r="M363" s="88">
        <v>-9.9351863999999992</v>
      </c>
      <c r="N363" s="88">
        <v>-18.020346</v>
      </c>
    </row>
    <row r="364" spans="2:14" x14ac:dyDescent="0.25">
      <c r="B364" s="88">
        <v>7745700000</v>
      </c>
      <c r="C364" s="88">
        <v>-10.532230999999999</v>
      </c>
      <c r="D364" s="88">
        <v>-19.252832000000001</v>
      </c>
      <c r="L364" s="88">
        <v>7745700000</v>
      </c>
      <c r="M364" s="88">
        <v>-9.9574089000000008</v>
      </c>
      <c r="N364" s="88">
        <v>-18.00469</v>
      </c>
    </row>
    <row r="365" spans="2:14" x14ac:dyDescent="0.25">
      <c r="B365" s="88">
        <v>7925600000</v>
      </c>
      <c r="C365" s="88">
        <v>-10.516264</v>
      </c>
      <c r="D365" s="88">
        <v>-19.680395000000001</v>
      </c>
      <c r="L365" s="88">
        <v>7925600000</v>
      </c>
      <c r="M365" s="88">
        <v>-10.004581999999999</v>
      </c>
      <c r="N365" s="88">
        <v>-18.021063000000002</v>
      </c>
    </row>
    <row r="366" spans="2:14" x14ac:dyDescent="0.25">
      <c r="B366" s="88">
        <v>8105500000</v>
      </c>
      <c r="C366" s="88">
        <v>-10.501391999999999</v>
      </c>
      <c r="D366" s="88">
        <v>-19.951267000000001</v>
      </c>
      <c r="L366" s="88">
        <v>8105500000</v>
      </c>
      <c r="M366" s="88">
        <v>-10.032310000000001</v>
      </c>
      <c r="N366" s="88">
        <v>-18.353258</v>
      </c>
    </row>
    <row r="367" spans="2:14" x14ac:dyDescent="0.25">
      <c r="B367" s="88">
        <v>8285400000</v>
      </c>
      <c r="C367" s="88">
        <v>-10.481942</v>
      </c>
      <c r="D367" s="88">
        <v>-21.132539999999999</v>
      </c>
      <c r="L367" s="88">
        <v>8285400000</v>
      </c>
      <c r="M367" s="88">
        <v>-10.089401000000001</v>
      </c>
      <c r="N367" s="88">
        <v>-18.299600999999999</v>
      </c>
    </row>
    <row r="368" spans="2:14" x14ac:dyDescent="0.25">
      <c r="B368" s="88">
        <v>8465300000</v>
      </c>
      <c r="C368" s="88">
        <v>-10.528853</v>
      </c>
      <c r="D368" s="88">
        <v>-22.249865</v>
      </c>
      <c r="L368" s="88">
        <v>8465300000</v>
      </c>
      <c r="M368" s="88">
        <v>-10.101995000000001</v>
      </c>
      <c r="N368" s="88">
        <v>-18.638242999999999</v>
      </c>
    </row>
    <row r="369" spans="2:14" x14ac:dyDescent="0.25">
      <c r="B369" s="88">
        <v>8645200000</v>
      </c>
      <c r="C369" s="88">
        <v>-10.545382</v>
      </c>
      <c r="D369" s="88">
        <v>-25.414556999999999</v>
      </c>
      <c r="L369" s="88">
        <v>8645200000</v>
      </c>
      <c r="M369" s="88">
        <v>-10.123452</v>
      </c>
      <c r="N369" s="88">
        <v>-18.513424000000001</v>
      </c>
    </row>
    <row r="370" spans="2:14" x14ac:dyDescent="0.25">
      <c r="B370" s="88">
        <v>8825100000</v>
      </c>
      <c r="C370" s="88">
        <v>-10.620295</v>
      </c>
      <c r="D370" s="88">
        <v>-26.731221999999999</v>
      </c>
      <c r="L370" s="88">
        <v>8825100000</v>
      </c>
      <c r="M370" s="88">
        <v>-10.109116999999999</v>
      </c>
      <c r="N370" s="88">
        <v>-18.949165000000001</v>
      </c>
    </row>
    <row r="371" spans="2:14" x14ac:dyDescent="0.25">
      <c r="B371" s="88">
        <v>9005000000</v>
      </c>
      <c r="C371" s="88">
        <v>-10.643879999999999</v>
      </c>
      <c r="D371" s="88">
        <v>-28.338282</v>
      </c>
      <c r="L371" s="88">
        <v>9005000000</v>
      </c>
      <c r="M371" s="88">
        <v>-10.112603</v>
      </c>
      <c r="N371" s="88">
        <v>-19.627185999999998</v>
      </c>
    </row>
    <row r="372" spans="2:14" x14ac:dyDescent="0.25">
      <c r="B372" s="88">
        <v>9184900000</v>
      </c>
      <c r="C372" s="88">
        <v>-10.673143</v>
      </c>
      <c r="D372" s="88">
        <v>-28.448063000000001</v>
      </c>
      <c r="L372" s="88">
        <v>9184900000</v>
      </c>
      <c r="M372" s="88">
        <v>-10.114717000000001</v>
      </c>
      <c r="N372" s="88">
        <v>-21.018765999999999</v>
      </c>
    </row>
    <row r="373" spans="2:14" x14ac:dyDescent="0.25">
      <c r="B373" s="88">
        <v>9364800000</v>
      </c>
      <c r="C373" s="88">
        <v>-10.697986</v>
      </c>
      <c r="D373" s="88">
        <v>-28.501328999999998</v>
      </c>
      <c r="L373" s="88">
        <v>9364800000</v>
      </c>
      <c r="M373" s="88">
        <v>-10.124501</v>
      </c>
      <c r="N373" s="88">
        <v>-23.026956999999999</v>
      </c>
    </row>
    <row r="374" spans="2:14" x14ac:dyDescent="0.25">
      <c r="B374" s="88">
        <v>9544700000</v>
      </c>
      <c r="C374" s="88">
        <v>-10.74311</v>
      </c>
      <c r="D374" s="88">
        <v>-25.882856</v>
      </c>
      <c r="L374" s="88">
        <v>9544700000</v>
      </c>
      <c r="M374" s="88">
        <v>-10.152623</v>
      </c>
      <c r="N374" s="88">
        <v>-25.064657</v>
      </c>
    </row>
    <row r="375" spans="2:14" x14ac:dyDescent="0.25">
      <c r="B375" s="88">
        <v>9724600000</v>
      </c>
      <c r="C375" s="88">
        <v>-10.849786999999999</v>
      </c>
      <c r="D375" s="88">
        <v>-24.574370999999999</v>
      </c>
      <c r="L375" s="88">
        <v>9724600000</v>
      </c>
      <c r="M375" s="88">
        <v>-10.129459000000001</v>
      </c>
      <c r="N375" s="88">
        <v>-27.282845999999999</v>
      </c>
    </row>
    <row r="376" spans="2:14" x14ac:dyDescent="0.25">
      <c r="B376" s="88">
        <v>9904500000</v>
      </c>
      <c r="C376" s="88">
        <v>-10.90204</v>
      </c>
      <c r="D376" s="88">
        <v>-22.640567999999998</v>
      </c>
      <c r="L376" s="88">
        <v>9904500000</v>
      </c>
      <c r="M376" s="88">
        <v>-10.130371</v>
      </c>
      <c r="N376" s="88">
        <v>-28.983049000000001</v>
      </c>
    </row>
    <row r="377" spans="2:14" x14ac:dyDescent="0.25">
      <c r="B377" s="88">
        <v>10084400000</v>
      </c>
      <c r="C377" s="88">
        <v>-10.990705</v>
      </c>
      <c r="D377" s="88">
        <v>-21.36759</v>
      </c>
      <c r="L377" s="88">
        <v>10084400000</v>
      </c>
      <c r="M377" s="88">
        <v>-10.117214000000001</v>
      </c>
      <c r="N377" s="88">
        <v>-29.946444</v>
      </c>
    </row>
    <row r="378" spans="2:14" x14ac:dyDescent="0.25">
      <c r="B378" s="88">
        <v>10264300000</v>
      </c>
      <c r="C378" s="88">
        <v>-10.977149000000001</v>
      </c>
      <c r="D378" s="88">
        <v>-19.801949</v>
      </c>
      <c r="L378" s="88">
        <v>10264300000</v>
      </c>
      <c r="M378" s="88">
        <v>-10.183840999999999</v>
      </c>
      <c r="N378" s="88">
        <v>-28.957495000000002</v>
      </c>
    </row>
    <row r="379" spans="2:14" x14ac:dyDescent="0.25">
      <c r="B379" s="88">
        <v>10444200000</v>
      </c>
      <c r="C379" s="88">
        <v>-11.007078999999999</v>
      </c>
      <c r="D379" s="88">
        <v>-18.743880999999998</v>
      </c>
      <c r="L379" s="88">
        <v>10444200000</v>
      </c>
      <c r="M379" s="88">
        <v>-10.272573</v>
      </c>
      <c r="N379" s="88">
        <v>-27.695936</v>
      </c>
    </row>
    <row r="380" spans="2:14" x14ac:dyDescent="0.25">
      <c r="B380" s="88">
        <v>10624100000</v>
      </c>
      <c r="C380" s="88">
        <v>-11.061336000000001</v>
      </c>
      <c r="D380" s="88">
        <v>-17.831123000000002</v>
      </c>
      <c r="L380" s="88">
        <v>10624100000</v>
      </c>
      <c r="M380" s="88">
        <v>-10.382832000000001</v>
      </c>
      <c r="N380" s="88">
        <v>-25.129068</v>
      </c>
    </row>
    <row r="381" spans="2:14" x14ac:dyDescent="0.25">
      <c r="B381" s="88">
        <v>10804000000</v>
      </c>
      <c r="C381" s="88">
        <v>-11.128209999999999</v>
      </c>
      <c r="D381" s="88">
        <v>-16.905836000000001</v>
      </c>
      <c r="L381" s="88">
        <v>10804000000</v>
      </c>
      <c r="M381" s="88">
        <v>-10.534189</v>
      </c>
      <c r="N381" s="88">
        <v>-22.311437999999999</v>
      </c>
    </row>
    <row r="382" spans="2:14" x14ac:dyDescent="0.25">
      <c r="B382" s="88">
        <v>10983900000</v>
      </c>
      <c r="C382" s="88">
        <v>-11.209014</v>
      </c>
      <c r="D382" s="88">
        <v>-16.296437999999998</v>
      </c>
      <c r="L382" s="88">
        <v>10983900000</v>
      </c>
      <c r="M382" s="88">
        <v>-10.692847</v>
      </c>
      <c r="N382" s="88">
        <v>-19.207498999999999</v>
      </c>
    </row>
    <row r="383" spans="2:14" x14ac:dyDescent="0.25">
      <c r="B383" s="88">
        <v>11163800000</v>
      </c>
      <c r="C383" s="88">
        <v>-11.163793999999999</v>
      </c>
      <c r="D383" s="88">
        <v>-15.586907</v>
      </c>
      <c r="L383" s="88">
        <v>11163800000</v>
      </c>
      <c r="M383" s="88">
        <v>-10.94524</v>
      </c>
      <c r="N383" s="88">
        <v>-16.946477999999999</v>
      </c>
    </row>
    <row r="384" spans="2:14" x14ac:dyDescent="0.25">
      <c r="B384" s="88">
        <v>11343700000</v>
      </c>
      <c r="C384" s="88">
        <v>-11.152704</v>
      </c>
      <c r="D384" s="88">
        <v>-15.369332</v>
      </c>
      <c r="L384" s="88">
        <v>11343700000</v>
      </c>
      <c r="M384" s="88">
        <v>-11.174251</v>
      </c>
      <c r="N384" s="88">
        <v>-14.728524999999999</v>
      </c>
    </row>
    <row r="385" spans="2:14" x14ac:dyDescent="0.25">
      <c r="B385" s="88">
        <v>11523600000</v>
      </c>
      <c r="C385" s="88">
        <v>-11.082133000000001</v>
      </c>
      <c r="D385" s="88">
        <v>-14.874288</v>
      </c>
      <c r="L385" s="88">
        <v>11523600000</v>
      </c>
      <c r="M385" s="88">
        <v>-11.429831999999999</v>
      </c>
      <c r="N385" s="88">
        <v>-13.16337</v>
      </c>
    </row>
    <row r="386" spans="2:14" x14ac:dyDescent="0.25">
      <c r="B386" s="88">
        <v>11703500000</v>
      </c>
      <c r="C386" s="88">
        <v>-11.115104000000001</v>
      </c>
      <c r="D386" s="88">
        <v>-14.669229</v>
      </c>
      <c r="L386" s="88">
        <v>11703500000</v>
      </c>
      <c r="M386" s="88">
        <v>-11.562984999999999</v>
      </c>
      <c r="N386" s="88">
        <v>-11.713905</v>
      </c>
    </row>
    <row r="387" spans="2:14" x14ac:dyDescent="0.25">
      <c r="B387" s="88">
        <v>11883400000</v>
      </c>
      <c r="C387" s="88">
        <v>-11.125916</v>
      </c>
      <c r="D387" s="88">
        <v>-14.039092</v>
      </c>
      <c r="L387" s="88">
        <v>11883400000</v>
      </c>
      <c r="M387" s="88">
        <v>-11.696097</v>
      </c>
      <c r="N387" s="88">
        <v>-10.798088999999999</v>
      </c>
    </row>
    <row r="388" spans="2:14" x14ac:dyDescent="0.25">
      <c r="B388" s="88">
        <v>12063300000</v>
      </c>
      <c r="C388" s="88">
        <v>-11.204048999999999</v>
      </c>
      <c r="D388" s="88">
        <v>-13.328633</v>
      </c>
      <c r="L388" s="88">
        <v>12063300000</v>
      </c>
      <c r="M388" s="88">
        <v>-11.715465999999999</v>
      </c>
      <c r="N388" s="88">
        <v>-10.075450999999999</v>
      </c>
    </row>
    <row r="389" spans="2:14" x14ac:dyDescent="0.25">
      <c r="B389" s="88">
        <v>12243200000</v>
      </c>
      <c r="C389" s="88">
        <v>-11.26023</v>
      </c>
      <c r="D389" s="88">
        <v>-12.353923</v>
      </c>
      <c r="L389" s="88">
        <v>12243200000</v>
      </c>
      <c r="M389" s="88">
        <v>-11.759563</v>
      </c>
      <c r="N389" s="88">
        <v>-9.6822680999999999</v>
      </c>
    </row>
    <row r="390" spans="2:14" x14ac:dyDescent="0.25">
      <c r="B390" s="88">
        <v>12423100000</v>
      </c>
      <c r="C390" s="88">
        <v>-11.401085</v>
      </c>
      <c r="D390" s="88">
        <v>-11.460424</v>
      </c>
      <c r="L390" s="88">
        <v>12423100000</v>
      </c>
      <c r="M390" s="88">
        <v>-11.692432999999999</v>
      </c>
      <c r="N390" s="88">
        <v>-9.4377212999999998</v>
      </c>
    </row>
    <row r="391" spans="2:14" x14ac:dyDescent="0.25">
      <c r="B391" s="88">
        <v>12603000000</v>
      </c>
      <c r="C391" s="88">
        <v>-11.524165</v>
      </c>
      <c r="D391" s="88">
        <v>-10.550136999999999</v>
      </c>
      <c r="L391" s="88">
        <v>12603000000</v>
      </c>
      <c r="M391" s="88">
        <v>-11.657759</v>
      </c>
      <c r="N391" s="88">
        <v>-9.4193563000000005</v>
      </c>
    </row>
    <row r="392" spans="2:14" x14ac:dyDescent="0.25">
      <c r="B392" s="88">
        <v>12782900000</v>
      </c>
      <c r="C392" s="88">
        <v>-11.664208</v>
      </c>
      <c r="D392" s="88">
        <v>-9.8659610999999998</v>
      </c>
      <c r="L392" s="88">
        <v>12782900000</v>
      </c>
      <c r="M392" s="88">
        <v>-11.563812</v>
      </c>
      <c r="N392" s="88">
        <v>-9.5586433</v>
      </c>
    </row>
    <row r="393" spans="2:14" x14ac:dyDescent="0.25">
      <c r="B393" s="88">
        <v>12962800000</v>
      </c>
      <c r="C393" s="88">
        <v>-11.766847</v>
      </c>
      <c r="D393" s="88">
        <v>-9.4082612999999995</v>
      </c>
      <c r="L393" s="88">
        <v>12962800000</v>
      </c>
      <c r="M393" s="88">
        <v>-11.488676999999999</v>
      </c>
      <c r="N393" s="88">
        <v>-9.8201418</v>
      </c>
    </row>
    <row r="394" spans="2:14" x14ac:dyDescent="0.25">
      <c r="B394" s="88">
        <v>13142700000</v>
      </c>
      <c r="C394" s="88">
        <v>-11.818125</v>
      </c>
      <c r="D394" s="88">
        <v>-9.2148293999999993</v>
      </c>
      <c r="L394" s="88">
        <v>13142700000</v>
      </c>
      <c r="M394" s="88">
        <v>-11.418621</v>
      </c>
      <c r="N394" s="88">
        <v>-10.216445999999999</v>
      </c>
    </row>
    <row r="395" spans="2:14" x14ac:dyDescent="0.25">
      <c r="B395" s="88">
        <v>13322600000</v>
      </c>
      <c r="C395" s="88">
        <v>-11.793054</v>
      </c>
      <c r="D395" s="88">
        <v>-9.3785247999999992</v>
      </c>
      <c r="L395" s="88">
        <v>13322600000</v>
      </c>
      <c r="M395" s="88">
        <v>-11.383404000000001</v>
      </c>
      <c r="N395" s="88">
        <v>-10.610810000000001</v>
      </c>
    </row>
    <row r="396" spans="2:14" x14ac:dyDescent="0.25">
      <c r="B396" s="88">
        <v>13502500000</v>
      </c>
      <c r="C396" s="88">
        <v>-11.738061</v>
      </c>
      <c r="D396" s="88">
        <v>-9.9127951000000003</v>
      </c>
      <c r="L396" s="88">
        <v>13502500000</v>
      </c>
      <c r="M396" s="88">
        <v>-11.411796000000001</v>
      </c>
      <c r="N396" s="88">
        <v>-10.867917</v>
      </c>
    </row>
    <row r="397" spans="2:14" x14ac:dyDescent="0.25">
      <c r="B397" s="88">
        <v>13682400000</v>
      </c>
      <c r="C397" s="88">
        <v>-11.698643000000001</v>
      </c>
      <c r="D397" s="88">
        <v>-10.66985</v>
      </c>
      <c r="L397" s="88">
        <v>13682400000</v>
      </c>
      <c r="M397" s="88">
        <v>-11.511531</v>
      </c>
      <c r="N397" s="88">
        <v>-10.853808000000001</v>
      </c>
    </row>
    <row r="398" spans="2:14" x14ac:dyDescent="0.25">
      <c r="B398" s="88">
        <v>13862300000</v>
      </c>
      <c r="C398" s="88">
        <v>-11.739655000000001</v>
      </c>
      <c r="D398" s="88">
        <v>-11.155644000000001</v>
      </c>
      <c r="L398" s="88">
        <v>13862300000</v>
      </c>
      <c r="M398" s="88">
        <v>-11.69782</v>
      </c>
      <c r="N398" s="88">
        <v>-10.603035</v>
      </c>
    </row>
    <row r="399" spans="2:14" x14ac:dyDescent="0.25">
      <c r="B399" s="88">
        <v>14042200000</v>
      </c>
      <c r="C399" s="88">
        <v>-11.892075</v>
      </c>
      <c r="D399" s="88">
        <v>-11.211199000000001</v>
      </c>
      <c r="L399" s="88">
        <v>14042200000</v>
      </c>
      <c r="M399" s="88">
        <v>-11.971116</v>
      </c>
      <c r="N399" s="88">
        <v>-10.004381</v>
      </c>
    </row>
    <row r="400" spans="2:14" x14ac:dyDescent="0.25">
      <c r="B400" s="88">
        <v>14222100000</v>
      </c>
      <c r="C400" s="88">
        <v>-12.227838999999999</v>
      </c>
      <c r="D400" s="88">
        <v>-10.747634</v>
      </c>
      <c r="L400" s="88">
        <v>14222100000</v>
      </c>
      <c r="M400" s="88">
        <v>-12.346644</v>
      </c>
      <c r="N400" s="88">
        <v>-9.1954317000000003</v>
      </c>
    </row>
    <row r="401" spans="2:14" x14ac:dyDescent="0.25">
      <c r="B401" s="88">
        <v>14402000000</v>
      </c>
      <c r="C401" s="88">
        <v>-12.740572999999999</v>
      </c>
      <c r="D401" s="88">
        <v>-9.7681131000000008</v>
      </c>
      <c r="L401" s="88">
        <v>14402000000</v>
      </c>
      <c r="M401" s="88">
        <v>-12.805687000000001</v>
      </c>
      <c r="N401" s="88">
        <v>-8.3173131999999992</v>
      </c>
    </row>
    <row r="402" spans="2:14" x14ac:dyDescent="0.25">
      <c r="B402" s="88">
        <v>14581900000</v>
      </c>
      <c r="C402" s="88">
        <v>-13.406406</v>
      </c>
      <c r="D402" s="88">
        <v>-8.4594106999999994</v>
      </c>
      <c r="L402" s="88">
        <v>14581900000</v>
      </c>
      <c r="M402" s="88">
        <v>-13.326116000000001</v>
      </c>
      <c r="N402" s="88">
        <v>-7.4784660000000001</v>
      </c>
    </row>
    <row r="403" spans="2:14" x14ac:dyDescent="0.25">
      <c r="B403" s="88">
        <v>14761800000</v>
      </c>
      <c r="C403" s="88">
        <v>-14.154282</v>
      </c>
      <c r="D403" s="88">
        <v>-7.1870460999999999</v>
      </c>
      <c r="L403" s="88">
        <v>14761800000</v>
      </c>
      <c r="M403" s="88">
        <v>-13.818212000000001</v>
      </c>
      <c r="N403" s="88">
        <v>-6.7228808000000004</v>
      </c>
    </row>
    <row r="404" spans="2:14" x14ac:dyDescent="0.25">
      <c r="B404" s="88">
        <v>14941700000</v>
      </c>
      <c r="C404" s="88">
        <v>-14.983252</v>
      </c>
      <c r="D404" s="88">
        <v>-6.1961427000000002</v>
      </c>
      <c r="L404" s="88">
        <v>14941700000</v>
      </c>
      <c r="M404" s="88">
        <v>-14.330555</v>
      </c>
      <c r="N404" s="88">
        <v>-6.0641426999999997</v>
      </c>
    </row>
    <row r="405" spans="2:14" x14ac:dyDescent="0.25">
      <c r="B405" s="88">
        <v>15121600000</v>
      </c>
      <c r="C405" s="88">
        <v>-15.813959000000001</v>
      </c>
      <c r="D405" s="88">
        <v>-5.4362687999999997</v>
      </c>
      <c r="L405" s="88">
        <v>15121600000</v>
      </c>
      <c r="M405" s="88">
        <v>-14.858135000000001</v>
      </c>
      <c r="N405" s="88">
        <v>-5.4874377000000001</v>
      </c>
    </row>
    <row r="406" spans="2:14" x14ac:dyDescent="0.25">
      <c r="B406" s="88">
        <v>15301500000</v>
      </c>
      <c r="C406" s="88">
        <v>-16.583545999999998</v>
      </c>
      <c r="D406" s="88">
        <v>-4.8333754999999998</v>
      </c>
      <c r="L406" s="88">
        <v>15301500000</v>
      </c>
      <c r="M406" s="88">
        <v>-15.452076999999999</v>
      </c>
      <c r="N406" s="88">
        <v>-4.9958023999999996</v>
      </c>
    </row>
    <row r="407" spans="2:14" x14ac:dyDescent="0.25">
      <c r="B407" s="88">
        <v>15481400000</v>
      </c>
      <c r="C407" s="88">
        <v>-17.289926999999999</v>
      </c>
      <c r="D407" s="88">
        <v>-4.3512807000000002</v>
      </c>
      <c r="L407" s="88">
        <v>15481400000</v>
      </c>
      <c r="M407" s="88">
        <v>-16.030418000000001</v>
      </c>
      <c r="N407" s="88">
        <v>-4.5592575000000002</v>
      </c>
    </row>
    <row r="408" spans="2:14" x14ac:dyDescent="0.25">
      <c r="B408" s="88">
        <v>15661300000</v>
      </c>
      <c r="C408" s="88">
        <v>-17.957025999999999</v>
      </c>
      <c r="D408" s="88">
        <v>-3.9563188999999999</v>
      </c>
      <c r="L408" s="88">
        <v>15661300000</v>
      </c>
      <c r="M408" s="88">
        <v>-16.574598000000002</v>
      </c>
      <c r="N408" s="88">
        <v>-4.1760282999999996</v>
      </c>
    </row>
    <row r="409" spans="2:14" x14ac:dyDescent="0.25">
      <c r="B409" s="88">
        <v>15841200000</v>
      </c>
      <c r="C409" s="88">
        <v>-18.643076000000001</v>
      </c>
      <c r="D409" s="88">
        <v>-3.6265249000000002</v>
      </c>
      <c r="L409" s="88">
        <v>15841200000</v>
      </c>
      <c r="M409" s="88">
        <v>-17.096947</v>
      </c>
      <c r="N409" s="88">
        <v>-3.8363366000000001</v>
      </c>
    </row>
    <row r="410" spans="2:14" x14ac:dyDescent="0.25">
      <c r="B410" s="88">
        <v>16021100000</v>
      </c>
      <c r="C410" s="88">
        <v>-19.298791999999999</v>
      </c>
      <c r="D410" s="88">
        <v>-3.3404102</v>
      </c>
      <c r="L410" s="88">
        <v>16021100000</v>
      </c>
      <c r="M410" s="88">
        <v>-17.628162</v>
      </c>
      <c r="N410" s="88">
        <v>-3.5396980999999998</v>
      </c>
    </row>
    <row r="411" spans="2:14" x14ac:dyDescent="0.25">
      <c r="B411" s="88">
        <v>16201000000</v>
      </c>
      <c r="C411" s="88">
        <v>-19.869409999999998</v>
      </c>
      <c r="D411" s="88">
        <v>-3.1013500999999999</v>
      </c>
      <c r="L411" s="88">
        <v>16201000000</v>
      </c>
      <c r="M411" s="88">
        <v>-18.207332999999998</v>
      </c>
      <c r="N411" s="88">
        <v>-3.2778068</v>
      </c>
    </row>
    <row r="412" spans="2:14" x14ac:dyDescent="0.25">
      <c r="B412" s="88">
        <v>16380900000</v>
      </c>
      <c r="C412" s="88">
        <v>-20.364692999999999</v>
      </c>
      <c r="D412" s="88">
        <v>-2.8920197000000001</v>
      </c>
      <c r="L412" s="88">
        <v>16380900000</v>
      </c>
      <c r="M412" s="88">
        <v>-18.768485999999999</v>
      </c>
      <c r="N412" s="88">
        <v>-3.0443220000000002</v>
      </c>
    </row>
    <row r="413" spans="2:14" x14ac:dyDescent="0.25">
      <c r="B413" s="88">
        <v>16560800000</v>
      </c>
      <c r="C413" s="88">
        <v>-20.873283000000001</v>
      </c>
      <c r="D413" s="88">
        <v>-2.7193599000000002</v>
      </c>
      <c r="L413" s="88">
        <v>16560800000</v>
      </c>
      <c r="M413" s="88">
        <v>-19.338352</v>
      </c>
      <c r="N413" s="88">
        <v>-2.8440976</v>
      </c>
    </row>
    <row r="414" spans="2:14" x14ac:dyDescent="0.25">
      <c r="B414" s="88">
        <v>16740700000</v>
      </c>
      <c r="C414" s="88">
        <v>-21.415503000000001</v>
      </c>
      <c r="D414" s="88">
        <v>-2.5749930999999999</v>
      </c>
      <c r="L414" s="88">
        <v>16740700000</v>
      </c>
      <c r="M414" s="88">
        <v>-19.916843</v>
      </c>
      <c r="N414" s="88">
        <v>-2.6747508</v>
      </c>
    </row>
    <row r="415" spans="2:14" x14ac:dyDescent="0.25">
      <c r="B415" s="88">
        <v>16920600000</v>
      </c>
      <c r="C415" s="88">
        <v>-21.993348999999998</v>
      </c>
      <c r="D415" s="88">
        <v>-2.4564501999999999</v>
      </c>
      <c r="L415" s="88">
        <v>16920600000</v>
      </c>
      <c r="M415" s="88">
        <v>-20.495100000000001</v>
      </c>
      <c r="N415" s="88">
        <v>-2.5396573999999998</v>
      </c>
    </row>
    <row r="416" spans="2:14" x14ac:dyDescent="0.25">
      <c r="B416" s="88">
        <v>17100500000</v>
      </c>
      <c r="C416" s="88">
        <v>-22.498898000000001</v>
      </c>
      <c r="D416" s="88">
        <v>-2.3614937999999999</v>
      </c>
      <c r="L416" s="88">
        <v>17100500000</v>
      </c>
      <c r="M416" s="88">
        <v>-21.029751000000001</v>
      </c>
      <c r="N416" s="88">
        <v>-2.434809</v>
      </c>
    </row>
    <row r="417" spans="2:16" x14ac:dyDescent="0.25">
      <c r="B417" s="88">
        <v>17280400000</v>
      </c>
      <c r="C417" s="88">
        <v>-22.95112</v>
      </c>
      <c r="D417" s="88">
        <v>-2.3003583000000001</v>
      </c>
      <c r="L417" s="88">
        <v>17280400000</v>
      </c>
      <c r="M417" s="88">
        <v>-21.508141999999999</v>
      </c>
      <c r="N417" s="88">
        <v>-2.3633890000000002</v>
      </c>
    </row>
    <row r="418" spans="2:16" x14ac:dyDescent="0.25">
      <c r="B418" s="88">
        <v>17460300000</v>
      </c>
      <c r="C418" s="88">
        <v>-23.345224000000002</v>
      </c>
      <c r="D418" s="88">
        <v>-2.2593458000000002</v>
      </c>
      <c r="L418" s="88">
        <v>17460300000</v>
      </c>
      <c r="M418" s="88">
        <v>-21.957111000000001</v>
      </c>
      <c r="N418" s="88">
        <v>-2.3161961999999998</v>
      </c>
    </row>
    <row r="419" spans="2:16" x14ac:dyDescent="0.25">
      <c r="B419" s="88">
        <v>17640200000</v>
      </c>
      <c r="C419" s="88">
        <v>-23.752932000000001</v>
      </c>
      <c r="D419" s="88">
        <v>-2.2412255000000001</v>
      </c>
      <c r="L419" s="88">
        <v>17640200000</v>
      </c>
      <c r="M419" s="88">
        <v>-22.400535999999999</v>
      </c>
      <c r="N419" s="88">
        <v>-2.2924397000000001</v>
      </c>
    </row>
    <row r="420" spans="2:16" x14ac:dyDescent="0.25">
      <c r="B420" s="88">
        <v>17820100000</v>
      </c>
      <c r="C420" s="88">
        <v>-24.260721</v>
      </c>
      <c r="D420" s="88">
        <v>-2.2354604999999999</v>
      </c>
      <c r="L420" s="88">
        <v>17820100000</v>
      </c>
      <c r="M420" s="88">
        <v>-22.826878000000001</v>
      </c>
      <c r="N420" s="88">
        <v>-2.2825058</v>
      </c>
    </row>
    <row r="421" spans="2:16" x14ac:dyDescent="0.25">
      <c r="B421" s="88">
        <v>18000000000</v>
      </c>
      <c r="C421" s="88">
        <v>-24.646436999999999</v>
      </c>
      <c r="D421" s="88">
        <v>-2.2388487000000001</v>
      </c>
      <c r="L421" s="88">
        <v>18000000000</v>
      </c>
      <c r="M421" s="88">
        <v>-23.109338999999999</v>
      </c>
      <c r="N421" s="88">
        <v>-2.2829101000000001</v>
      </c>
    </row>
    <row r="422" spans="2:16" x14ac:dyDescent="0.25">
      <c r="B422" s="88" t="s">
        <v>21</v>
      </c>
      <c r="L422" s="88" t="s">
        <v>21</v>
      </c>
    </row>
    <row r="425" spans="2:16" x14ac:dyDescent="0.25">
      <c r="B425" s="88" t="s">
        <v>23</v>
      </c>
      <c r="L425" s="88" t="s">
        <v>23</v>
      </c>
    </row>
    <row r="426" spans="2:16" x14ac:dyDescent="0.25">
      <c r="B426" s="88" t="s">
        <v>19</v>
      </c>
      <c r="C426" s="88" t="s">
        <v>101</v>
      </c>
      <c r="D426" s="88" t="s">
        <v>102</v>
      </c>
      <c r="E426" s="88" t="s">
        <v>280</v>
      </c>
      <c r="F426" s="88" t="s">
        <v>103</v>
      </c>
      <c r="L426" s="88" t="s">
        <v>19</v>
      </c>
      <c r="M426" s="88" t="s">
        <v>101</v>
      </c>
      <c r="N426" s="88" t="s">
        <v>102</v>
      </c>
      <c r="O426" s="88" t="s">
        <v>103</v>
      </c>
      <c r="P426" s="88" t="s">
        <v>104</v>
      </c>
    </row>
    <row r="427" spans="2:16" x14ac:dyDescent="0.25">
      <c r="B427" s="88">
        <v>6000000000</v>
      </c>
      <c r="C427" s="88">
        <v>-3.1093446999999999</v>
      </c>
      <c r="D427" s="88">
        <v>-56.048588000000002</v>
      </c>
      <c r="E427" s="88">
        <v>-55.428714999999997</v>
      </c>
      <c r="F427" s="88">
        <v>-39.107120999999999</v>
      </c>
      <c r="L427" s="88">
        <v>6000000000</v>
      </c>
      <c r="M427" s="88">
        <v>-0.94145268000000004</v>
      </c>
      <c r="N427" s="88">
        <v>-56.71069</v>
      </c>
      <c r="O427" s="88">
        <v>-40.896461000000002</v>
      </c>
      <c r="P427" s="88">
        <v>-39.093487000000003</v>
      </c>
    </row>
    <row r="428" spans="2:16" x14ac:dyDescent="0.25">
      <c r="B428" s="88">
        <v>6195000000</v>
      </c>
      <c r="C428" s="88">
        <v>-3.1612699000000002</v>
      </c>
      <c r="D428" s="88">
        <v>-55.916564999999999</v>
      </c>
      <c r="E428" s="88">
        <v>-55.275871000000002</v>
      </c>
      <c r="F428" s="88">
        <v>-39.336094000000003</v>
      </c>
      <c r="L428" s="88">
        <v>6195000000</v>
      </c>
      <c r="M428" s="88">
        <v>-0.97661513</v>
      </c>
      <c r="N428" s="88">
        <v>-56.708378000000003</v>
      </c>
      <c r="O428" s="88">
        <v>-40.670924999999997</v>
      </c>
      <c r="P428" s="88">
        <v>-39.339069000000002</v>
      </c>
    </row>
    <row r="429" spans="2:16" x14ac:dyDescent="0.25">
      <c r="B429" s="88">
        <v>6390000000</v>
      </c>
      <c r="C429" s="88">
        <v>-3.2326689000000002</v>
      </c>
      <c r="D429" s="88">
        <v>-55.768459</v>
      </c>
      <c r="E429" s="88">
        <v>-55.080795000000002</v>
      </c>
      <c r="F429" s="88">
        <v>-39.532069999999997</v>
      </c>
      <c r="L429" s="88">
        <v>6390000000</v>
      </c>
      <c r="M429" s="88">
        <v>-1.0272676000000001</v>
      </c>
      <c r="N429" s="88">
        <v>-56.741988999999997</v>
      </c>
      <c r="O429" s="88">
        <v>-40.379970999999998</v>
      </c>
      <c r="P429" s="88">
        <v>-39.484580999999999</v>
      </c>
    </row>
    <row r="430" spans="2:16" x14ac:dyDescent="0.25">
      <c r="B430" s="88">
        <v>6585000000</v>
      </c>
      <c r="C430" s="88">
        <v>-3.3284452</v>
      </c>
      <c r="D430" s="88">
        <v>-55.509974999999997</v>
      </c>
      <c r="E430" s="88">
        <v>-54.833649000000001</v>
      </c>
      <c r="F430" s="88">
        <v>-39.889927</v>
      </c>
      <c r="L430" s="88">
        <v>6585000000</v>
      </c>
      <c r="M430" s="88">
        <v>-1.0883442000000001</v>
      </c>
      <c r="N430" s="88">
        <v>-56.772548999999998</v>
      </c>
      <c r="O430" s="88">
        <v>-40.068210999999998</v>
      </c>
      <c r="P430" s="88">
        <v>-39.728358999999998</v>
      </c>
    </row>
    <row r="431" spans="2:16" x14ac:dyDescent="0.25">
      <c r="B431" s="88">
        <v>6780000000</v>
      </c>
      <c r="C431" s="88">
        <v>-3.4276773999999999</v>
      </c>
      <c r="D431" s="88">
        <v>-55.286498999999999</v>
      </c>
      <c r="E431" s="88">
        <v>-54.582394000000001</v>
      </c>
      <c r="F431" s="88">
        <v>-40.165908999999999</v>
      </c>
      <c r="L431" s="88">
        <v>6780000000</v>
      </c>
      <c r="M431" s="88">
        <v>-1.1577200999999999</v>
      </c>
      <c r="N431" s="88">
        <v>-56.757992000000002</v>
      </c>
      <c r="O431" s="88">
        <v>-39.784481</v>
      </c>
      <c r="P431" s="88">
        <v>-39.935802000000002</v>
      </c>
    </row>
    <row r="432" spans="2:16" x14ac:dyDescent="0.25">
      <c r="B432" s="88">
        <v>6975000000</v>
      </c>
      <c r="C432" s="88">
        <v>-3.5158225999999999</v>
      </c>
      <c r="D432" s="88">
        <v>-55.044452999999997</v>
      </c>
      <c r="E432" s="88">
        <v>-54.352401999999998</v>
      </c>
      <c r="F432" s="88">
        <v>-40.339911999999998</v>
      </c>
      <c r="L432" s="88">
        <v>6975000000</v>
      </c>
      <c r="M432" s="88">
        <v>-1.2332162</v>
      </c>
      <c r="N432" s="88">
        <v>-56.793723999999997</v>
      </c>
      <c r="O432" s="88">
        <v>-39.424048999999997</v>
      </c>
      <c r="P432" s="88">
        <v>-40.168987000000001</v>
      </c>
    </row>
    <row r="433" spans="2:16" x14ac:dyDescent="0.25">
      <c r="B433" s="88">
        <v>7170000000</v>
      </c>
      <c r="C433" s="88">
        <v>-3.5999905999999999</v>
      </c>
      <c r="D433" s="88">
        <v>-54.801921999999998</v>
      </c>
      <c r="E433" s="88">
        <v>-54.134647000000001</v>
      </c>
      <c r="F433" s="88">
        <v>-40.597588000000002</v>
      </c>
      <c r="L433" s="88">
        <v>7170000000</v>
      </c>
      <c r="M433" s="88">
        <v>-1.3136108</v>
      </c>
      <c r="N433" s="88">
        <v>-56.953777000000002</v>
      </c>
      <c r="O433" s="88">
        <v>-39.091652000000003</v>
      </c>
      <c r="P433" s="88">
        <v>-40.334941999999998</v>
      </c>
    </row>
    <row r="434" spans="2:16" x14ac:dyDescent="0.25">
      <c r="B434" s="88">
        <v>7365000000</v>
      </c>
      <c r="C434" s="88">
        <v>-3.6715195</v>
      </c>
      <c r="D434" s="88">
        <v>-54.490912999999999</v>
      </c>
      <c r="E434" s="88">
        <v>-53.888992000000002</v>
      </c>
      <c r="F434" s="88">
        <v>-40.907848000000001</v>
      </c>
      <c r="L434" s="88">
        <v>7365000000</v>
      </c>
      <c r="M434" s="88">
        <v>-1.4001535000000001</v>
      </c>
      <c r="N434" s="88">
        <v>-57.225521000000001</v>
      </c>
      <c r="O434" s="88">
        <v>-38.732792000000003</v>
      </c>
      <c r="P434" s="88">
        <v>-40.467776999999998</v>
      </c>
    </row>
    <row r="435" spans="2:16" x14ac:dyDescent="0.25">
      <c r="B435" s="88">
        <v>7560000000</v>
      </c>
      <c r="C435" s="88">
        <v>-3.7154655000000001</v>
      </c>
      <c r="D435" s="88">
        <v>-54.263824</v>
      </c>
      <c r="E435" s="88">
        <v>-53.661406999999997</v>
      </c>
      <c r="F435" s="88">
        <v>-41.258167</v>
      </c>
      <c r="L435" s="88">
        <v>7560000000</v>
      </c>
      <c r="M435" s="88">
        <v>-1.4946368000000001</v>
      </c>
      <c r="N435" s="88">
        <v>-57.732284999999997</v>
      </c>
      <c r="O435" s="88">
        <v>-38.378180999999998</v>
      </c>
      <c r="P435" s="88">
        <v>-40.616154000000002</v>
      </c>
    </row>
    <row r="436" spans="2:16" x14ac:dyDescent="0.25">
      <c r="B436" s="88">
        <v>7755000000</v>
      </c>
      <c r="C436" s="88">
        <v>-3.7427923999999999</v>
      </c>
      <c r="D436" s="88">
        <v>-53.963546999999998</v>
      </c>
      <c r="E436" s="88">
        <v>-53.424675000000001</v>
      </c>
      <c r="F436" s="88">
        <v>-41.583537999999997</v>
      </c>
      <c r="L436" s="88">
        <v>7755000000</v>
      </c>
      <c r="M436" s="88">
        <v>-1.5860609999999999</v>
      </c>
      <c r="N436" s="88">
        <v>-58.194901000000002</v>
      </c>
      <c r="O436" s="88">
        <v>-38.111832</v>
      </c>
      <c r="P436" s="88">
        <v>-40.708030999999998</v>
      </c>
    </row>
    <row r="437" spans="2:16" x14ac:dyDescent="0.25">
      <c r="B437" s="88">
        <v>7950000000</v>
      </c>
      <c r="C437" s="88">
        <v>-3.7589624000000001</v>
      </c>
      <c r="D437" s="88">
        <v>-53.733074000000002</v>
      </c>
      <c r="E437" s="88">
        <v>-53.195362000000003</v>
      </c>
      <c r="F437" s="88">
        <v>-41.829478999999999</v>
      </c>
      <c r="L437" s="88">
        <v>7950000000</v>
      </c>
      <c r="M437" s="88">
        <v>-1.7000734</v>
      </c>
      <c r="N437" s="88">
        <v>-58.704681000000001</v>
      </c>
      <c r="O437" s="88">
        <v>-37.911037</v>
      </c>
      <c r="P437" s="88">
        <v>-40.800162999999998</v>
      </c>
    </row>
    <row r="438" spans="2:16" x14ac:dyDescent="0.25">
      <c r="B438" s="88">
        <v>8145000000</v>
      </c>
      <c r="C438" s="88">
        <v>-3.7783367999999999</v>
      </c>
      <c r="D438" s="88">
        <v>-53.518706999999999</v>
      </c>
      <c r="E438" s="88">
        <v>-52.992863</v>
      </c>
      <c r="F438" s="88">
        <v>-41.908943000000001</v>
      </c>
      <c r="L438" s="88">
        <v>8145000000</v>
      </c>
      <c r="M438" s="88">
        <v>-1.8406998999999999</v>
      </c>
      <c r="N438" s="88">
        <v>-59.321117000000001</v>
      </c>
      <c r="O438" s="88">
        <v>-37.789195999999997</v>
      </c>
      <c r="P438" s="88">
        <v>-40.833255999999999</v>
      </c>
    </row>
    <row r="439" spans="2:16" x14ac:dyDescent="0.25">
      <c r="B439" s="88">
        <v>8340000000</v>
      </c>
      <c r="C439" s="88">
        <v>-3.7817492000000001</v>
      </c>
      <c r="D439" s="88">
        <v>-53.366546999999997</v>
      </c>
      <c r="E439" s="88">
        <v>-52.856262000000001</v>
      </c>
      <c r="F439" s="88">
        <v>-42.131596000000002</v>
      </c>
      <c r="L439" s="88">
        <v>8340000000</v>
      </c>
      <c r="M439" s="88">
        <v>-1.9944974</v>
      </c>
      <c r="N439" s="88">
        <v>-59.926890999999998</v>
      </c>
      <c r="O439" s="88">
        <v>-37.753815000000003</v>
      </c>
      <c r="P439" s="88">
        <v>-41.105980000000002</v>
      </c>
    </row>
    <row r="440" spans="2:16" x14ac:dyDescent="0.25">
      <c r="B440" s="88">
        <v>8535000000</v>
      </c>
      <c r="C440" s="88">
        <v>-3.7961371000000002</v>
      </c>
      <c r="D440" s="88">
        <v>-53.268929</v>
      </c>
      <c r="E440" s="88">
        <v>-52.767952000000001</v>
      </c>
      <c r="F440" s="88">
        <v>-42.167937999999999</v>
      </c>
      <c r="L440" s="88">
        <v>8535000000</v>
      </c>
      <c r="M440" s="88">
        <v>-2.1544930999999998</v>
      </c>
      <c r="N440" s="88">
        <v>-60.280872000000002</v>
      </c>
      <c r="O440" s="88">
        <v>-37.777126000000003</v>
      </c>
      <c r="P440" s="88">
        <v>-41.326720999999999</v>
      </c>
    </row>
    <row r="441" spans="2:16" x14ac:dyDescent="0.25">
      <c r="B441" s="88">
        <v>8730000000</v>
      </c>
      <c r="C441" s="88">
        <v>-3.8236867999999999</v>
      </c>
      <c r="D441" s="88">
        <v>-53.212848999999999</v>
      </c>
      <c r="E441" s="88">
        <v>-52.735287</v>
      </c>
      <c r="F441" s="88">
        <v>-42.350867999999998</v>
      </c>
      <c r="L441" s="88">
        <v>8730000000</v>
      </c>
      <c r="M441" s="88">
        <v>-2.3635394999999999</v>
      </c>
      <c r="N441" s="88">
        <v>-60.752048000000002</v>
      </c>
      <c r="O441" s="88">
        <v>-37.862620999999997</v>
      </c>
      <c r="P441" s="88">
        <v>-41.642035999999997</v>
      </c>
    </row>
    <row r="442" spans="2:16" x14ac:dyDescent="0.25">
      <c r="B442" s="88">
        <v>8925000000</v>
      </c>
      <c r="C442" s="88">
        <v>-3.8556670999999998</v>
      </c>
      <c r="D442" s="88">
        <v>-53.072600999999999</v>
      </c>
      <c r="E442" s="88">
        <v>-52.640273999999998</v>
      </c>
      <c r="F442" s="88">
        <v>-42.479526999999997</v>
      </c>
      <c r="L442" s="88">
        <v>8925000000</v>
      </c>
      <c r="M442" s="88">
        <v>-2.5494876</v>
      </c>
      <c r="N442" s="88">
        <v>-61.060817999999998</v>
      </c>
      <c r="O442" s="88">
        <v>-38.056910999999999</v>
      </c>
      <c r="P442" s="88">
        <v>-41.830761000000003</v>
      </c>
    </row>
    <row r="443" spans="2:16" x14ac:dyDescent="0.25">
      <c r="B443" s="88">
        <v>9120000000</v>
      </c>
      <c r="C443" s="88">
        <v>-3.8781755000000002</v>
      </c>
      <c r="D443" s="88">
        <v>-52.903584000000002</v>
      </c>
      <c r="E443" s="88">
        <v>-52.516983000000003</v>
      </c>
      <c r="F443" s="88">
        <v>-42.702576000000001</v>
      </c>
      <c r="L443" s="88">
        <v>9120000000</v>
      </c>
      <c r="M443" s="88">
        <v>-2.7246709</v>
      </c>
      <c r="N443" s="88">
        <v>-61.043410999999999</v>
      </c>
      <c r="O443" s="88">
        <v>-38.217033000000001</v>
      </c>
      <c r="P443" s="88">
        <v>-42.114128000000001</v>
      </c>
    </row>
    <row r="444" spans="2:16" x14ac:dyDescent="0.25">
      <c r="B444" s="88">
        <v>9315000000</v>
      </c>
      <c r="C444" s="88">
        <v>-3.9314656000000001</v>
      </c>
      <c r="D444" s="88">
        <v>-52.787002999999999</v>
      </c>
      <c r="E444" s="88">
        <v>-52.404896000000001</v>
      </c>
      <c r="F444" s="88">
        <v>-42.874191000000003</v>
      </c>
      <c r="L444" s="88">
        <v>9315000000</v>
      </c>
      <c r="M444" s="88">
        <v>-2.8967261</v>
      </c>
      <c r="N444" s="88">
        <v>-60.724632</v>
      </c>
      <c r="O444" s="88">
        <v>-38.351723</v>
      </c>
      <c r="P444" s="88">
        <v>-42.382235999999999</v>
      </c>
    </row>
    <row r="445" spans="2:16" x14ac:dyDescent="0.25">
      <c r="B445" s="88">
        <v>9510000000</v>
      </c>
      <c r="C445" s="88">
        <v>-3.9952257000000002</v>
      </c>
      <c r="D445" s="88">
        <v>-52.618988000000002</v>
      </c>
      <c r="E445" s="88">
        <v>-52.297286999999997</v>
      </c>
      <c r="F445" s="88">
        <v>-42.989269</v>
      </c>
      <c r="L445" s="88">
        <v>9510000000</v>
      </c>
      <c r="M445" s="88">
        <v>-3.0905526000000001</v>
      </c>
      <c r="N445" s="88">
        <v>-60.080016999999998</v>
      </c>
      <c r="O445" s="88">
        <v>-38.720073999999997</v>
      </c>
      <c r="P445" s="88">
        <v>-42.630206999999999</v>
      </c>
    </row>
    <row r="446" spans="2:16" x14ac:dyDescent="0.25">
      <c r="B446" s="88">
        <v>9705000000</v>
      </c>
      <c r="C446" s="88">
        <v>-4.0351081000000004</v>
      </c>
      <c r="D446" s="88">
        <v>-52.548656000000001</v>
      </c>
      <c r="E446" s="88">
        <v>-52.246974999999999</v>
      </c>
      <c r="F446" s="88">
        <v>-42.996132000000003</v>
      </c>
      <c r="L446" s="88">
        <v>9705000000</v>
      </c>
      <c r="M446" s="88">
        <v>-3.2199407</v>
      </c>
      <c r="N446" s="88">
        <v>-59.172333000000002</v>
      </c>
      <c r="O446" s="88">
        <v>-39.040398000000003</v>
      </c>
      <c r="P446" s="88">
        <v>-42.819664000000003</v>
      </c>
    </row>
    <row r="447" spans="2:16" x14ac:dyDescent="0.25">
      <c r="B447" s="88">
        <v>9900000000</v>
      </c>
      <c r="C447" s="88">
        <v>-4.1094603999999997</v>
      </c>
      <c r="D447" s="88">
        <v>-52.552174000000001</v>
      </c>
      <c r="E447" s="88">
        <v>-52.242538000000003</v>
      </c>
      <c r="F447" s="88">
        <v>-43.247771999999998</v>
      </c>
      <c r="L447" s="88">
        <v>9900000000</v>
      </c>
      <c r="M447" s="88">
        <v>-3.3823542999999998</v>
      </c>
      <c r="N447" s="88">
        <v>-58.158062000000001</v>
      </c>
      <c r="O447" s="88">
        <v>-39.534168000000001</v>
      </c>
      <c r="P447" s="88">
        <v>-43.137588999999998</v>
      </c>
    </row>
    <row r="448" spans="2:16" x14ac:dyDescent="0.25">
      <c r="B448" s="88">
        <v>10095000000</v>
      </c>
      <c r="C448" s="88">
        <v>-4.1960363000000003</v>
      </c>
      <c r="D448" s="88">
        <v>-52.560023999999999</v>
      </c>
      <c r="E448" s="88">
        <v>-52.235236999999998</v>
      </c>
      <c r="F448" s="88">
        <v>-43.426806999999997</v>
      </c>
      <c r="L448" s="88">
        <v>10095000000</v>
      </c>
      <c r="M448" s="88">
        <v>-3.5561588</v>
      </c>
      <c r="N448" s="88">
        <v>-57.014664000000003</v>
      </c>
      <c r="O448" s="88">
        <v>-40.116019999999999</v>
      </c>
      <c r="P448" s="88">
        <v>-43.420929000000001</v>
      </c>
    </row>
    <row r="449" spans="2:16" x14ac:dyDescent="0.25">
      <c r="B449" s="88">
        <v>10290000000</v>
      </c>
      <c r="C449" s="88">
        <v>-4.2630591000000004</v>
      </c>
      <c r="D449" s="88">
        <v>-52.566237999999998</v>
      </c>
      <c r="E449" s="88">
        <v>-52.254477999999999</v>
      </c>
      <c r="F449" s="88">
        <v>-43.518711000000003</v>
      </c>
      <c r="L449" s="88">
        <v>10290000000</v>
      </c>
      <c r="M449" s="88">
        <v>-3.7229877</v>
      </c>
      <c r="N449" s="88">
        <v>-55.778038000000002</v>
      </c>
      <c r="O449" s="88">
        <v>-40.624268000000001</v>
      </c>
      <c r="P449" s="88">
        <v>-43.842083000000002</v>
      </c>
    </row>
    <row r="450" spans="2:16" x14ac:dyDescent="0.25">
      <c r="B450" s="88">
        <v>10485000000</v>
      </c>
      <c r="C450" s="88">
        <v>-4.3186064000000002</v>
      </c>
      <c r="D450" s="88">
        <v>-52.569412</v>
      </c>
      <c r="E450" s="88">
        <v>-52.280383999999998</v>
      </c>
      <c r="F450" s="88">
        <v>-43.737923000000002</v>
      </c>
      <c r="L450" s="88">
        <v>10485000000</v>
      </c>
      <c r="M450" s="88">
        <v>-3.9225623999999999</v>
      </c>
      <c r="N450" s="88">
        <v>-54.736213999999997</v>
      </c>
      <c r="O450" s="88">
        <v>-41.281975000000003</v>
      </c>
      <c r="P450" s="88">
        <v>-44.209125999999998</v>
      </c>
    </row>
    <row r="451" spans="2:16" x14ac:dyDescent="0.25">
      <c r="B451" s="88">
        <v>10680000000</v>
      </c>
      <c r="C451" s="88">
        <v>-4.3836842000000003</v>
      </c>
      <c r="D451" s="88">
        <v>-52.524559000000004</v>
      </c>
      <c r="E451" s="88">
        <v>-52.291370000000001</v>
      </c>
      <c r="F451" s="88">
        <v>-44.032252999999997</v>
      </c>
      <c r="L451" s="88">
        <v>10680000000</v>
      </c>
      <c r="M451" s="88">
        <v>-4.1788473000000002</v>
      </c>
      <c r="N451" s="88">
        <v>-53.685234000000001</v>
      </c>
      <c r="O451" s="88">
        <v>-42.167476999999998</v>
      </c>
      <c r="P451" s="88">
        <v>-44.427883000000001</v>
      </c>
    </row>
    <row r="452" spans="2:16" x14ac:dyDescent="0.25">
      <c r="B452" s="88">
        <v>10875000000</v>
      </c>
      <c r="C452" s="88">
        <v>-4.4027143000000004</v>
      </c>
      <c r="D452" s="88">
        <v>-52.606411000000001</v>
      </c>
      <c r="E452" s="88">
        <v>-52.466983999999997</v>
      </c>
      <c r="F452" s="88">
        <v>-44.331874999999997</v>
      </c>
      <c r="L452" s="88">
        <v>10875000000</v>
      </c>
      <c r="M452" s="88">
        <v>-4.3965158000000004</v>
      </c>
      <c r="N452" s="88">
        <v>-52.696682000000003</v>
      </c>
      <c r="O452" s="88">
        <v>-42.692413000000002</v>
      </c>
      <c r="P452" s="88">
        <v>-44.850090000000002</v>
      </c>
    </row>
    <row r="453" spans="2:16" x14ac:dyDescent="0.25">
      <c r="B453" s="88">
        <v>11070000000</v>
      </c>
      <c r="C453" s="88">
        <v>-4.3885354999999997</v>
      </c>
      <c r="D453" s="88">
        <v>-52.782817999999999</v>
      </c>
      <c r="E453" s="88">
        <v>-52.748916999999999</v>
      </c>
      <c r="F453" s="88">
        <v>-44.448582000000002</v>
      </c>
      <c r="L453" s="88">
        <v>11070000000</v>
      </c>
      <c r="M453" s="88">
        <v>-4.6128496999999999</v>
      </c>
      <c r="N453" s="88">
        <v>-51.871876</v>
      </c>
      <c r="O453" s="88">
        <v>-43.088486000000003</v>
      </c>
      <c r="P453" s="88">
        <v>-45.220405999999997</v>
      </c>
    </row>
    <row r="454" spans="2:16" x14ac:dyDescent="0.25">
      <c r="B454" s="88">
        <v>11265000000</v>
      </c>
      <c r="C454" s="88">
        <v>-4.3859854</v>
      </c>
      <c r="D454" s="88">
        <v>-53.039287999999999</v>
      </c>
      <c r="E454" s="88">
        <v>-53.125850999999997</v>
      </c>
      <c r="F454" s="88">
        <v>-44.526012000000001</v>
      </c>
      <c r="L454" s="88">
        <v>11265000000</v>
      </c>
      <c r="M454" s="88">
        <v>-4.9050545999999997</v>
      </c>
      <c r="N454" s="88">
        <v>-51.231074999999997</v>
      </c>
      <c r="O454" s="88">
        <v>-43.740783999999998</v>
      </c>
      <c r="P454" s="88">
        <v>-45.487842999999998</v>
      </c>
    </row>
    <row r="455" spans="2:16" x14ac:dyDescent="0.25">
      <c r="B455" s="88">
        <v>11460000000</v>
      </c>
      <c r="C455" s="88">
        <v>-4.3613558000000001</v>
      </c>
      <c r="D455" s="88">
        <v>-53.532814000000002</v>
      </c>
      <c r="E455" s="88">
        <v>-53.654494999999997</v>
      </c>
      <c r="F455" s="88">
        <v>-44.559505000000001</v>
      </c>
      <c r="L455" s="88">
        <v>11460000000</v>
      </c>
      <c r="M455" s="88">
        <v>-5.1908988999999996</v>
      </c>
      <c r="N455" s="88">
        <v>-50.584842999999999</v>
      </c>
      <c r="O455" s="88">
        <v>-43.931525999999998</v>
      </c>
      <c r="P455" s="88">
        <v>-45.708271000000003</v>
      </c>
    </row>
    <row r="456" spans="2:16" x14ac:dyDescent="0.25">
      <c r="B456" s="88">
        <v>11655000000</v>
      </c>
      <c r="C456" s="88">
        <v>-4.3544201999999999</v>
      </c>
      <c r="D456" s="88">
        <v>-54.000461999999999</v>
      </c>
      <c r="E456" s="88">
        <v>-54.181640999999999</v>
      </c>
      <c r="F456" s="88">
        <v>-44.460929999999998</v>
      </c>
      <c r="L456" s="88">
        <v>11655000000</v>
      </c>
      <c r="M456" s="88">
        <v>-5.5469470000000003</v>
      </c>
      <c r="N456" s="88">
        <v>-49.988083000000003</v>
      </c>
      <c r="O456" s="88">
        <v>-43.796047000000002</v>
      </c>
      <c r="P456" s="88">
        <v>-46.062775000000002</v>
      </c>
    </row>
    <row r="457" spans="2:16" x14ac:dyDescent="0.25">
      <c r="B457" s="88">
        <v>11850000000</v>
      </c>
      <c r="C457" s="88">
        <v>-4.3434539000000001</v>
      </c>
      <c r="D457" s="88">
        <v>-54.468696999999999</v>
      </c>
      <c r="E457" s="88">
        <v>-54.707211000000001</v>
      </c>
      <c r="F457" s="88">
        <v>-44.112991000000001</v>
      </c>
      <c r="L457" s="88">
        <v>11850000000</v>
      </c>
      <c r="M457" s="88">
        <v>-5.9892306</v>
      </c>
      <c r="N457" s="88">
        <v>-49.496718999999999</v>
      </c>
      <c r="O457" s="88">
        <v>-43.585545000000003</v>
      </c>
      <c r="P457" s="88">
        <v>-45.977927999999999</v>
      </c>
    </row>
    <row r="458" spans="2:16" x14ac:dyDescent="0.25">
      <c r="B458" s="88">
        <v>12045000000</v>
      </c>
      <c r="C458" s="88">
        <v>-4.3385233999999997</v>
      </c>
      <c r="D458" s="88">
        <v>-54.885063000000002</v>
      </c>
      <c r="E458" s="88">
        <v>-55.251801</v>
      </c>
      <c r="F458" s="88">
        <v>-43.835487000000001</v>
      </c>
      <c r="L458" s="88">
        <v>12045000000</v>
      </c>
      <c r="M458" s="88">
        <v>-6.5429373000000002</v>
      </c>
      <c r="N458" s="88">
        <v>-49.098942000000001</v>
      </c>
      <c r="O458" s="88">
        <v>-43.425345999999998</v>
      </c>
      <c r="P458" s="88">
        <v>-45.682465000000001</v>
      </c>
    </row>
    <row r="459" spans="2:16" x14ac:dyDescent="0.25">
      <c r="B459" s="88">
        <v>12240000000</v>
      </c>
      <c r="C459" s="88">
        <v>-4.3154139999999996</v>
      </c>
      <c r="D459" s="88">
        <v>-55.404350000000001</v>
      </c>
      <c r="E459" s="88">
        <v>-55.997714999999999</v>
      </c>
      <c r="F459" s="88">
        <v>-43.458576000000001</v>
      </c>
      <c r="L459" s="88">
        <v>12240000000</v>
      </c>
      <c r="M459" s="88">
        <v>-7.1595820999999997</v>
      </c>
      <c r="N459" s="88">
        <v>-48.728149000000002</v>
      </c>
      <c r="O459" s="88">
        <v>-43.036118000000002</v>
      </c>
      <c r="P459" s="88">
        <v>-44.985073</v>
      </c>
    </row>
    <row r="460" spans="2:16" x14ac:dyDescent="0.25">
      <c r="B460" s="88">
        <v>12435000000</v>
      </c>
      <c r="C460" s="88">
        <v>-4.3035512000000002</v>
      </c>
      <c r="D460" s="88">
        <v>-55.629787</v>
      </c>
      <c r="E460" s="88">
        <v>-56.612461000000003</v>
      </c>
      <c r="F460" s="88">
        <v>-42.911278000000003</v>
      </c>
      <c r="L460" s="88">
        <v>12435000000</v>
      </c>
      <c r="M460" s="88">
        <v>-7.8221420999999998</v>
      </c>
      <c r="N460" s="88">
        <v>-48.644565999999998</v>
      </c>
      <c r="O460" s="88">
        <v>-42.760863999999998</v>
      </c>
      <c r="P460" s="88">
        <v>-44.368366000000002</v>
      </c>
    </row>
    <row r="461" spans="2:16" x14ac:dyDescent="0.25">
      <c r="B461" s="88">
        <v>12630000000</v>
      </c>
      <c r="C461" s="88">
        <v>-4.3095226000000002</v>
      </c>
      <c r="D461" s="88">
        <v>-55.461319000000003</v>
      </c>
      <c r="E461" s="88">
        <v>-56.744079999999997</v>
      </c>
      <c r="F461" s="88">
        <v>-42.253300000000003</v>
      </c>
      <c r="L461" s="88">
        <v>12630000000</v>
      </c>
      <c r="M461" s="88">
        <v>-8.5946826999999999</v>
      </c>
      <c r="N461" s="88">
        <v>-48.732264999999998</v>
      </c>
      <c r="O461" s="88">
        <v>-42.425685999999999</v>
      </c>
      <c r="P461" s="88">
        <v>-43.661743000000001</v>
      </c>
    </row>
    <row r="462" spans="2:16" x14ac:dyDescent="0.25">
      <c r="B462" s="88">
        <v>12825000000</v>
      </c>
      <c r="C462" s="88">
        <v>-4.3232917999999998</v>
      </c>
      <c r="D462" s="88">
        <v>-55.267009999999999</v>
      </c>
      <c r="E462" s="88">
        <v>-56.694865999999998</v>
      </c>
      <c r="F462" s="88">
        <v>-41.515137000000003</v>
      </c>
      <c r="L462" s="88">
        <v>12825000000</v>
      </c>
      <c r="M462" s="88">
        <v>-9.3772696999999994</v>
      </c>
      <c r="N462" s="88">
        <v>-48.884605000000001</v>
      </c>
      <c r="O462" s="88">
        <v>-42.426459999999999</v>
      </c>
      <c r="P462" s="88">
        <v>-42.822315000000003</v>
      </c>
    </row>
    <row r="463" spans="2:16" x14ac:dyDescent="0.25">
      <c r="B463" s="88">
        <v>13020000000</v>
      </c>
      <c r="C463" s="88">
        <v>-4.3559407999999999</v>
      </c>
      <c r="D463" s="88">
        <v>-55.192447999999999</v>
      </c>
      <c r="E463" s="88">
        <v>-56.658332999999999</v>
      </c>
      <c r="F463" s="88">
        <v>-40.765408000000001</v>
      </c>
      <c r="L463" s="88">
        <v>13020000000</v>
      </c>
      <c r="M463" s="88">
        <v>-10.101355999999999</v>
      </c>
      <c r="N463" s="88">
        <v>-49.104225</v>
      </c>
      <c r="O463" s="88">
        <v>-42.436646000000003</v>
      </c>
      <c r="P463" s="88">
        <v>-41.937637000000002</v>
      </c>
    </row>
    <row r="464" spans="2:16" x14ac:dyDescent="0.25">
      <c r="B464" s="88">
        <v>13215000000</v>
      </c>
      <c r="C464" s="88">
        <v>-4.2366561999999997</v>
      </c>
      <c r="D464" s="88">
        <v>-55.412979</v>
      </c>
      <c r="E464" s="88">
        <v>-56.846930999999998</v>
      </c>
      <c r="F464" s="88">
        <v>-40.181579999999997</v>
      </c>
      <c r="L464" s="88">
        <v>13215000000</v>
      </c>
      <c r="M464" s="88">
        <v>-10.287006999999999</v>
      </c>
      <c r="N464" s="88">
        <v>-49.272675</v>
      </c>
      <c r="O464" s="88">
        <v>-43.486896999999999</v>
      </c>
      <c r="P464" s="88">
        <v>-41.370865000000002</v>
      </c>
    </row>
    <row r="465" spans="2:16" x14ac:dyDescent="0.25">
      <c r="B465" s="88">
        <v>13410000000</v>
      </c>
      <c r="C465" s="88">
        <v>-4.1112161</v>
      </c>
      <c r="D465" s="88">
        <v>-55.422611000000003</v>
      </c>
      <c r="E465" s="88">
        <v>-56.613540999999998</v>
      </c>
      <c r="F465" s="88">
        <v>-39.488064000000001</v>
      </c>
      <c r="L465" s="88">
        <v>13410000000</v>
      </c>
      <c r="M465" s="88">
        <v>-10.385114</v>
      </c>
      <c r="N465" s="88">
        <v>-49.487319999999997</v>
      </c>
      <c r="O465" s="88">
        <v>-44.960545000000003</v>
      </c>
      <c r="P465" s="88">
        <v>-40.614620000000002</v>
      </c>
    </row>
    <row r="466" spans="2:16" x14ac:dyDescent="0.25">
      <c r="B466" s="88">
        <v>13605000000</v>
      </c>
      <c r="C466" s="88">
        <v>-3.9217428999999999</v>
      </c>
      <c r="D466" s="88">
        <v>-55.694133999999998</v>
      </c>
      <c r="E466" s="88">
        <v>-56.610550000000003</v>
      </c>
      <c r="F466" s="88">
        <v>-38.866104</v>
      </c>
      <c r="L466" s="88">
        <v>13605000000</v>
      </c>
      <c r="M466" s="88">
        <v>-10.191948</v>
      </c>
      <c r="N466" s="88">
        <v>-49.939484</v>
      </c>
      <c r="O466" s="88">
        <v>-46.977871</v>
      </c>
      <c r="P466" s="88">
        <v>-39.826756000000003</v>
      </c>
    </row>
    <row r="467" spans="2:16" x14ac:dyDescent="0.25">
      <c r="B467" s="88">
        <v>13800000000</v>
      </c>
      <c r="C467" s="88">
        <v>-3.8085548999999999</v>
      </c>
      <c r="D467" s="88">
        <v>-55.750895999999997</v>
      </c>
      <c r="E467" s="88">
        <v>-56.531875999999997</v>
      </c>
      <c r="F467" s="88">
        <v>-38.212715000000003</v>
      </c>
      <c r="L467" s="88">
        <v>13800000000</v>
      </c>
      <c r="M467" s="88">
        <v>-9.8607607000000002</v>
      </c>
      <c r="N467" s="88">
        <v>-50.517688999999997</v>
      </c>
      <c r="O467" s="88">
        <v>-48.805140999999999</v>
      </c>
      <c r="P467" s="88">
        <v>-39.136425000000003</v>
      </c>
    </row>
    <row r="468" spans="2:16" x14ac:dyDescent="0.25">
      <c r="B468" s="88">
        <v>13995000000</v>
      </c>
      <c r="C468" s="88">
        <v>-3.6173782000000001</v>
      </c>
      <c r="D468" s="88">
        <v>-55.541710000000002</v>
      </c>
      <c r="E468" s="88">
        <v>-56.105159999999998</v>
      </c>
      <c r="F468" s="88">
        <v>-37.481934000000003</v>
      </c>
      <c r="L468" s="88">
        <v>13995000000</v>
      </c>
      <c r="M468" s="88">
        <v>-9.3484248999999995</v>
      </c>
      <c r="N468" s="88">
        <v>-51.069099000000001</v>
      </c>
      <c r="O468" s="88">
        <v>-51.002643999999997</v>
      </c>
      <c r="P468" s="88">
        <v>-38.441943999999999</v>
      </c>
    </row>
    <row r="469" spans="2:16" x14ac:dyDescent="0.25">
      <c r="B469" s="88">
        <v>14190000000</v>
      </c>
      <c r="C469" s="88">
        <v>-3.6359751</v>
      </c>
      <c r="D469" s="88">
        <v>-54.486691</v>
      </c>
      <c r="E469" s="88">
        <v>-54.838200000000001</v>
      </c>
      <c r="F469" s="88">
        <v>-36.605060999999999</v>
      </c>
      <c r="L469" s="88">
        <v>14190000000</v>
      </c>
      <c r="M469" s="88">
        <v>-9.2249040999999998</v>
      </c>
      <c r="N469" s="88">
        <v>-52.083271000000003</v>
      </c>
      <c r="O469" s="88">
        <v>-52.285060999999999</v>
      </c>
      <c r="P469" s="88">
        <v>-37.595351999999998</v>
      </c>
    </row>
    <row r="470" spans="2:16" x14ac:dyDescent="0.25">
      <c r="B470" s="88">
        <v>14385000000</v>
      </c>
      <c r="C470" s="88">
        <v>-3.7232604</v>
      </c>
      <c r="D470" s="88">
        <v>-53.592640000000003</v>
      </c>
      <c r="E470" s="88">
        <v>-53.714409000000003</v>
      </c>
      <c r="F470" s="88">
        <v>-35.854599</v>
      </c>
      <c r="L470" s="88">
        <v>14385000000</v>
      </c>
      <c r="M470" s="88">
        <v>-9.1452235999999996</v>
      </c>
      <c r="N470" s="88">
        <v>-53.157944000000001</v>
      </c>
      <c r="O470" s="88">
        <v>-53.042682999999997</v>
      </c>
      <c r="P470" s="88">
        <v>-36.751742999999998</v>
      </c>
    </row>
    <row r="471" spans="2:16" x14ac:dyDescent="0.25">
      <c r="B471" s="88">
        <v>14580000000</v>
      </c>
      <c r="C471" s="88">
        <v>-3.9158723000000002</v>
      </c>
      <c r="D471" s="88">
        <v>-52.996119999999998</v>
      </c>
      <c r="E471" s="88">
        <v>-53.009739000000003</v>
      </c>
      <c r="F471" s="88">
        <v>-35.241802</v>
      </c>
      <c r="L471" s="88">
        <v>14580000000</v>
      </c>
      <c r="M471" s="88">
        <v>-9.2604380000000006</v>
      </c>
      <c r="N471" s="88">
        <v>-54.242187999999999</v>
      </c>
      <c r="O471" s="88">
        <v>-53.422885999999998</v>
      </c>
      <c r="P471" s="88">
        <v>-36.040722000000002</v>
      </c>
    </row>
    <row r="472" spans="2:16" x14ac:dyDescent="0.25">
      <c r="B472" s="88">
        <v>14775000000</v>
      </c>
      <c r="C472" s="88">
        <v>-4.0740938</v>
      </c>
      <c r="D472" s="88">
        <v>-52.318607</v>
      </c>
      <c r="E472" s="88">
        <v>-52.178009000000003</v>
      </c>
      <c r="F472" s="88">
        <v>-34.669753999999998</v>
      </c>
      <c r="L472" s="88">
        <v>14775000000</v>
      </c>
      <c r="M472" s="88">
        <v>-9.4041461999999996</v>
      </c>
      <c r="N472" s="88">
        <v>-55.683886999999999</v>
      </c>
      <c r="O472" s="88">
        <v>-53.998458999999997</v>
      </c>
      <c r="P472" s="88">
        <v>-35.316699999999997</v>
      </c>
    </row>
    <row r="473" spans="2:16" x14ac:dyDescent="0.25">
      <c r="B473" s="88">
        <v>14970000000</v>
      </c>
      <c r="C473" s="88">
        <v>-4.3956331999999998</v>
      </c>
      <c r="D473" s="88">
        <v>-51.608967</v>
      </c>
      <c r="E473" s="88">
        <v>-51.353805999999999</v>
      </c>
      <c r="F473" s="88">
        <v>-34.251269999999998</v>
      </c>
      <c r="L473" s="88">
        <v>14970000000</v>
      </c>
      <c r="M473" s="88">
        <v>-9.7132501999999992</v>
      </c>
      <c r="N473" s="88">
        <v>-57.768703000000002</v>
      </c>
      <c r="O473" s="88">
        <v>-54.362445999999998</v>
      </c>
      <c r="P473" s="88">
        <v>-34.679600000000001</v>
      </c>
    </row>
    <row r="474" spans="2:16" x14ac:dyDescent="0.25">
      <c r="B474" s="88">
        <v>15165000000</v>
      </c>
      <c r="C474" s="88">
        <v>-4.5773033999999999</v>
      </c>
      <c r="D474" s="88">
        <v>-50.981037000000001</v>
      </c>
      <c r="E474" s="88">
        <v>-50.608466999999997</v>
      </c>
      <c r="F474" s="88">
        <v>-33.704585999999999</v>
      </c>
      <c r="L474" s="88">
        <v>15165000000</v>
      </c>
      <c r="M474" s="88">
        <v>-9.8101424999999995</v>
      </c>
      <c r="N474" s="88">
        <v>-59.816383000000002</v>
      </c>
      <c r="O474" s="88">
        <v>-54.459285999999999</v>
      </c>
      <c r="P474" s="88">
        <v>-34.066955999999998</v>
      </c>
    </row>
    <row r="475" spans="2:16" x14ac:dyDescent="0.25">
      <c r="B475" s="88">
        <v>15360000000</v>
      </c>
      <c r="C475" s="88">
        <v>-4.6444321000000004</v>
      </c>
      <c r="D475" s="88">
        <v>-50.282249</v>
      </c>
      <c r="E475" s="88">
        <v>-49.830596999999997</v>
      </c>
      <c r="F475" s="88">
        <v>-33.167366000000001</v>
      </c>
      <c r="L475" s="88">
        <v>15360000000</v>
      </c>
      <c r="M475" s="88">
        <v>-10.045527</v>
      </c>
      <c r="N475" s="88">
        <v>-61.574100000000001</v>
      </c>
      <c r="O475" s="88">
        <v>-54.608395000000002</v>
      </c>
      <c r="P475" s="88">
        <v>-33.491019999999999</v>
      </c>
    </row>
    <row r="476" spans="2:16" x14ac:dyDescent="0.25">
      <c r="B476" s="88">
        <v>15555000000</v>
      </c>
      <c r="C476" s="88">
        <v>-4.6682829999999997</v>
      </c>
      <c r="D476" s="88">
        <v>-49.368637</v>
      </c>
      <c r="E476" s="88">
        <v>-48.747486000000002</v>
      </c>
      <c r="F476" s="88">
        <v>-32.588749</v>
      </c>
      <c r="L476" s="88">
        <v>15555000000</v>
      </c>
      <c r="M476" s="88">
        <v>-9.9479561000000007</v>
      </c>
      <c r="N476" s="88">
        <v>-62.802897999999999</v>
      </c>
      <c r="O476" s="88">
        <v>-54.991855999999999</v>
      </c>
      <c r="P476" s="88">
        <v>-32.898322999999998</v>
      </c>
    </row>
    <row r="477" spans="2:16" x14ac:dyDescent="0.25">
      <c r="B477" s="88">
        <v>15750000000</v>
      </c>
      <c r="C477" s="88">
        <v>-4.5803905</v>
      </c>
      <c r="D477" s="88">
        <v>-48.435879</v>
      </c>
      <c r="E477" s="88">
        <v>-47.694991999999999</v>
      </c>
      <c r="F477" s="88">
        <v>-32.049664</v>
      </c>
      <c r="L477" s="88">
        <v>15750000000</v>
      </c>
      <c r="M477" s="88">
        <v>-9.9250688999999994</v>
      </c>
      <c r="N477" s="88">
        <v>-62.852192000000002</v>
      </c>
      <c r="O477" s="88">
        <v>-55.067233999999999</v>
      </c>
      <c r="P477" s="88">
        <v>-32.372188999999999</v>
      </c>
    </row>
    <row r="478" spans="2:16" x14ac:dyDescent="0.25">
      <c r="B478" s="88">
        <v>15945000000</v>
      </c>
      <c r="C478" s="88">
        <v>-4.4533544000000003</v>
      </c>
      <c r="D478" s="88">
        <v>-47.694454</v>
      </c>
      <c r="E478" s="88">
        <v>-46.904986999999998</v>
      </c>
      <c r="F478" s="88">
        <v>-31.517880999999999</v>
      </c>
      <c r="L478" s="88">
        <v>15945000000</v>
      </c>
      <c r="M478" s="88">
        <v>-9.8634663000000007</v>
      </c>
      <c r="N478" s="88">
        <v>-61.587066999999998</v>
      </c>
      <c r="O478" s="88">
        <v>-54.724884000000003</v>
      </c>
      <c r="P478" s="88">
        <v>-31.999797999999998</v>
      </c>
    </row>
    <row r="479" spans="2:16" x14ac:dyDescent="0.25">
      <c r="B479" s="88">
        <v>16140000000</v>
      </c>
      <c r="C479" s="88">
        <v>-4.4049196000000004</v>
      </c>
      <c r="D479" s="88">
        <v>-47.180816999999998</v>
      </c>
      <c r="E479" s="88">
        <v>-46.304183999999999</v>
      </c>
      <c r="F479" s="88">
        <v>-31.140305999999999</v>
      </c>
      <c r="L479" s="88">
        <v>16140000000</v>
      </c>
      <c r="M479" s="88">
        <v>-9.7950134000000002</v>
      </c>
      <c r="N479" s="88">
        <v>-59.520457999999998</v>
      </c>
      <c r="O479" s="88">
        <v>-54.415053999999998</v>
      </c>
      <c r="P479" s="88">
        <v>-31.677094</v>
      </c>
    </row>
    <row r="480" spans="2:16" x14ac:dyDescent="0.25">
      <c r="B480" s="88">
        <v>16335000000</v>
      </c>
      <c r="C480" s="88">
        <v>-4.5183062999999999</v>
      </c>
      <c r="D480" s="88">
        <v>-46.833674999999999</v>
      </c>
      <c r="E480" s="88">
        <v>-45.924770000000002</v>
      </c>
      <c r="F480" s="88">
        <v>-30.921113999999999</v>
      </c>
      <c r="L480" s="88">
        <v>16335000000</v>
      </c>
      <c r="M480" s="88">
        <v>-9.7525739999999992</v>
      </c>
      <c r="N480" s="88">
        <v>-57.291553</v>
      </c>
      <c r="O480" s="88">
        <v>-53.571503</v>
      </c>
      <c r="P480" s="88">
        <v>-31.413042000000001</v>
      </c>
    </row>
    <row r="481" spans="2:16" x14ac:dyDescent="0.25">
      <c r="B481" s="88">
        <v>16530000000</v>
      </c>
      <c r="C481" s="88">
        <v>-4.7851644000000002</v>
      </c>
      <c r="D481" s="88">
        <v>-46.661766</v>
      </c>
      <c r="E481" s="88">
        <v>-45.788704000000003</v>
      </c>
      <c r="F481" s="88">
        <v>-30.821106</v>
      </c>
      <c r="L481" s="88">
        <v>16530000000</v>
      </c>
      <c r="M481" s="88">
        <v>-9.8064374999999995</v>
      </c>
      <c r="N481" s="88">
        <v>-55.207107999999998</v>
      </c>
      <c r="O481" s="88">
        <v>-52.493614000000001</v>
      </c>
      <c r="P481" s="88">
        <v>-31.260679</v>
      </c>
    </row>
    <row r="482" spans="2:16" x14ac:dyDescent="0.25">
      <c r="B482" s="88">
        <v>16725000000</v>
      </c>
      <c r="C482" s="88">
        <v>-5.1781058</v>
      </c>
      <c r="D482" s="88">
        <v>-46.611899999999999</v>
      </c>
      <c r="E482" s="88">
        <v>-45.847926999999999</v>
      </c>
      <c r="F482" s="88">
        <v>-30.843423999999999</v>
      </c>
      <c r="L482" s="88">
        <v>16725000000</v>
      </c>
      <c r="M482" s="88">
        <v>-9.7563399999999998</v>
      </c>
      <c r="N482" s="88">
        <v>-53.965584</v>
      </c>
      <c r="O482" s="88">
        <v>-51.568885999999999</v>
      </c>
      <c r="P482" s="88">
        <v>-31.170874000000001</v>
      </c>
    </row>
    <row r="483" spans="2:16" x14ac:dyDescent="0.25">
      <c r="B483" s="88">
        <v>16920000000</v>
      </c>
      <c r="C483" s="88">
        <v>-5.6827535999999998</v>
      </c>
      <c r="D483" s="88">
        <v>-46.263824</v>
      </c>
      <c r="E483" s="88">
        <v>-45.721603000000002</v>
      </c>
      <c r="F483" s="88">
        <v>-30.955475</v>
      </c>
      <c r="L483" s="88">
        <v>16920000000</v>
      </c>
      <c r="M483" s="88">
        <v>-9.6552161999999999</v>
      </c>
      <c r="N483" s="88">
        <v>-53.320419000000001</v>
      </c>
      <c r="O483" s="88">
        <v>-50.757888999999999</v>
      </c>
      <c r="P483" s="88">
        <v>-31.025814</v>
      </c>
    </row>
    <row r="484" spans="2:16" x14ac:dyDescent="0.25">
      <c r="B484" s="88">
        <v>17115000000</v>
      </c>
      <c r="C484" s="88">
        <v>-6.3085927999999996</v>
      </c>
      <c r="D484" s="88">
        <v>-45.913314999999997</v>
      </c>
      <c r="E484" s="88">
        <v>-45.596355000000003</v>
      </c>
      <c r="F484" s="88">
        <v>-31.169395000000002</v>
      </c>
      <c r="L484" s="88">
        <v>17115000000</v>
      </c>
      <c r="M484" s="88">
        <v>-9.6966496000000006</v>
      </c>
      <c r="N484" s="88">
        <v>-52.880516</v>
      </c>
      <c r="O484" s="88">
        <v>-50.101559000000002</v>
      </c>
      <c r="P484" s="88">
        <v>-30.918759999999999</v>
      </c>
    </row>
    <row r="485" spans="2:16" x14ac:dyDescent="0.25">
      <c r="B485" s="88">
        <v>17310000000</v>
      </c>
      <c r="C485" s="88">
        <v>-6.9581251000000002</v>
      </c>
      <c r="D485" s="88">
        <v>-45.609993000000003</v>
      </c>
      <c r="E485" s="88">
        <v>-45.538704000000003</v>
      </c>
      <c r="F485" s="88">
        <v>-31.352186</v>
      </c>
      <c r="L485" s="88">
        <v>17310000000</v>
      </c>
      <c r="M485" s="88">
        <v>-9.4386481999999994</v>
      </c>
      <c r="N485" s="88">
        <v>-52.588065999999998</v>
      </c>
      <c r="O485" s="88">
        <v>-50.007660000000001</v>
      </c>
      <c r="P485" s="88">
        <v>-30.895578</v>
      </c>
    </row>
    <row r="486" spans="2:16" x14ac:dyDescent="0.25">
      <c r="B486" s="88">
        <v>17505000000</v>
      </c>
      <c r="C486" s="88">
        <v>-7.4933486</v>
      </c>
      <c r="D486" s="88">
        <v>-45.252769000000001</v>
      </c>
      <c r="E486" s="88">
        <v>-45.465710000000001</v>
      </c>
      <c r="F486" s="88">
        <v>-31.457405000000001</v>
      </c>
      <c r="L486" s="88">
        <v>17505000000</v>
      </c>
      <c r="M486" s="88">
        <v>-9.2726764999999993</v>
      </c>
      <c r="N486" s="88">
        <v>-52.356113000000001</v>
      </c>
      <c r="O486" s="88">
        <v>-49.787475999999998</v>
      </c>
      <c r="P486" s="88">
        <v>-30.818821</v>
      </c>
    </row>
    <row r="487" spans="2:16" x14ac:dyDescent="0.25">
      <c r="B487" s="88">
        <v>17700000000</v>
      </c>
      <c r="C487" s="88">
        <v>-8.1065225999999999</v>
      </c>
      <c r="D487" s="88">
        <v>-44.865543000000002</v>
      </c>
      <c r="E487" s="88">
        <v>-45.296852000000001</v>
      </c>
      <c r="F487" s="88">
        <v>-31.520439</v>
      </c>
      <c r="L487" s="88">
        <v>17700000000</v>
      </c>
      <c r="M487" s="88">
        <v>-9.1412458000000001</v>
      </c>
      <c r="N487" s="88">
        <v>-51.928584999999998</v>
      </c>
      <c r="O487" s="88">
        <v>-49.380370999999997</v>
      </c>
      <c r="P487" s="88">
        <v>-30.746098</v>
      </c>
    </row>
    <row r="488" spans="2:16" x14ac:dyDescent="0.25">
      <c r="B488" s="88">
        <v>17895000000</v>
      </c>
      <c r="C488" s="88">
        <v>-8.7134590000000003</v>
      </c>
      <c r="D488" s="88">
        <v>-44.751582999999997</v>
      </c>
      <c r="E488" s="88">
        <v>-45.356372999999998</v>
      </c>
      <c r="F488" s="88">
        <v>-31.538208000000001</v>
      </c>
      <c r="L488" s="88">
        <v>17895000000</v>
      </c>
      <c r="M488" s="88">
        <v>-9.1085405000000002</v>
      </c>
      <c r="N488" s="88">
        <v>-51.404358000000002</v>
      </c>
      <c r="O488" s="88">
        <v>-48.982807000000001</v>
      </c>
      <c r="P488" s="88">
        <v>-30.749662000000001</v>
      </c>
    </row>
    <row r="489" spans="2:16" x14ac:dyDescent="0.25">
      <c r="B489" s="88">
        <v>18090000000</v>
      </c>
      <c r="C489" s="88">
        <v>-9.3524531999999994</v>
      </c>
      <c r="D489" s="88">
        <v>-44.527855000000002</v>
      </c>
      <c r="E489" s="88">
        <v>-45.350208000000002</v>
      </c>
      <c r="F489" s="88">
        <v>-31.499807000000001</v>
      </c>
      <c r="L489" s="88">
        <v>18090000000</v>
      </c>
      <c r="M489" s="88">
        <v>-9.1510228999999992</v>
      </c>
      <c r="N489" s="88">
        <v>-51.046813999999998</v>
      </c>
      <c r="O489" s="88">
        <v>-48.552836999999997</v>
      </c>
      <c r="P489" s="88">
        <v>-30.739981</v>
      </c>
    </row>
    <row r="490" spans="2:16" x14ac:dyDescent="0.25">
      <c r="B490" s="88">
        <v>18285000000</v>
      </c>
      <c r="C490" s="88">
        <v>-9.9589976999999994</v>
      </c>
      <c r="D490" s="88">
        <v>-44.086227000000001</v>
      </c>
      <c r="E490" s="88">
        <v>-45.104503999999999</v>
      </c>
      <c r="F490" s="88">
        <v>-31.392302999999998</v>
      </c>
      <c r="L490" s="88">
        <v>18285000000</v>
      </c>
      <c r="M490" s="88">
        <v>-9.3385735000000007</v>
      </c>
      <c r="N490" s="88">
        <v>-50.765090999999998</v>
      </c>
      <c r="O490" s="88">
        <v>-47.934699999999999</v>
      </c>
      <c r="P490" s="88">
        <v>-30.665109999999999</v>
      </c>
    </row>
    <row r="491" spans="2:16" x14ac:dyDescent="0.25">
      <c r="B491" s="88">
        <v>18480000000</v>
      </c>
      <c r="C491" s="88">
        <v>-10.731356</v>
      </c>
      <c r="D491" s="88">
        <v>-43.479590999999999</v>
      </c>
      <c r="E491" s="88">
        <v>-44.659846999999999</v>
      </c>
      <c r="F491" s="88">
        <v>-31.37219</v>
      </c>
      <c r="L491" s="88">
        <v>18480000000</v>
      </c>
      <c r="M491" s="88">
        <v>-9.6976624000000005</v>
      </c>
      <c r="N491" s="88">
        <v>-50.340919</v>
      </c>
      <c r="O491" s="88">
        <v>-47.258774000000003</v>
      </c>
      <c r="P491" s="88">
        <v>-30.663056999999998</v>
      </c>
    </row>
    <row r="492" spans="2:16" x14ac:dyDescent="0.25">
      <c r="B492" s="88">
        <v>18675000000</v>
      </c>
      <c r="C492" s="88">
        <v>-11.307893</v>
      </c>
      <c r="D492" s="88">
        <v>-42.889046</v>
      </c>
      <c r="E492" s="88">
        <v>-44.169376</v>
      </c>
      <c r="F492" s="88">
        <v>-31.229982</v>
      </c>
      <c r="L492" s="88">
        <v>18675000000</v>
      </c>
      <c r="M492" s="88">
        <v>-9.9841566000000004</v>
      </c>
      <c r="N492" s="88">
        <v>-49.791584</v>
      </c>
      <c r="O492" s="88">
        <v>-46.754455999999998</v>
      </c>
      <c r="P492" s="88">
        <v>-30.662452999999999</v>
      </c>
    </row>
    <row r="493" spans="2:16" x14ac:dyDescent="0.25">
      <c r="B493" s="88">
        <v>18870000000</v>
      </c>
      <c r="C493" s="88">
        <v>-11.78511</v>
      </c>
      <c r="D493" s="88">
        <v>-42.366672999999999</v>
      </c>
      <c r="E493" s="88">
        <v>-43.647922999999999</v>
      </c>
      <c r="F493" s="88">
        <v>-31.012353999999998</v>
      </c>
      <c r="L493" s="88">
        <v>18870000000</v>
      </c>
      <c r="M493" s="88">
        <v>-10.129759</v>
      </c>
      <c r="N493" s="88">
        <v>-49.229461999999998</v>
      </c>
      <c r="O493" s="88">
        <v>-46.264194000000003</v>
      </c>
      <c r="P493" s="88">
        <v>-30.563686000000001</v>
      </c>
    </row>
    <row r="494" spans="2:16" x14ac:dyDescent="0.25">
      <c r="B494" s="88">
        <v>19065000000</v>
      </c>
      <c r="C494" s="88">
        <v>-12.015000000000001</v>
      </c>
      <c r="D494" s="88">
        <v>-42.013199</v>
      </c>
      <c r="E494" s="88">
        <v>-43.204258000000003</v>
      </c>
      <c r="F494" s="88">
        <v>-30.785542</v>
      </c>
      <c r="L494" s="88">
        <v>19065000000</v>
      </c>
      <c r="M494" s="88">
        <v>-10.451687</v>
      </c>
      <c r="N494" s="88">
        <v>-48.594603999999997</v>
      </c>
      <c r="O494" s="88">
        <v>-45.755726000000003</v>
      </c>
      <c r="P494" s="88">
        <v>-30.469836999999998</v>
      </c>
    </row>
    <row r="495" spans="2:16" x14ac:dyDescent="0.25">
      <c r="B495" s="88">
        <v>19260000000</v>
      </c>
      <c r="C495" s="88">
        <v>-12.276721999999999</v>
      </c>
      <c r="D495" s="88">
        <v>-41.843060000000001</v>
      </c>
      <c r="E495" s="88">
        <v>-42.901470000000003</v>
      </c>
      <c r="F495" s="88">
        <v>-30.629517</v>
      </c>
      <c r="L495" s="88">
        <v>19260000000</v>
      </c>
      <c r="M495" s="88">
        <v>-10.69021</v>
      </c>
      <c r="N495" s="88">
        <v>-47.959342999999997</v>
      </c>
      <c r="O495" s="88">
        <v>-45.308849000000002</v>
      </c>
      <c r="P495" s="88">
        <v>-30.421923</v>
      </c>
    </row>
    <row r="496" spans="2:16" x14ac:dyDescent="0.25">
      <c r="B496" s="88">
        <v>19455000000</v>
      </c>
      <c r="C496" s="88">
        <v>-12.284050000000001</v>
      </c>
      <c r="D496" s="88">
        <v>-41.69265</v>
      </c>
      <c r="E496" s="88">
        <v>-42.591048999999998</v>
      </c>
      <c r="F496" s="88">
        <v>-30.431217</v>
      </c>
      <c r="L496" s="88">
        <v>19455000000</v>
      </c>
      <c r="M496" s="88">
        <v>-10.903691999999999</v>
      </c>
      <c r="N496" s="88">
        <v>-47.555034999999997</v>
      </c>
      <c r="O496" s="88">
        <v>-44.993518999999999</v>
      </c>
      <c r="P496" s="88">
        <v>-30.328754</v>
      </c>
    </row>
    <row r="497" spans="2:16" x14ac:dyDescent="0.25">
      <c r="B497" s="88">
        <v>19650000000</v>
      </c>
      <c r="C497" s="88">
        <v>-12.423575</v>
      </c>
      <c r="D497" s="88">
        <v>-41.724113000000003</v>
      </c>
      <c r="E497" s="88">
        <v>-42.451450000000001</v>
      </c>
      <c r="F497" s="88">
        <v>-30.399899999999999</v>
      </c>
      <c r="L497" s="88">
        <v>19650000000</v>
      </c>
      <c r="M497" s="88">
        <v>-11.276807</v>
      </c>
      <c r="N497" s="88">
        <v>-47.285854</v>
      </c>
      <c r="O497" s="88">
        <v>-44.497928999999999</v>
      </c>
      <c r="P497" s="88">
        <v>-30.298272999999998</v>
      </c>
    </row>
    <row r="498" spans="2:16" x14ac:dyDescent="0.25">
      <c r="B498" s="88">
        <v>19845000000</v>
      </c>
      <c r="C498" s="88">
        <v>-12.452192</v>
      </c>
      <c r="D498" s="88">
        <v>-41.723427000000001</v>
      </c>
      <c r="E498" s="88">
        <v>-42.309711</v>
      </c>
      <c r="F498" s="88">
        <v>-30.403275000000001</v>
      </c>
      <c r="L498" s="88">
        <v>19845000000</v>
      </c>
      <c r="M498" s="88">
        <v>-11.634789</v>
      </c>
      <c r="N498" s="88">
        <v>-47.218772999999999</v>
      </c>
      <c r="O498" s="88">
        <v>-44.023144000000002</v>
      </c>
      <c r="P498" s="88">
        <v>-30.370259999999998</v>
      </c>
    </row>
    <row r="499" spans="2:16" x14ac:dyDescent="0.25">
      <c r="B499" s="88">
        <v>20040000000</v>
      </c>
      <c r="C499" s="88">
        <v>-12.573133</v>
      </c>
      <c r="D499" s="88">
        <v>-41.691696</v>
      </c>
      <c r="E499" s="88">
        <v>-42.216583</v>
      </c>
      <c r="F499" s="88">
        <v>-30.441939999999999</v>
      </c>
      <c r="L499" s="88">
        <v>20040000000</v>
      </c>
      <c r="M499" s="88">
        <v>-11.651182</v>
      </c>
      <c r="N499" s="88">
        <v>-47.355995</v>
      </c>
      <c r="O499" s="88">
        <v>-43.476948</v>
      </c>
      <c r="P499" s="88">
        <v>-30.507797</v>
      </c>
    </row>
    <row r="500" spans="2:16" x14ac:dyDescent="0.25">
      <c r="B500" s="88">
        <v>20235000000</v>
      </c>
      <c r="C500" s="88">
        <v>-12.595931</v>
      </c>
      <c r="D500" s="88">
        <v>-41.702174999999997</v>
      </c>
      <c r="E500" s="88">
        <v>-42.30706</v>
      </c>
      <c r="F500" s="88">
        <v>-30.474388000000001</v>
      </c>
      <c r="L500" s="88">
        <v>20235000000</v>
      </c>
      <c r="M500" s="88">
        <v>-11.694322</v>
      </c>
      <c r="N500" s="88">
        <v>-47.470188</v>
      </c>
      <c r="O500" s="88">
        <v>-42.739100999999998</v>
      </c>
      <c r="P500" s="88">
        <v>-30.711386000000001</v>
      </c>
    </row>
    <row r="501" spans="2:16" x14ac:dyDescent="0.25">
      <c r="B501" s="88">
        <v>20430000000</v>
      </c>
      <c r="C501" s="88">
        <v>-12.762988999999999</v>
      </c>
      <c r="D501" s="88">
        <v>-41.736286</v>
      </c>
      <c r="E501" s="88">
        <v>-42.546860000000002</v>
      </c>
      <c r="F501" s="88">
        <v>-30.449155999999999</v>
      </c>
      <c r="L501" s="88">
        <v>20430000000</v>
      </c>
      <c r="M501" s="88">
        <v>-11.613693</v>
      </c>
      <c r="N501" s="88">
        <v>-47.386302999999998</v>
      </c>
      <c r="O501" s="88">
        <v>-41.642634999999999</v>
      </c>
      <c r="P501" s="88">
        <v>-30.962510999999999</v>
      </c>
    </row>
    <row r="502" spans="2:16" x14ac:dyDescent="0.25">
      <c r="B502" s="88">
        <v>20625000000</v>
      </c>
      <c r="C502" s="88">
        <v>-12.877449</v>
      </c>
      <c r="D502" s="88">
        <v>-41.514285999999998</v>
      </c>
      <c r="E502" s="88">
        <v>-42.889178999999999</v>
      </c>
      <c r="F502" s="88">
        <v>-30.111853</v>
      </c>
      <c r="L502" s="88">
        <v>20625000000</v>
      </c>
      <c r="M502" s="88">
        <v>-11.442821</v>
      </c>
      <c r="N502" s="88">
        <v>-47.376193999999998</v>
      </c>
      <c r="O502" s="88">
        <v>-39.733272999999997</v>
      </c>
      <c r="P502" s="88">
        <v>-31.028987999999998</v>
      </c>
    </row>
    <row r="503" spans="2:16" x14ac:dyDescent="0.25">
      <c r="B503" s="88">
        <v>20820000000</v>
      </c>
      <c r="C503" s="88">
        <v>-13.137231</v>
      </c>
      <c r="D503" s="88">
        <v>-41.134605000000001</v>
      </c>
      <c r="E503" s="88">
        <v>-43.606887999999998</v>
      </c>
      <c r="F503" s="88">
        <v>-30.169644999999999</v>
      </c>
      <c r="L503" s="88">
        <v>20820000000</v>
      </c>
      <c r="M503" s="88">
        <v>-11.292586</v>
      </c>
      <c r="N503" s="88">
        <v>-47.566029</v>
      </c>
      <c r="O503" s="88">
        <v>-37.494517999999999</v>
      </c>
      <c r="P503" s="88">
        <v>-30.401572999999999</v>
      </c>
    </row>
    <row r="504" spans="2:16" x14ac:dyDescent="0.25">
      <c r="B504" s="88">
        <v>21015000000</v>
      </c>
      <c r="C504" s="88">
        <v>-13.59572</v>
      </c>
      <c r="D504" s="88">
        <v>-40.656650999999997</v>
      </c>
      <c r="E504" s="88">
        <v>-43.422260000000001</v>
      </c>
      <c r="F504" s="88">
        <v>-30.702183000000002</v>
      </c>
      <c r="L504" s="88">
        <v>21015000000</v>
      </c>
      <c r="M504" s="88">
        <v>-11.246829</v>
      </c>
      <c r="N504" s="88">
        <v>-47.045085999999998</v>
      </c>
      <c r="O504" s="88">
        <v>-36.763114999999999</v>
      </c>
      <c r="P504" s="88">
        <v>-30.260383999999998</v>
      </c>
    </row>
    <row r="505" spans="2:16" x14ac:dyDescent="0.25">
      <c r="B505" s="88">
        <v>21210000000</v>
      </c>
      <c r="C505" s="88">
        <v>-14.064959</v>
      </c>
      <c r="D505" s="88">
        <v>-40.223968999999997</v>
      </c>
      <c r="E505" s="88">
        <v>-43.082667999999998</v>
      </c>
      <c r="F505" s="88">
        <v>-31.332438</v>
      </c>
      <c r="L505" s="88">
        <v>21210000000</v>
      </c>
      <c r="M505" s="88">
        <v>-11.057956000000001</v>
      </c>
      <c r="N505" s="88">
        <v>-46.593918000000002</v>
      </c>
      <c r="O505" s="88">
        <v>-36.684204000000001</v>
      </c>
      <c r="P505" s="88">
        <v>-30.538385000000002</v>
      </c>
    </row>
    <row r="506" spans="2:16" x14ac:dyDescent="0.25">
      <c r="B506" s="88">
        <v>21405000000</v>
      </c>
      <c r="C506" s="88">
        <v>-14.507845</v>
      </c>
      <c r="D506" s="88">
        <v>-39.901985000000003</v>
      </c>
      <c r="E506" s="88">
        <v>-42.715575999999999</v>
      </c>
      <c r="F506" s="88">
        <v>-32.125267000000001</v>
      </c>
      <c r="L506" s="88">
        <v>21405000000</v>
      </c>
      <c r="M506" s="88">
        <v>-10.907791</v>
      </c>
      <c r="N506" s="88">
        <v>-46.203856999999999</v>
      </c>
      <c r="O506" s="88">
        <v>-37.206069999999997</v>
      </c>
      <c r="P506" s="88">
        <v>-30.883656999999999</v>
      </c>
    </row>
    <row r="507" spans="2:16" x14ac:dyDescent="0.25">
      <c r="B507" s="88">
        <v>21600000000</v>
      </c>
      <c r="C507" s="88">
        <v>-15.084600999999999</v>
      </c>
      <c r="D507" s="88">
        <v>-39.880318000000003</v>
      </c>
      <c r="E507" s="88">
        <v>-42.326949999999997</v>
      </c>
      <c r="F507" s="88">
        <v>-33.314200999999997</v>
      </c>
      <c r="L507" s="88">
        <v>21600000000</v>
      </c>
      <c r="M507" s="88">
        <v>-10.839335</v>
      </c>
      <c r="N507" s="88">
        <v>-45.681964999999998</v>
      </c>
      <c r="O507" s="88">
        <v>-38.698661999999999</v>
      </c>
      <c r="P507" s="88">
        <v>-31.465281000000001</v>
      </c>
    </row>
    <row r="508" spans="2:16" x14ac:dyDescent="0.25">
      <c r="B508" s="88">
        <v>21795000000</v>
      </c>
      <c r="C508" s="88">
        <v>-15.789485000000001</v>
      </c>
      <c r="D508" s="88">
        <v>-40.032871</v>
      </c>
      <c r="E508" s="88">
        <v>-41.546452000000002</v>
      </c>
      <c r="F508" s="88">
        <v>-34.308318999999997</v>
      </c>
      <c r="L508" s="88">
        <v>21795000000</v>
      </c>
      <c r="M508" s="88">
        <v>-10.970764000000001</v>
      </c>
      <c r="N508" s="88">
        <v>-44.758372999999999</v>
      </c>
      <c r="O508" s="88">
        <v>-40.569572000000001</v>
      </c>
      <c r="P508" s="88">
        <v>-32.789538999999998</v>
      </c>
    </row>
    <row r="509" spans="2:16" x14ac:dyDescent="0.25">
      <c r="B509" s="88">
        <v>21990000000</v>
      </c>
      <c r="C509" s="88">
        <v>-16.483184999999999</v>
      </c>
      <c r="D509" s="88">
        <v>-40.289867000000001</v>
      </c>
      <c r="E509" s="88">
        <v>-41.609668999999997</v>
      </c>
      <c r="F509" s="88">
        <v>-34.986324000000003</v>
      </c>
      <c r="L509" s="88">
        <v>21990000000</v>
      </c>
      <c r="M509" s="88">
        <v>-11.224106000000001</v>
      </c>
      <c r="N509" s="88">
        <v>-44.443610999999997</v>
      </c>
      <c r="O509" s="88">
        <v>-41.050812000000001</v>
      </c>
      <c r="P509" s="88">
        <v>-33.715873999999999</v>
      </c>
    </row>
    <row r="510" spans="2:16" x14ac:dyDescent="0.25">
      <c r="B510" s="88">
        <v>22185000000</v>
      </c>
      <c r="C510" s="88">
        <v>-17.342886</v>
      </c>
      <c r="D510" s="88">
        <v>-40.476685000000003</v>
      </c>
      <c r="E510" s="88">
        <v>-41.663527999999999</v>
      </c>
      <c r="F510" s="88">
        <v>-35.743834999999997</v>
      </c>
      <c r="L510" s="88">
        <v>22185000000</v>
      </c>
      <c r="M510" s="88">
        <v>-11.865206000000001</v>
      </c>
      <c r="N510" s="88">
        <v>-44.000926999999997</v>
      </c>
      <c r="O510" s="88">
        <v>-41.070582999999999</v>
      </c>
      <c r="P510" s="88">
        <v>-34.336039999999997</v>
      </c>
    </row>
    <row r="511" spans="2:16" x14ac:dyDescent="0.25">
      <c r="B511" s="88">
        <v>22380000000</v>
      </c>
      <c r="C511" s="88">
        <v>-17.997561000000001</v>
      </c>
      <c r="D511" s="88">
        <v>-40.533816999999999</v>
      </c>
      <c r="E511" s="88">
        <v>-41.595996999999997</v>
      </c>
      <c r="F511" s="88">
        <v>-36.539028000000002</v>
      </c>
      <c r="L511" s="88">
        <v>22380000000</v>
      </c>
      <c r="M511" s="88">
        <v>-12.452643999999999</v>
      </c>
      <c r="N511" s="88">
        <v>-43.676250000000003</v>
      </c>
      <c r="O511" s="88">
        <v>-40.935966000000001</v>
      </c>
      <c r="P511" s="88">
        <v>-35.010738000000003</v>
      </c>
    </row>
    <row r="512" spans="2:16" x14ac:dyDescent="0.25">
      <c r="B512" s="88">
        <v>22575000000</v>
      </c>
      <c r="C512" s="88">
        <v>-18.459354000000001</v>
      </c>
      <c r="D512" s="88">
        <v>-40.518143000000002</v>
      </c>
      <c r="E512" s="88">
        <v>-41.443398000000002</v>
      </c>
      <c r="F512" s="88">
        <v>-37.411586999999997</v>
      </c>
      <c r="L512" s="88">
        <v>22575000000</v>
      </c>
      <c r="M512" s="88">
        <v>-13.236658</v>
      </c>
      <c r="N512" s="88">
        <v>-43.508713</v>
      </c>
      <c r="O512" s="88">
        <v>-40.754809999999999</v>
      </c>
      <c r="P512" s="88">
        <v>-35.778244000000001</v>
      </c>
    </row>
    <row r="513" spans="2:16" x14ac:dyDescent="0.25">
      <c r="B513" s="88">
        <v>22770000000</v>
      </c>
      <c r="C513" s="88">
        <v>-18.685697999999999</v>
      </c>
      <c r="D513" s="88">
        <v>-40.447547999999998</v>
      </c>
      <c r="E513" s="88">
        <v>-41.205818000000001</v>
      </c>
      <c r="F513" s="88">
        <v>-38.366790999999999</v>
      </c>
      <c r="L513" s="88">
        <v>22770000000</v>
      </c>
      <c r="M513" s="88">
        <v>-13.998777</v>
      </c>
      <c r="N513" s="88">
        <v>-43.462859999999999</v>
      </c>
      <c r="O513" s="88">
        <v>-40.536797</v>
      </c>
      <c r="P513" s="88">
        <v>-36.684330000000003</v>
      </c>
    </row>
    <row r="514" spans="2:16" x14ac:dyDescent="0.25">
      <c r="B514" s="88">
        <v>22965000000</v>
      </c>
      <c r="C514" s="88">
        <v>-18.314682000000001</v>
      </c>
      <c r="D514" s="88">
        <v>-40.671760999999996</v>
      </c>
      <c r="E514" s="88">
        <v>-41.226933000000002</v>
      </c>
      <c r="F514" s="88">
        <v>-39.421539000000003</v>
      </c>
      <c r="L514" s="88">
        <v>22965000000</v>
      </c>
      <c r="M514" s="88">
        <v>-15.011284</v>
      </c>
      <c r="N514" s="88">
        <v>-43.668948999999998</v>
      </c>
      <c r="O514" s="88">
        <v>-40.331566000000002</v>
      </c>
      <c r="P514" s="88">
        <v>-37.675719999999998</v>
      </c>
    </row>
    <row r="515" spans="2:16" x14ac:dyDescent="0.25">
      <c r="B515" s="88">
        <v>23160000000</v>
      </c>
      <c r="C515" s="88">
        <v>-17.541874</v>
      </c>
      <c r="D515" s="88">
        <v>-41.030543999999999</v>
      </c>
      <c r="E515" s="88">
        <v>-41.436858999999998</v>
      </c>
      <c r="F515" s="88">
        <v>-40.594067000000003</v>
      </c>
      <c r="L515" s="88">
        <v>23160000000</v>
      </c>
      <c r="M515" s="88">
        <v>-15.997089000000001</v>
      </c>
      <c r="N515" s="88">
        <v>-43.995978999999998</v>
      </c>
      <c r="O515" s="88">
        <v>-40.155579000000003</v>
      </c>
      <c r="P515" s="88">
        <v>-38.791499999999999</v>
      </c>
    </row>
    <row r="516" spans="2:16" x14ac:dyDescent="0.25">
      <c r="B516" s="88">
        <v>23355000000</v>
      </c>
      <c r="C516" s="88">
        <v>-16.844446000000001</v>
      </c>
      <c r="D516" s="88">
        <v>-41.508800999999998</v>
      </c>
      <c r="E516" s="88">
        <v>-41.744331000000003</v>
      </c>
      <c r="F516" s="88">
        <v>-41.890628999999997</v>
      </c>
      <c r="L516" s="88">
        <v>23355000000</v>
      </c>
      <c r="M516" s="88">
        <v>-17.442715</v>
      </c>
      <c r="N516" s="88">
        <v>-44.398330999999999</v>
      </c>
      <c r="O516" s="88">
        <v>-39.904826999999997</v>
      </c>
      <c r="P516" s="88">
        <v>-40.043712999999997</v>
      </c>
    </row>
    <row r="517" spans="2:16" x14ac:dyDescent="0.25">
      <c r="B517" s="88">
        <v>23550000000</v>
      </c>
      <c r="C517" s="88">
        <v>-16.110938999999998</v>
      </c>
      <c r="D517" s="88">
        <v>-42.026057999999999</v>
      </c>
      <c r="E517" s="88">
        <v>-42.138221999999999</v>
      </c>
      <c r="F517" s="88">
        <v>-43.110016000000002</v>
      </c>
      <c r="L517" s="88">
        <v>23550000000</v>
      </c>
      <c r="M517" s="88">
        <v>-18.996956000000001</v>
      </c>
      <c r="N517" s="88">
        <v>-44.797516000000002</v>
      </c>
      <c r="O517" s="88">
        <v>-39.598236</v>
      </c>
      <c r="P517" s="88">
        <v>-41.519748999999997</v>
      </c>
    </row>
    <row r="518" spans="2:16" x14ac:dyDescent="0.25">
      <c r="B518" s="88">
        <v>23745000000</v>
      </c>
      <c r="C518" s="88">
        <v>-15.201278</v>
      </c>
      <c r="D518" s="88">
        <v>-42.616619</v>
      </c>
      <c r="E518" s="88">
        <v>-42.641117000000001</v>
      </c>
      <c r="F518" s="88">
        <v>-44.244999</v>
      </c>
      <c r="L518" s="88">
        <v>23745000000</v>
      </c>
      <c r="M518" s="88">
        <v>-20.182095</v>
      </c>
      <c r="N518" s="88">
        <v>-45.171585</v>
      </c>
      <c r="O518" s="88">
        <v>-39.311118999999998</v>
      </c>
      <c r="P518" s="88">
        <v>-43.180370000000003</v>
      </c>
    </row>
    <row r="519" spans="2:16" x14ac:dyDescent="0.25">
      <c r="B519" s="88">
        <v>23940000000</v>
      </c>
      <c r="C519" s="88">
        <v>-14.571576</v>
      </c>
      <c r="D519" s="88">
        <v>-43.003746</v>
      </c>
      <c r="E519" s="88">
        <v>-42.990036000000003</v>
      </c>
      <c r="F519" s="88">
        <v>-45.032600000000002</v>
      </c>
      <c r="L519" s="88">
        <v>23940000000</v>
      </c>
      <c r="M519" s="88">
        <v>-20.559698000000001</v>
      </c>
      <c r="N519" s="88">
        <v>-45.376114000000001</v>
      </c>
      <c r="O519" s="88">
        <v>-38.983814000000002</v>
      </c>
      <c r="P519" s="88">
        <v>-44.876655999999997</v>
      </c>
    </row>
    <row r="520" spans="2:16" x14ac:dyDescent="0.25">
      <c r="B520" s="88">
        <v>24135000000</v>
      </c>
      <c r="C520" s="88">
        <v>-14.115760999999999</v>
      </c>
      <c r="D520" s="88">
        <v>-43.354152999999997</v>
      </c>
      <c r="E520" s="88">
        <v>-43.276691</v>
      </c>
      <c r="F520" s="88">
        <v>-45.002994999999999</v>
      </c>
      <c r="L520" s="88">
        <v>24135000000</v>
      </c>
      <c r="M520" s="88">
        <v>-20.352695000000001</v>
      </c>
      <c r="N520" s="88">
        <v>-45.560364</v>
      </c>
      <c r="O520" s="88">
        <v>-38.61956</v>
      </c>
      <c r="P520" s="88">
        <v>-46.135109</v>
      </c>
    </row>
    <row r="521" spans="2:16" x14ac:dyDescent="0.25">
      <c r="B521" s="88">
        <v>24330000000</v>
      </c>
      <c r="C521" s="88">
        <v>-13.63724</v>
      </c>
      <c r="D521" s="88">
        <v>-43.754165999999998</v>
      </c>
      <c r="E521" s="88">
        <v>-43.650326</v>
      </c>
      <c r="F521" s="88">
        <v>-44.286911000000003</v>
      </c>
      <c r="L521" s="88">
        <v>24330000000</v>
      </c>
      <c r="M521" s="88">
        <v>-19.878644999999999</v>
      </c>
      <c r="N521" s="88">
        <v>-45.510910000000003</v>
      </c>
      <c r="O521" s="88">
        <v>-38.259250999999999</v>
      </c>
      <c r="P521" s="88">
        <v>-46.601779999999998</v>
      </c>
    </row>
    <row r="522" spans="2:16" x14ac:dyDescent="0.25">
      <c r="B522" s="88">
        <v>24525000000</v>
      </c>
      <c r="C522" s="88">
        <v>-13.209759999999999</v>
      </c>
      <c r="D522" s="88">
        <v>-44.162410999999999</v>
      </c>
      <c r="E522" s="88">
        <v>-43.968409999999999</v>
      </c>
      <c r="F522" s="88">
        <v>-43.121014000000002</v>
      </c>
      <c r="L522" s="88">
        <v>24525000000</v>
      </c>
      <c r="M522" s="88">
        <v>-18.541979000000001</v>
      </c>
      <c r="N522" s="88">
        <v>-45.373534999999997</v>
      </c>
      <c r="O522" s="88">
        <v>-37.926158999999998</v>
      </c>
      <c r="P522" s="88">
        <v>-46.183886999999999</v>
      </c>
    </row>
    <row r="523" spans="2:16" x14ac:dyDescent="0.25">
      <c r="B523" s="88">
        <v>24720000000</v>
      </c>
      <c r="C523" s="88">
        <v>-12.988441</v>
      </c>
      <c r="D523" s="88">
        <v>-44.606242999999999</v>
      </c>
      <c r="E523" s="88">
        <v>-44.252831</v>
      </c>
      <c r="F523" s="88">
        <v>-41.488303999999999</v>
      </c>
      <c r="L523" s="88">
        <v>24720000000</v>
      </c>
      <c r="M523" s="88">
        <v>-17.202401999999999</v>
      </c>
      <c r="N523" s="88">
        <v>-45.230026000000002</v>
      </c>
      <c r="O523" s="88">
        <v>-37.584839000000002</v>
      </c>
      <c r="P523" s="88">
        <v>-44.950302000000001</v>
      </c>
    </row>
    <row r="524" spans="2:16" x14ac:dyDescent="0.25">
      <c r="B524" s="88">
        <v>24915000000</v>
      </c>
      <c r="C524" s="88">
        <v>-12.957617000000001</v>
      </c>
      <c r="D524" s="88">
        <v>-45.007069000000001</v>
      </c>
      <c r="E524" s="88">
        <v>-44.406559000000001</v>
      </c>
      <c r="F524" s="88">
        <v>-39.650908999999999</v>
      </c>
      <c r="L524" s="88">
        <v>24915000000</v>
      </c>
      <c r="M524" s="88">
        <v>-16.04937</v>
      </c>
      <c r="N524" s="88">
        <v>-45.073253999999999</v>
      </c>
      <c r="O524" s="88">
        <v>-37.252682</v>
      </c>
      <c r="P524" s="88">
        <v>-43.063831</v>
      </c>
    </row>
    <row r="525" spans="2:16" x14ac:dyDescent="0.25">
      <c r="B525" s="88">
        <v>25110000000</v>
      </c>
      <c r="C525" s="88">
        <v>-13.027101</v>
      </c>
      <c r="D525" s="88">
        <v>-45.33699</v>
      </c>
      <c r="E525" s="88">
        <v>-44.433098000000001</v>
      </c>
      <c r="F525" s="88">
        <v>-38.047305999999999</v>
      </c>
      <c r="L525" s="88">
        <v>25110000000</v>
      </c>
      <c r="M525" s="88">
        <v>-15.228400000000001</v>
      </c>
      <c r="N525" s="88">
        <v>-44.902602999999999</v>
      </c>
      <c r="O525" s="88">
        <v>-36.929276000000002</v>
      </c>
      <c r="P525" s="88">
        <v>-40.965789999999998</v>
      </c>
    </row>
    <row r="526" spans="2:16" x14ac:dyDescent="0.25">
      <c r="B526" s="88">
        <v>25305000000</v>
      </c>
      <c r="C526" s="88">
        <v>-13.256323</v>
      </c>
      <c r="D526" s="88">
        <v>-45.589314000000002</v>
      </c>
      <c r="E526" s="88">
        <v>-44.322865</v>
      </c>
      <c r="F526" s="88">
        <v>-36.612349999999999</v>
      </c>
      <c r="L526" s="88">
        <v>25305000000</v>
      </c>
      <c r="M526" s="88">
        <v>-14.043742</v>
      </c>
      <c r="N526" s="88">
        <v>-44.867859000000003</v>
      </c>
      <c r="O526" s="88">
        <v>-36.625988</v>
      </c>
      <c r="P526" s="88">
        <v>-39.044994000000003</v>
      </c>
    </row>
    <row r="527" spans="2:16" x14ac:dyDescent="0.25">
      <c r="B527" s="88">
        <v>25500000000</v>
      </c>
      <c r="C527" s="88">
        <v>-13.610082999999999</v>
      </c>
      <c r="D527" s="88">
        <v>-45.768028000000001</v>
      </c>
      <c r="E527" s="88">
        <v>-44.136023999999999</v>
      </c>
      <c r="F527" s="88">
        <v>-35.293250999999998</v>
      </c>
      <c r="L527" s="88">
        <v>25500000000</v>
      </c>
      <c r="M527" s="88">
        <v>-13.468679</v>
      </c>
      <c r="N527" s="88">
        <v>-44.877727999999998</v>
      </c>
      <c r="O527" s="88">
        <v>-36.326942000000003</v>
      </c>
      <c r="P527" s="88">
        <v>-37.304881999999999</v>
      </c>
    </row>
    <row r="528" spans="2:16" x14ac:dyDescent="0.25">
      <c r="B528" s="88">
        <v>25695000000</v>
      </c>
      <c r="C528" s="88">
        <v>-14.087317000000001</v>
      </c>
      <c r="D528" s="88">
        <v>-45.908047000000003</v>
      </c>
      <c r="E528" s="88">
        <v>-43.846648999999999</v>
      </c>
      <c r="F528" s="88">
        <v>-34.085213000000003</v>
      </c>
      <c r="L528" s="88">
        <v>25695000000</v>
      </c>
      <c r="M528" s="88">
        <v>-13.129664999999999</v>
      </c>
      <c r="N528" s="88">
        <v>-44.973407999999999</v>
      </c>
      <c r="O528" s="88">
        <v>-36.025039999999997</v>
      </c>
      <c r="P528" s="88">
        <v>-35.713572999999997</v>
      </c>
    </row>
    <row r="529" spans="2:16" x14ac:dyDescent="0.25">
      <c r="B529" s="88">
        <v>25890000000</v>
      </c>
      <c r="C529" s="88">
        <v>-14.594984</v>
      </c>
      <c r="D529" s="88">
        <v>-46.192974</v>
      </c>
      <c r="E529" s="88">
        <v>-43.698932999999997</v>
      </c>
      <c r="F529" s="88">
        <v>-32.993777999999999</v>
      </c>
      <c r="L529" s="88">
        <v>25890000000</v>
      </c>
      <c r="M529" s="88">
        <v>-13.398303</v>
      </c>
      <c r="N529" s="88">
        <v>-45.125481000000001</v>
      </c>
      <c r="O529" s="88">
        <v>-35.726031999999996</v>
      </c>
      <c r="P529" s="88">
        <v>-34.267882999999998</v>
      </c>
    </row>
    <row r="530" spans="2:16" x14ac:dyDescent="0.25">
      <c r="B530" s="88">
        <v>26085000000</v>
      </c>
      <c r="C530" s="88">
        <v>-15.124677</v>
      </c>
      <c r="D530" s="88">
        <v>-46.547114999999998</v>
      </c>
      <c r="E530" s="88">
        <v>-43.597191000000002</v>
      </c>
      <c r="F530" s="88">
        <v>-32.008259000000002</v>
      </c>
      <c r="L530" s="88">
        <v>26085000000</v>
      </c>
      <c r="M530" s="88">
        <v>-13.770491</v>
      </c>
      <c r="N530" s="88">
        <v>-45.333075999999998</v>
      </c>
      <c r="O530" s="88">
        <v>-35.465916</v>
      </c>
      <c r="P530" s="88">
        <v>-32.954926</v>
      </c>
    </row>
    <row r="531" spans="2:16" x14ac:dyDescent="0.25">
      <c r="B531" s="88">
        <v>26280000000</v>
      </c>
      <c r="C531" s="88">
        <v>-15.754935</v>
      </c>
      <c r="D531" s="88">
        <v>-47.030631999999997</v>
      </c>
      <c r="E531" s="88">
        <v>-43.636561999999998</v>
      </c>
      <c r="F531" s="88">
        <v>-31.115539999999999</v>
      </c>
      <c r="L531" s="88">
        <v>26280000000</v>
      </c>
      <c r="M531" s="88">
        <v>-14.701627</v>
      </c>
      <c r="N531" s="88">
        <v>-45.570087000000001</v>
      </c>
      <c r="O531" s="88">
        <v>-35.246498000000003</v>
      </c>
      <c r="P531" s="88">
        <v>-31.743176999999999</v>
      </c>
    </row>
    <row r="532" spans="2:16" x14ac:dyDescent="0.25">
      <c r="B532" s="88">
        <v>26475000000</v>
      </c>
      <c r="C532" s="88">
        <v>-16.347985999999999</v>
      </c>
      <c r="D532" s="88">
        <v>-47.628993999999999</v>
      </c>
      <c r="E532" s="88">
        <v>-43.749831999999998</v>
      </c>
      <c r="F532" s="88">
        <v>-30.308195000000001</v>
      </c>
      <c r="L532" s="88">
        <v>26475000000</v>
      </c>
      <c r="M532" s="88">
        <v>-15.681789</v>
      </c>
      <c r="N532" s="88">
        <v>-45.893676999999997</v>
      </c>
      <c r="O532" s="88">
        <v>-35.08952</v>
      </c>
      <c r="P532" s="88">
        <v>-30.667314999999999</v>
      </c>
    </row>
    <row r="533" spans="2:16" x14ac:dyDescent="0.25">
      <c r="B533" s="88">
        <v>26670000000</v>
      </c>
      <c r="C533" s="88">
        <v>-16.923475</v>
      </c>
      <c r="D533" s="88">
        <v>-48.328339</v>
      </c>
      <c r="E533" s="88">
        <v>-43.951583999999997</v>
      </c>
      <c r="F533" s="88">
        <v>-29.56484</v>
      </c>
      <c r="L533" s="88">
        <v>26670000000</v>
      </c>
      <c r="M533" s="88">
        <v>-17.315109</v>
      </c>
      <c r="N533" s="88">
        <v>-46.329529000000001</v>
      </c>
      <c r="O533" s="88">
        <v>-35.004565999999997</v>
      </c>
      <c r="P533" s="88">
        <v>-29.691963000000001</v>
      </c>
    </row>
    <row r="534" spans="2:16" x14ac:dyDescent="0.25">
      <c r="B534" s="88">
        <v>26865000000</v>
      </c>
      <c r="C534" s="88">
        <v>-17.400220999999998</v>
      </c>
      <c r="D534" s="88">
        <v>-48.848885000000003</v>
      </c>
      <c r="E534" s="88">
        <v>-44.011451999999998</v>
      </c>
      <c r="F534" s="88">
        <v>-28.892979</v>
      </c>
      <c r="L534" s="88">
        <v>26865000000</v>
      </c>
      <c r="M534" s="88">
        <v>-18.764900000000001</v>
      </c>
      <c r="N534" s="88">
        <v>-46.888187000000002</v>
      </c>
      <c r="O534" s="88">
        <v>-35.000537999999999</v>
      </c>
      <c r="P534" s="88">
        <v>-28.839596</v>
      </c>
    </row>
    <row r="535" spans="2:16" x14ac:dyDescent="0.25">
      <c r="B535" s="88">
        <v>27060000000</v>
      </c>
      <c r="C535" s="88">
        <v>-17.716308999999999</v>
      </c>
      <c r="D535" s="88">
        <v>-49.523792</v>
      </c>
      <c r="E535" s="88">
        <v>-44.109805999999999</v>
      </c>
      <c r="F535" s="88">
        <v>-28.296274</v>
      </c>
      <c r="L535" s="88">
        <v>27060000000</v>
      </c>
      <c r="M535" s="88">
        <v>-21.307932000000001</v>
      </c>
      <c r="N535" s="88">
        <v>-47.542862</v>
      </c>
      <c r="O535" s="88">
        <v>-35.073334000000003</v>
      </c>
      <c r="P535" s="88">
        <v>-28.112895999999999</v>
      </c>
    </row>
    <row r="536" spans="2:16" x14ac:dyDescent="0.25">
      <c r="B536" s="88">
        <v>27255000000</v>
      </c>
      <c r="C536" s="88">
        <v>-17.764994000000002</v>
      </c>
      <c r="D536" s="88">
        <v>-50.326430999999999</v>
      </c>
      <c r="E536" s="88">
        <v>-44.092891999999999</v>
      </c>
      <c r="F536" s="88">
        <v>-27.770717999999999</v>
      </c>
      <c r="L536" s="88">
        <v>27255000000</v>
      </c>
      <c r="M536" s="88">
        <v>-23.663036000000002</v>
      </c>
      <c r="N536" s="88">
        <v>-48.177779999999998</v>
      </c>
      <c r="O536" s="88">
        <v>-35.175865000000002</v>
      </c>
      <c r="P536" s="88">
        <v>-27.512857</v>
      </c>
    </row>
    <row r="537" spans="2:16" x14ac:dyDescent="0.25">
      <c r="B537" s="88">
        <v>27450000000</v>
      </c>
      <c r="C537" s="88">
        <v>-17.671917000000001</v>
      </c>
      <c r="D537" s="88">
        <v>-51.513485000000003</v>
      </c>
      <c r="E537" s="88">
        <v>-44.018191999999999</v>
      </c>
      <c r="F537" s="88">
        <v>-27.302675000000001</v>
      </c>
      <c r="L537" s="88">
        <v>27450000000</v>
      </c>
      <c r="M537" s="88">
        <v>-26.509035000000001</v>
      </c>
      <c r="N537" s="88">
        <v>-48.885413999999997</v>
      </c>
      <c r="O537" s="88">
        <v>-35.299843000000003</v>
      </c>
      <c r="P537" s="88">
        <v>-26.993147</v>
      </c>
    </row>
    <row r="538" spans="2:16" x14ac:dyDescent="0.25">
      <c r="B538" s="88">
        <v>27645000000</v>
      </c>
      <c r="C538" s="88">
        <v>-17.405049999999999</v>
      </c>
      <c r="D538" s="88">
        <v>-54.089160999999997</v>
      </c>
      <c r="E538" s="88">
        <v>-44.325096000000002</v>
      </c>
      <c r="F538" s="88">
        <v>-26.89537</v>
      </c>
      <c r="L538" s="88">
        <v>27645000000</v>
      </c>
      <c r="M538" s="88">
        <v>-27.650652000000001</v>
      </c>
      <c r="N538" s="88">
        <v>-49.623505000000002</v>
      </c>
      <c r="O538" s="88">
        <v>-35.405487000000001</v>
      </c>
      <c r="P538" s="88">
        <v>-26.539311999999999</v>
      </c>
    </row>
    <row r="539" spans="2:16" x14ac:dyDescent="0.25">
      <c r="B539" s="88">
        <v>27840000000</v>
      </c>
      <c r="C539" s="88">
        <v>-17.140093</v>
      </c>
      <c r="D539" s="88">
        <v>-55.678108000000002</v>
      </c>
      <c r="E539" s="88">
        <v>-45.028435000000002</v>
      </c>
      <c r="F539" s="88">
        <v>-26.517218</v>
      </c>
      <c r="L539" s="88">
        <v>27840000000</v>
      </c>
      <c r="M539" s="88">
        <v>-27.269085</v>
      </c>
      <c r="N539" s="88">
        <v>-50.272919000000002</v>
      </c>
      <c r="O539" s="88">
        <v>-35.436371000000001</v>
      </c>
      <c r="P539" s="88">
        <v>-26.132594999999998</v>
      </c>
    </row>
    <row r="540" spans="2:16" x14ac:dyDescent="0.25">
      <c r="B540" s="88">
        <v>28035000000</v>
      </c>
      <c r="C540" s="88">
        <v>-16.937735</v>
      </c>
      <c r="D540" s="88">
        <v>-56.352916999999998</v>
      </c>
      <c r="E540" s="88">
        <v>-46.105319999999999</v>
      </c>
      <c r="F540" s="88">
        <v>-26.163498000000001</v>
      </c>
      <c r="L540" s="88">
        <v>28035000000</v>
      </c>
      <c r="M540" s="88">
        <v>-25.154377</v>
      </c>
      <c r="N540" s="88">
        <v>-50.619537000000001</v>
      </c>
      <c r="O540" s="88">
        <v>-35.404567999999998</v>
      </c>
      <c r="P540" s="88">
        <v>-25.740266999999999</v>
      </c>
    </row>
    <row r="541" spans="2:16" x14ac:dyDescent="0.25">
      <c r="B541" s="88">
        <v>28230000000</v>
      </c>
      <c r="C541" s="88">
        <v>-16.815404999999998</v>
      </c>
      <c r="D541" s="88">
        <v>-56.840156999999998</v>
      </c>
      <c r="E541" s="88">
        <v>-47.201045999999998</v>
      </c>
      <c r="F541" s="88">
        <v>-25.828551999999998</v>
      </c>
      <c r="L541" s="88">
        <v>28230000000</v>
      </c>
      <c r="M541" s="88">
        <v>-22.316462999999999</v>
      </c>
      <c r="N541" s="88">
        <v>-50.985545999999999</v>
      </c>
      <c r="O541" s="88">
        <v>-35.334693999999999</v>
      </c>
      <c r="P541" s="88">
        <v>-25.367975000000001</v>
      </c>
    </row>
    <row r="542" spans="2:16" x14ac:dyDescent="0.25">
      <c r="B542" s="88">
        <v>28425000000</v>
      </c>
      <c r="C542" s="88">
        <v>-16.798655</v>
      </c>
      <c r="D542" s="88">
        <v>-57.154510000000002</v>
      </c>
      <c r="E542" s="88">
        <v>-47.876033999999997</v>
      </c>
      <c r="F542" s="88">
        <v>-25.496784000000002</v>
      </c>
      <c r="L542" s="88">
        <v>28425000000</v>
      </c>
      <c r="M542" s="88">
        <v>-18.4848</v>
      </c>
      <c r="N542" s="88">
        <v>-51.102257000000002</v>
      </c>
      <c r="O542" s="88">
        <v>-35.201301999999998</v>
      </c>
      <c r="P542" s="88">
        <v>-24.998182</v>
      </c>
    </row>
    <row r="543" spans="2:16" x14ac:dyDescent="0.25">
      <c r="B543" s="88">
        <v>28620000000</v>
      </c>
      <c r="C543" s="88">
        <v>-16.779295000000001</v>
      </c>
      <c r="D543" s="88">
        <v>-55.199966000000003</v>
      </c>
      <c r="E543" s="88">
        <v>-47.434241999999998</v>
      </c>
      <c r="F543" s="88">
        <v>-25.168403999999999</v>
      </c>
      <c r="L543" s="88">
        <v>28620000000</v>
      </c>
      <c r="M543" s="88">
        <v>-15.580216</v>
      </c>
      <c r="N543" s="88">
        <v>-51.259731000000002</v>
      </c>
      <c r="O543" s="88">
        <v>-35.118186999999999</v>
      </c>
      <c r="P543" s="88">
        <v>-24.628426000000001</v>
      </c>
    </row>
    <row r="544" spans="2:16" x14ac:dyDescent="0.25">
      <c r="B544" s="88">
        <v>28815000000</v>
      </c>
      <c r="C544" s="88">
        <v>-16.925646</v>
      </c>
      <c r="D544" s="88">
        <v>-54.451301999999998</v>
      </c>
      <c r="E544" s="88">
        <v>-46.477718000000003</v>
      </c>
      <c r="F544" s="88">
        <v>-24.845966000000001</v>
      </c>
      <c r="L544" s="88">
        <v>28815000000</v>
      </c>
      <c r="M544" s="88">
        <v>-13.755141</v>
      </c>
      <c r="N544" s="88">
        <v>-51.383293000000002</v>
      </c>
      <c r="O544" s="88">
        <v>-35.024734000000002</v>
      </c>
      <c r="P544" s="88">
        <v>-24.257477000000002</v>
      </c>
    </row>
    <row r="545" spans="2:16" x14ac:dyDescent="0.25">
      <c r="B545" s="88">
        <v>29010000000</v>
      </c>
      <c r="C545" s="88">
        <v>-17.165495</v>
      </c>
      <c r="D545" s="88">
        <v>-54.797015999999999</v>
      </c>
      <c r="E545" s="88">
        <v>-45.082107999999998</v>
      </c>
      <c r="F545" s="88">
        <v>-24.515394000000001</v>
      </c>
      <c r="L545" s="88">
        <v>29010000000</v>
      </c>
      <c r="M545" s="88">
        <v>-12.320665999999999</v>
      </c>
      <c r="N545" s="88">
        <v>-51.967590000000001</v>
      </c>
      <c r="O545" s="88">
        <v>-34.919249999999998</v>
      </c>
      <c r="P545" s="88">
        <v>-23.889876999999998</v>
      </c>
    </row>
    <row r="546" spans="2:16" x14ac:dyDescent="0.25">
      <c r="B546" s="88">
        <v>29205000000</v>
      </c>
      <c r="C546" s="88">
        <v>-17.302914000000001</v>
      </c>
      <c r="D546" s="88">
        <v>-54.737476000000001</v>
      </c>
      <c r="E546" s="88">
        <v>-43.527267000000002</v>
      </c>
      <c r="F546" s="88">
        <v>-24.169122999999999</v>
      </c>
      <c r="L546" s="88">
        <v>29205000000</v>
      </c>
      <c r="M546" s="88">
        <v>-11.384784</v>
      </c>
      <c r="N546" s="88">
        <v>-52.530613000000002</v>
      </c>
      <c r="O546" s="88">
        <v>-34.882156000000002</v>
      </c>
      <c r="P546" s="88">
        <v>-23.516421999999999</v>
      </c>
    </row>
    <row r="547" spans="2:16" x14ac:dyDescent="0.25">
      <c r="B547" s="88">
        <v>29400000000</v>
      </c>
      <c r="C547" s="88">
        <v>-17.572925999999999</v>
      </c>
      <c r="D547" s="88">
        <v>-54.557746999999999</v>
      </c>
      <c r="E547" s="88">
        <v>-42.321114000000001</v>
      </c>
      <c r="F547" s="88">
        <v>-23.834454999999998</v>
      </c>
      <c r="L547" s="88">
        <v>29400000000</v>
      </c>
      <c r="M547" s="88">
        <v>-10.697597</v>
      </c>
      <c r="N547" s="88">
        <v>-53.085850000000001</v>
      </c>
      <c r="O547" s="88">
        <v>-34.901381999999998</v>
      </c>
      <c r="P547" s="88">
        <v>-23.141615000000002</v>
      </c>
    </row>
    <row r="548" spans="2:16" x14ac:dyDescent="0.25">
      <c r="B548" s="88">
        <v>29595000000</v>
      </c>
      <c r="C548" s="88">
        <v>-17.652570999999998</v>
      </c>
      <c r="D548" s="88">
        <v>-54.853606999999997</v>
      </c>
      <c r="E548" s="88">
        <v>-41.809052000000001</v>
      </c>
      <c r="F548" s="88">
        <v>-23.483958999999999</v>
      </c>
      <c r="L548" s="88">
        <v>29595000000</v>
      </c>
      <c r="M548" s="88">
        <v>-10.153396000000001</v>
      </c>
      <c r="N548" s="88">
        <v>-53.689117000000003</v>
      </c>
      <c r="O548" s="88">
        <v>-34.947422000000003</v>
      </c>
      <c r="P548" s="88">
        <v>-22.76885</v>
      </c>
    </row>
    <row r="549" spans="2:16" x14ac:dyDescent="0.25">
      <c r="B549" s="88">
        <v>29790000000</v>
      </c>
      <c r="C549" s="88">
        <v>-17.969545</v>
      </c>
      <c r="D549" s="88">
        <v>-55.144218000000002</v>
      </c>
      <c r="E549" s="88">
        <v>-41.491444000000001</v>
      </c>
      <c r="F549" s="88">
        <v>-23.158733000000002</v>
      </c>
      <c r="L549" s="88">
        <v>29790000000</v>
      </c>
      <c r="M549" s="88">
        <v>-9.8313159999999993</v>
      </c>
      <c r="N549" s="88">
        <v>-54.588183999999998</v>
      </c>
      <c r="O549" s="88">
        <v>-35.026989</v>
      </c>
      <c r="P549" s="88">
        <v>-22.396757000000001</v>
      </c>
    </row>
    <row r="550" spans="2:16" x14ac:dyDescent="0.25">
      <c r="B550" s="88">
        <v>29985000000</v>
      </c>
      <c r="C550" s="88">
        <v>-18.251294999999999</v>
      </c>
      <c r="D550" s="88">
        <v>-54.822723000000003</v>
      </c>
      <c r="E550" s="88">
        <v>-41.279083</v>
      </c>
      <c r="F550" s="88">
        <v>-22.850763000000001</v>
      </c>
      <c r="L550" s="88">
        <v>29985000000</v>
      </c>
      <c r="M550" s="88">
        <v>-9.7380017999999993</v>
      </c>
      <c r="N550" s="88">
        <v>-55.578643999999997</v>
      </c>
      <c r="O550" s="88">
        <v>-35.17371</v>
      </c>
      <c r="P550" s="88">
        <v>-22.007138999999999</v>
      </c>
    </row>
    <row r="551" spans="2:16" x14ac:dyDescent="0.25">
      <c r="B551" s="88">
        <v>30180000000</v>
      </c>
      <c r="C551" s="88">
        <v>-18.899303</v>
      </c>
      <c r="D551" s="88">
        <v>-54.684139000000002</v>
      </c>
      <c r="E551" s="88">
        <v>-41.282905999999997</v>
      </c>
      <c r="F551" s="88">
        <v>-22.582087999999999</v>
      </c>
      <c r="L551" s="88">
        <v>30180000000</v>
      </c>
      <c r="M551" s="88">
        <v>-9.6297406999999993</v>
      </c>
      <c r="N551" s="88">
        <v>-56.481560000000002</v>
      </c>
      <c r="O551" s="88">
        <v>-35.270457999999998</v>
      </c>
      <c r="P551" s="88">
        <v>-21.681460999999999</v>
      </c>
    </row>
    <row r="552" spans="2:16" x14ac:dyDescent="0.25">
      <c r="B552" s="88">
        <v>30375000000</v>
      </c>
      <c r="C552" s="88">
        <v>-19.672910999999999</v>
      </c>
      <c r="D552" s="88">
        <v>-54.089706</v>
      </c>
      <c r="E552" s="88">
        <v>-41.335365000000003</v>
      </c>
      <c r="F552" s="88">
        <v>-22.343914000000002</v>
      </c>
      <c r="L552" s="88">
        <v>30375000000</v>
      </c>
      <c r="M552" s="88">
        <v>-9.7066517000000001</v>
      </c>
      <c r="N552" s="88">
        <v>-57.532955000000001</v>
      </c>
      <c r="O552" s="88">
        <v>-35.332973000000003</v>
      </c>
      <c r="P552" s="88">
        <v>-21.415697000000002</v>
      </c>
    </row>
    <row r="553" spans="2:16" x14ac:dyDescent="0.25">
      <c r="B553" s="88">
        <v>30570000000</v>
      </c>
      <c r="C553" s="88">
        <v>-20.41358</v>
      </c>
      <c r="D553" s="88">
        <v>-53.612090999999999</v>
      </c>
      <c r="E553" s="88">
        <v>-41.392223000000001</v>
      </c>
      <c r="F553" s="88">
        <v>-22.133011</v>
      </c>
      <c r="L553" s="88">
        <v>30570000000</v>
      </c>
      <c r="M553" s="88">
        <v>-9.8269634000000003</v>
      </c>
      <c r="N553" s="88">
        <v>-57.667408000000002</v>
      </c>
      <c r="O553" s="88">
        <v>-35.398792</v>
      </c>
      <c r="P553" s="88">
        <v>-21.123609999999999</v>
      </c>
    </row>
    <row r="554" spans="2:16" x14ac:dyDescent="0.25">
      <c r="B554" s="88">
        <v>30765000000</v>
      </c>
      <c r="C554" s="88">
        <v>-20.793672999999998</v>
      </c>
      <c r="D554" s="88">
        <v>-52.835208999999999</v>
      </c>
      <c r="E554" s="88">
        <v>-41.392380000000003</v>
      </c>
      <c r="F554" s="88">
        <v>-21.936707999999999</v>
      </c>
      <c r="L554" s="88">
        <v>30765000000</v>
      </c>
      <c r="M554" s="88">
        <v>-10.127568999999999</v>
      </c>
      <c r="N554" s="88">
        <v>-57.473427000000001</v>
      </c>
      <c r="O554" s="88">
        <v>-35.484932000000001</v>
      </c>
      <c r="P554" s="88">
        <v>-20.836613</v>
      </c>
    </row>
    <row r="555" spans="2:16" x14ac:dyDescent="0.25">
      <c r="B555" s="88">
        <v>30960000000</v>
      </c>
      <c r="C555" s="88">
        <v>-20.897000999999999</v>
      </c>
      <c r="D555" s="88">
        <v>-51.974772999999999</v>
      </c>
      <c r="E555" s="88">
        <v>-41.361778000000001</v>
      </c>
      <c r="F555" s="88">
        <v>-21.748087000000002</v>
      </c>
      <c r="L555" s="88">
        <v>30960000000</v>
      </c>
      <c r="M555" s="88">
        <v>-10.406556</v>
      </c>
      <c r="N555" s="88">
        <v>-56.583359000000002</v>
      </c>
      <c r="O555" s="88">
        <v>-35.570686000000002</v>
      </c>
      <c r="P555" s="88">
        <v>-20.601084</v>
      </c>
    </row>
    <row r="556" spans="2:16" x14ac:dyDescent="0.25">
      <c r="B556" s="88">
        <v>31155000000</v>
      </c>
      <c r="C556" s="88">
        <v>-20.615597000000001</v>
      </c>
      <c r="D556" s="88">
        <v>-51.180340000000001</v>
      </c>
      <c r="E556" s="88">
        <v>-41.145622000000003</v>
      </c>
      <c r="F556" s="88">
        <v>-21.563177</v>
      </c>
      <c r="L556" s="88">
        <v>31155000000</v>
      </c>
      <c r="M556" s="88">
        <v>-10.848644</v>
      </c>
      <c r="N556" s="88">
        <v>-55.535606000000001</v>
      </c>
      <c r="O556" s="88">
        <v>-35.682845999999998</v>
      </c>
      <c r="P556" s="88">
        <v>-20.353764000000002</v>
      </c>
    </row>
    <row r="557" spans="2:16" x14ac:dyDescent="0.25">
      <c r="B557" s="88">
        <v>31350000000</v>
      </c>
      <c r="C557" s="88">
        <v>-19.974829</v>
      </c>
      <c r="D557" s="88">
        <v>-50.575232999999997</v>
      </c>
      <c r="E557" s="88">
        <v>-40.936920000000001</v>
      </c>
      <c r="F557" s="88">
        <v>-21.377686000000001</v>
      </c>
      <c r="L557" s="88">
        <v>31350000000</v>
      </c>
      <c r="M557" s="88">
        <v>-11.146293999999999</v>
      </c>
      <c r="N557" s="88">
        <v>-54.116965999999998</v>
      </c>
      <c r="O557" s="88">
        <v>-35.771236000000002</v>
      </c>
      <c r="P557" s="88">
        <v>-20.116049</v>
      </c>
    </row>
    <row r="558" spans="2:16" x14ac:dyDescent="0.25">
      <c r="B558" s="88">
        <v>31545000000</v>
      </c>
      <c r="C558" s="88">
        <v>-19.782489999999999</v>
      </c>
      <c r="D558" s="88">
        <v>-50.000861999999998</v>
      </c>
      <c r="E558" s="88">
        <v>-40.729388999999998</v>
      </c>
      <c r="F558" s="88">
        <v>-21.242929</v>
      </c>
      <c r="L558" s="88">
        <v>31545000000</v>
      </c>
      <c r="M558" s="88">
        <v>-11.462154</v>
      </c>
      <c r="N558" s="88">
        <v>-53.393925000000003</v>
      </c>
      <c r="O558" s="88">
        <v>-35.729858</v>
      </c>
      <c r="P558" s="88">
        <v>-19.954810999999999</v>
      </c>
    </row>
    <row r="559" spans="2:16" x14ac:dyDescent="0.25">
      <c r="B559" s="88">
        <v>31740000000</v>
      </c>
      <c r="C559" s="88">
        <v>-19.899469</v>
      </c>
      <c r="D559" s="88">
        <v>-49.350932999999998</v>
      </c>
      <c r="E559" s="88">
        <v>-40.510536000000002</v>
      </c>
      <c r="F559" s="88">
        <v>-21.129453999999999</v>
      </c>
      <c r="L559" s="88">
        <v>31740000000</v>
      </c>
      <c r="M559" s="88">
        <v>-11.554477</v>
      </c>
      <c r="N559" s="88">
        <v>-52.438518999999999</v>
      </c>
      <c r="O559" s="88">
        <v>-35.578045000000003</v>
      </c>
      <c r="P559" s="88">
        <v>-19.886755000000001</v>
      </c>
    </row>
    <row r="560" spans="2:16" x14ac:dyDescent="0.25">
      <c r="B560" s="88">
        <v>31935000000</v>
      </c>
      <c r="C560" s="88">
        <v>-20.535931000000001</v>
      </c>
      <c r="D560" s="88">
        <v>-48.904494999999997</v>
      </c>
      <c r="E560" s="88">
        <v>-40.243358999999998</v>
      </c>
      <c r="F560" s="88">
        <v>-21.064079</v>
      </c>
      <c r="L560" s="88">
        <v>31935000000</v>
      </c>
      <c r="M560" s="88">
        <v>-11.588295</v>
      </c>
      <c r="N560" s="88">
        <v>-51.463146000000002</v>
      </c>
      <c r="O560" s="88">
        <v>-35.268363999999998</v>
      </c>
      <c r="P560" s="88">
        <v>-19.851531999999999</v>
      </c>
    </row>
    <row r="561" spans="2:16" x14ac:dyDescent="0.25">
      <c r="B561" s="88">
        <v>32130000000</v>
      </c>
      <c r="C561" s="88">
        <v>-20.944448000000001</v>
      </c>
      <c r="D561" s="88">
        <v>-48.398471999999998</v>
      </c>
      <c r="E561" s="88">
        <v>-39.909996</v>
      </c>
      <c r="F561" s="88">
        <v>-20.996953999999999</v>
      </c>
      <c r="L561" s="88">
        <v>32130000000</v>
      </c>
      <c r="M561" s="88">
        <v>-11.351198999999999</v>
      </c>
      <c r="N561" s="88">
        <v>-50.390709000000001</v>
      </c>
      <c r="O561" s="88">
        <v>-34.96463</v>
      </c>
      <c r="P561" s="88">
        <v>-19.833310999999998</v>
      </c>
    </row>
    <row r="562" spans="2:16" x14ac:dyDescent="0.25">
      <c r="B562" s="88">
        <v>32325000000</v>
      </c>
      <c r="C562" s="88">
        <v>-21.852169</v>
      </c>
      <c r="D562" s="88">
        <v>-47.965488000000001</v>
      </c>
      <c r="E562" s="88">
        <v>-39.602336999999999</v>
      </c>
      <c r="F562" s="88">
        <v>-20.976075999999999</v>
      </c>
      <c r="L562" s="88">
        <v>32325000000</v>
      </c>
      <c r="M562" s="88">
        <v>-11.091125</v>
      </c>
      <c r="N562" s="88">
        <v>-49.424453999999997</v>
      </c>
      <c r="O562" s="88">
        <v>-34.573436999999998</v>
      </c>
      <c r="P562" s="88">
        <v>-19.814404</v>
      </c>
    </row>
    <row r="563" spans="2:16" x14ac:dyDescent="0.25">
      <c r="B563" s="88">
        <v>32520000000</v>
      </c>
      <c r="C563" s="88">
        <v>-22.781580000000002</v>
      </c>
      <c r="D563" s="88">
        <v>-47.568534999999997</v>
      </c>
      <c r="E563" s="88">
        <v>-39.354717000000001</v>
      </c>
      <c r="F563" s="88">
        <v>-20.984797</v>
      </c>
      <c r="L563" s="88">
        <v>32520000000</v>
      </c>
      <c r="M563" s="88">
        <v>-10.528105999999999</v>
      </c>
      <c r="N563" s="88">
        <v>-48.219546999999999</v>
      </c>
      <c r="O563" s="88">
        <v>-34.049908000000002</v>
      </c>
      <c r="P563" s="88">
        <v>-19.801027000000001</v>
      </c>
    </row>
    <row r="564" spans="2:16" x14ac:dyDescent="0.25">
      <c r="B564" s="88">
        <v>32715000000</v>
      </c>
      <c r="C564" s="88">
        <v>-23.235855000000001</v>
      </c>
      <c r="D564" s="88">
        <v>-47.159644999999998</v>
      </c>
      <c r="E564" s="88">
        <v>-39.018523999999999</v>
      </c>
      <c r="F564" s="88">
        <v>-20.996880000000001</v>
      </c>
      <c r="L564" s="88">
        <v>32715000000</v>
      </c>
      <c r="M564" s="88">
        <v>-10.042843</v>
      </c>
      <c r="N564" s="88">
        <v>-47.039394000000001</v>
      </c>
      <c r="O564" s="88">
        <v>-33.562412000000002</v>
      </c>
      <c r="P564" s="88">
        <v>-19.758682</v>
      </c>
    </row>
    <row r="565" spans="2:16" x14ac:dyDescent="0.25">
      <c r="B565" s="88">
        <v>32910000000</v>
      </c>
      <c r="C565" s="88">
        <v>-23.039852</v>
      </c>
      <c r="D565" s="88">
        <v>-46.681496000000003</v>
      </c>
      <c r="E565" s="88">
        <v>-38.586525000000002</v>
      </c>
      <c r="F565" s="88">
        <v>-21.023887999999999</v>
      </c>
      <c r="L565" s="88">
        <v>32910000000</v>
      </c>
      <c r="M565" s="88">
        <v>-9.4123792999999996</v>
      </c>
      <c r="N565" s="88">
        <v>-46.115828999999998</v>
      </c>
      <c r="O565" s="88">
        <v>-33.157882999999998</v>
      </c>
      <c r="P565" s="88">
        <v>-19.764692</v>
      </c>
    </row>
    <row r="566" spans="2:16" x14ac:dyDescent="0.25">
      <c r="B566" s="88">
        <v>33105000000</v>
      </c>
      <c r="C566" s="88">
        <v>-23.092834</v>
      </c>
      <c r="D566" s="88">
        <v>-46.140155999999998</v>
      </c>
      <c r="E566" s="88">
        <v>-38.223652000000001</v>
      </c>
      <c r="F566" s="88">
        <v>-21.067067999999999</v>
      </c>
      <c r="L566" s="88">
        <v>33105000000</v>
      </c>
      <c r="M566" s="88">
        <v>-8.8844394999999992</v>
      </c>
      <c r="N566" s="88">
        <v>-45.371043999999998</v>
      </c>
      <c r="O566" s="88">
        <v>-32.741050999999999</v>
      </c>
      <c r="P566" s="88">
        <v>-19.771778000000001</v>
      </c>
    </row>
    <row r="567" spans="2:16" x14ac:dyDescent="0.25">
      <c r="B567" s="88">
        <v>33300000000</v>
      </c>
      <c r="C567" s="88">
        <v>-22.166519000000001</v>
      </c>
      <c r="D567" s="88">
        <v>-45.592002999999998</v>
      </c>
      <c r="E567" s="88">
        <v>-37.890296999999997</v>
      </c>
      <c r="F567" s="88">
        <v>-21.165065999999999</v>
      </c>
      <c r="L567" s="88">
        <v>33300000000</v>
      </c>
      <c r="M567" s="88">
        <v>-8.3113183999999993</v>
      </c>
      <c r="N567" s="88">
        <v>-44.761508999999997</v>
      </c>
      <c r="O567" s="88">
        <v>-32.298186999999999</v>
      </c>
      <c r="P567" s="88">
        <v>-19.752075000000001</v>
      </c>
    </row>
    <row r="568" spans="2:16" x14ac:dyDescent="0.25">
      <c r="B568" s="88">
        <v>33495000000</v>
      </c>
      <c r="C568" s="88">
        <v>-20.708318999999999</v>
      </c>
      <c r="D568" s="88">
        <v>-45.090907999999999</v>
      </c>
      <c r="E568" s="88">
        <v>-37.474029999999999</v>
      </c>
      <c r="F568" s="88">
        <v>-21.279388000000001</v>
      </c>
      <c r="L568" s="88">
        <v>33495000000</v>
      </c>
      <c r="M568" s="88">
        <v>-7.9049028999999997</v>
      </c>
      <c r="N568" s="88">
        <v>-44.227981999999997</v>
      </c>
      <c r="O568" s="88">
        <v>-31.979341999999999</v>
      </c>
      <c r="P568" s="88">
        <v>-19.833659999999998</v>
      </c>
    </row>
    <row r="569" spans="2:16" x14ac:dyDescent="0.25">
      <c r="B569" s="88">
        <v>33690000000</v>
      </c>
      <c r="C569" s="88">
        <v>-19.138403</v>
      </c>
      <c r="D569" s="88">
        <v>-44.646709000000001</v>
      </c>
      <c r="E569" s="88">
        <v>-37.128642999999997</v>
      </c>
      <c r="F569" s="88">
        <v>-21.441246</v>
      </c>
      <c r="L569" s="88">
        <v>33690000000</v>
      </c>
      <c r="M569" s="88">
        <v>-7.5274219999999996</v>
      </c>
      <c r="N569" s="88">
        <v>-43.714146</v>
      </c>
      <c r="O569" s="88">
        <v>-31.64237</v>
      </c>
      <c r="P569" s="88">
        <v>-19.972128000000001</v>
      </c>
    </row>
    <row r="570" spans="2:16" x14ac:dyDescent="0.25">
      <c r="B570" s="88">
        <v>33885000000</v>
      </c>
      <c r="C570" s="88">
        <v>-17.753983999999999</v>
      </c>
      <c r="D570" s="88">
        <v>-44.252437999999998</v>
      </c>
      <c r="E570" s="88">
        <v>-36.791736999999998</v>
      </c>
      <c r="F570" s="88">
        <v>-21.627286999999999</v>
      </c>
      <c r="L570" s="88">
        <v>33885000000</v>
      </c>
      <c r="M570" s="88">
        <v>-7.2640675999999997</v>
      </c>
      <c r="N570" s="88">
        <v>-43.079543999999999</v>
      </c>
      <c r="O570" s="88">
        <v>-31.289639999999999</v>
      </c>
      <c r="P570" s="88">
        <v>-20.102917000000001</v>
      </c>
    </row>
    <row r="571" spans="2:16" x14ac:dyDescent="0.25">
      <c r="B571" s="88">
        <v>34080000000</v>
      </c>
      <c r="C571" s="88">
        <v>-16.357638999999999</v>
      </c>
      <c r="D571" s="88">
        <v>-43.923614999999998</v>
      </c>
      <c r="E571" s="88">
        <v>-36.453265999999999</v>
      </c>
      <c r="F571" s="88">
        <v>-21.852651999999999</v>
      </c>
      <c r="L571" s="88">
        <v>34080000000</v>
      </c>
      <c r="M571" s="88">
        <v>-7.0385637000000001</v>
      </c>
      <c r="N571" s="88">
        <v>-42.469386999999998</v>
      </c>
      <c r="O571" s="88">
        <v>-30.88842</v>
      </c>
      <c r="P571" s="88">
        <v>-20.267638999999999</v>
      </c>
    </row>
    <row r="572" spans="2:16" x14ac:dyDescent="0.25">
      <c r="B572" s="88">
        <v>34275000000</v>
      </c>
      <c r="C572" s="88">
        <v>-15.370452</v>
      </c>
      <c r="D572" s="88">
        <v>-43.530014000000001</v>
      </c>
      <c r="E572" s="88">
        <v>-36.072539999999996</v>
      </c>
      <c r="F572" s="88">
        <v>-22.042066999999999</v>
      </c>
      <c r="L572" s="88">
        <v>34275000000</v>
      </c>
      <c r="M572" s="88">
        <v>-6.8686255999999997</v>
      </c>
      <c r="N572" s="88">
        <v>-41.812786000000003</v>
      </c>
      <c r="O572" s="88">
        <v>-30.618735999999998</v>
      </c>
      <c r="P572" s="88">
        <v>-20.493237000000001</v>
      </c>
    </row>
    <row r="573" spans="2:16" x14ac:dyDescent="0.25">
      <c r="B573" s="88">
        <v>34470000000</v>
      </c>
      <c r="C573" s="88">
        <v>-14.558233</v>
      </c>
      <c r="D573" s="88">
        <v>-43.314373000000003</v>
      </c>
      <c r="E573" s="88">
        <v>-35.817551000000002</v>
      </c>
      <c r="F573" s="88">
        <v>-22.219785999999999</v>
      </c>
      <c r="L573" s="88">
        <v>34470000000</v>
      </c>
      <c r="M573" s="88">
        <v>-6.7605576999999997</v>
      </c>
      <c r="N573" s="88">
        <v>-41.268898</v>
      </c>
      <c r="O573" s="88">
        <v>-30.421576000000002</v>
      </c>
      <c r="P573" s="88">
        <v>-20.665576999999999</v>
      </c>
    </row>
    <row r="574" spans="2:16" x14ac:dyDescent="0.25">
      <c r="B574" s="88">
        <v>34665000000</v>
      </c>
      <c r="C574" s="88">
        <v>-13.947232</v>
      </c>
      <c r="D574" s="88">
        <v>-43.220306000000001</v>
      </c>
      <c r="E574" s="88">
        <v>-35.635738000000003</v>
      </c>
      <c r="F574" s="88">
        <v>-22.341833000000001</v>
      </c>
      <c r="L574" s="88">
        <v>34665000000</v>
      </c>
      <c r="M574" s="88">
        <v>-6.6140961999999996</v>
      </c>
      <c r="N574" s="88">
        <v>-40.794083000000001</v>
      </c>
      <c r="O574" s="88">
        <v>-30.420029</v>
      </c>
      <c r="P574" s="88">
        <v>-20.764391</v>
      </c>
    </row>
    <row r="575" spans="2:16" x14ac:dyDescent="0.25">
      <c r="B575" s="88">
        <v>34860000000</v>
      </c>
      <c r="C575" s="88">
        <v>-13.407361</v>
      </c>
      <c r="D575" s="88">
        <v>-43.199829000000001</v>
      </c>
      <c r="E575" s="88">
        <v>-35.525955000000003</v>
      </c>
      <c r="F575" s="88">
        <v>-22.455067</v>
      </c>
      <c r="L575" s="88">
        <v>34860000000</v>
      </c>
      <c r="M575" s="88">
        <v>-6.4959030000000002</v>
      </c>
      <c r="N575" s="88">
        <v>-40.398055999999997</v>
      </c>
      <c r="O575" s="88">
        <v>-30.449905000000001</v>
      </c>
      <c r="P575" s="88">
        <v>-20.818743000000001</v>
      </c>
    </row>
    <row r="576" spans="2:16" x14ac:dyDescent="0.25">
      <c r="B576" s="88">
        <v>35055000000</v>
      </c>
      <c r="C576" s="88">
        <v>-12.786016999999999</v>
      </c>
      <c r="D576" s="88">
        <v>-43.525615999999999</v>
      </c>
      <c r="E576" s="88">
        <v>-35.572291999999997</v>
      </c>
      <c r="F576" s="88">
        <v>-22.594704</v>
      </c>
      <c r="L576" s="88">
        <v>35055000000</v>
      </c>
      <c r="M576" s="88">
        <v>-6.4163461000000002</v>
      </c>
      <c r="N576" s="88">
        <v>-40.072758</v>
      </c>
      <c r="O576" s="88">
        <v>-30.404592999999998</v>
      </c>
      <c r="P576" s="88">
        <v>-20.824974000000001</v>
      </c>
    </row>
    <row r="577" spans="2:16" x14ac:dyDescent="0.25">
      <c r="B577" s="88">
        <v>35250000000</v>
      </c>
      <c r="C577" s="88">
        <v>-12.259171</v>
      </c>
      <c r="D577" s="88">
        <v>-43.852179999999997</v>
      </c>
      <c r="E577" s="88">
        <v>-35.660896000000001</v>
      </c>
      <c r="F577" s="88">
        <v>-22.724402999999999</v>
      </c>
      <c r="L577" s="88">
        <v>35250000000</v>
      </c>
      <c r="M577" s="88">
        <v>-6.3707932999999999</v>
      </c>
      <c r="N577" s="88">
        <v>-39.861065000000004</v>
      </c>
      <c r="O577" s="88">
        <v>-30.459713000000001</v>
      </c>
      <c r="P577" s="88">
        <v>-20.804106000000001</v>
      </c>
    </row>
    <row r="578" spans="2:16" x14ac:dyDescent="0.25">
      <c r="B578" s="88">
        <v>35445000000</v>
      </c>
      <c r="C578" s="88">
        <v>-11.817614000000001</v>
      </c>
      <c r="D578" s="88">
        <v>-44.014389000000001</v>
      </c>
      <c r="E578" s="88">
        <v>-35.704037</v>
      </c>
      <c r="F578" s="88">
        <v>-22.864611</v>
      </c>
      <c r="L578" s="88">
        <v>35445000000</v>
      </c>
      <c r="M578" s="88">
        <v>-6.3690891000000001</v>
      </c>
      <c r="N578" s="88">
        <v>-39.638542000000001</v>
      </c>
      <c r="O578" s="88">
        <v>-30.447744</v>
      </c>
      <c r="P578" s="88">
        <v>-20.801662</v>
      </c>
    </row>
    <row r="579" spans="2:16" x14ac:dyDescent="0.25">
      <c r="B579" s="88">
        <v>35640000000</v>
      </c>
      <c r="C579" s="88">
        <v>-11.367751999999999</v>
      </c>
      <c r="D579" s="88">
        <v>-44.126381000000002</v>
      </c>
      <c r="E579" s="88">
        <v>-35.675460999999999</v>
      </c>
      <c r="F579" s="88">
        <v>-22.992296</v>
      </c>
      <c r="L579" s="88">
        <v>35640000000</v>
      </c>
      <c r="M579" s="88">
        <v>-6.4548801999999998</v>
      </c>
      <c r="N579" s="88">
        <v>-39.548274999999997</v>
      </c>
      <c r="O579" s="88">
        <v>-30.304869</v>
      </c>
      <c r="P579" s="88">
        <v>-20.861694</v>
      </c>
    </row>
    <row r="580" spans="2:16" x14ac:dyDescent="0.25">
      <c r="B580" s="88">
        <v>35835000000</v>
      </c>
      <c r="C580" s="88">
        <v>-10.941233</v>
      </c>
      <c r="D580" s="88">
        <v>-44.145553999999997</v>
      </c>
      <c r="E580" s="88">
        <v>-35.627353999999997</v>
      </c>
      <c r="F580" s="88">
        <v>-23.085314</v>
      </c>
      <c r="L580" s="88">
        <v>35835000000</v>
      </c>
      <c r="M580" s="88">
        <v>-6.5447158999999999</v>
      </c>
      <c r="N580" s="88">
        <v>-39.360813</v>
      </c>
      <c r="O580" s="88">
        <v>-30.148577</v>
      </c>
      <c r="P580" s="88">
        <v>-20.993355000000001</v>
      </c>
    </row>
    <row r="581" spans="2:16" x14ac:dyDescent="0.25">
      <c r="B581" s="88">
        <v>36030000000</v>
      </c>
      <c r="C581" s="88">
        <v>-10.591659999999999</v>
      </c>
      <c r="D581" s="88">
        <v>-44.020836000000003</v>
      </c>
      <c r="E581" s="88">
        <v>-35.490603999999998</v>
      </c>
      <c r="F581" s="88">
        <v>-23.129000000000001</v>
      </c>
      <c r="L581" s="88">
        <v>36030000000</v>
      </c>
      <c r="M581" s="88">
        <v>-6.6085253000000002</v>
      </c>
      <c r="N581" s="88">
        <v>-39.149357000000002</v>
      </c>
      <c r="O581" s="88">
        <v>-29.982208</v>
      </c>
      <c r="P581" s="88">
        <v>-21.151855000000001</v>
      </c>
    </row>
    <row r="582" spans="2:16" x14ac:dyDescent="0.25">
      <c r="B582" s="88">
        <v>36225000000</v>
      </c>
      <c r="C582" s="88">
        <v>-10.253052</v>
      </c>
      <c r="D582" s="88">
        <v>-43.789112000000003</v>
      </c>
      <c r="E582" s="88">
        <v>-35.347248</v>
      </c>
      <c r="F582" s="88">
        <v>-23.115939999999998</v>
      </c>
      <c r="L582" s="88">
        <v>36225000000</v>
      </c>
      <c r="M582" s="88">
        <v>-6.6635399</v>
      </c>
      <c r="N582" s="88">
        <v>-38.82246</v>
      </c>
      <c r="O582" s="88">
        <v>-29.677136999999998</v>
      </c>
      <c r="P582" s="88">
        <v>-21.283442000000001</v>
      </c>
    </row>
    <row r="583" spans="2:16" x14ac:dyDescent="0.25">
      <c r="B583" s="88">
        <v>36420000000</v>
      </c>
      <c r="C583" s="88">
        <v>-9.9127626000000006</v>
      </c>
      <c r="D583" s="88">
        <v>-43.645972999999998</v>
      </c>
      <c r="E583" s="88">
        <v>-35.123669</v>
      </c>
      <c r="F583" s="88">
        <v>-23.021080000000001</v>
      </c>
      <c r="L583" s="88">
        <v>36420000000</v>
      </c>
      <c r="M583" s="88">
        <v>-6.6440358000000002</v>
      </c>
      <c r="N583" s="88">
        <v>-38.340018999999998</v>
      </c>
      <c r="O583" s="88">
        <v>-29.348513000000001</v>
      </c>
      <c r="P583" s="88">
        <v>-21.398551999999999</v>
      </c>
    </row>
    <row r="584" spans="2:16" x14ac:dyDescent="0.25">
      <c r="B584" s="88">
        <v>36615000000</v>
      </c>
      <c r="C584" s="88">
        <v>-9.5365753000000009</v>
      </c>
      <c r="D584" s="88">
        <v>-43.298988000000001</v>
      </c>
      <c r="E584" s="88">
        <v>-34.866013000000002</v>
      </c>
      <c r="F584" s="88">
        <v>-22.916388000000001</v>
      </c>
      <c r="L584" s="88">
        <v>36615000000</v>
      </c>
      <c r="M584" s="88">
        <v>-6.5331073000000002</v>
      </c>
      <c r="N584" s="88">
        <v>-37.682316</v>
      </c>
      <c r="O584" s="88">
        <v>-28.987172999999999</v>
      </c>
      <c r="P584" s="88">
        <v>-21.409524999999999</v>
      </c>
    </row>
    <row r="585" spans="2:16" x14ac:dyDescent="0.25">
      <c r="B585" s="88">
        <v>36810000000</v>
      </c>
      <c r="C585" s="88">
        <v>-9.1648846000000006</v>
      </c>
      <c r="D585" s="88">
        <v>-42.949447999999997</v>
      </c>
      <c r="E585" s="88">
        <v>-34.611941999999999</v>
      </c>
      <c r="F585" s="88">
        <v>-22.809833999999999</v>
      </c>
      <c r="L585" s="88">
        <v>36810000000</v>
      </c>
      <c r="M585" s="88">
        <v>-6.4602265000000001</v>
      </c>
      <c r="N585" s="88">
        <v>-37.201988</v>
      </c>
      <c r="O585" s="88">
        <v>-28.503530999999999</v>
      </c>
      <c r="P585" s="88">
        <v>-21.34469</v>
      </c>
    </row>
    <row r="586" spans="2:16" x14ac:dyDescent="0.25">
      <c r="B586" s="88">
        <v>37005000000</v>
      </c>
      <c r="C586" s="88">
        <v>-8.7837333999999991</v>
      </c>
      <c r="D586" s="88">
        <v>-42.460628999999997</v>
      </c>
      <c r="E586" s="88">
        <v>-34.370849999999997</v>
      </c>
      <c r="F586" s="88">
        <v>-22.667273000000002</v>
      </c>
      <c r="L586" s="88">
        <v>37005000000</v>
      </c>
      <c r="M586" s="88">
        <v>-6.2545394999999999</v>
      </c>
      <c r="N586" s="88">
        <v>-36.705661999999997</v>
      </c>
      <c r="O586" s="88">
        <v>-28.078484</v>
      </c>
      <c r="P586" s="88">
        <v>-21.235272999999999</v>
      </c>
    </row>
    <row r="587" spans="2:16" x14ac:dyDescent="0.25">
      <c r="B587" s="88">
        <v>37200000000</v>
      </c>
      <c r="C587" s="88">
        <v>-8.3537931000000007</v>
      </c>
      <c r="D587" s="88">
        <v>-42.108272999999997</v>
      </c>
      <c r="E587" s="88">
        <v>-34.123016</v>
      </c>
      <c r="F587" s="88">
        <v>-22.545818000000001</v>
      </c>
      <c r="L587" s="88">
        <v>37200000000</v>
      </c>
      <c r="M587" s="88">
        <v>-6.0956720999999998</v>
      </c>
      <c r="N587" s="88">
        <v>-36.258811999999999</v>
      </c>
      <c r="O587" s="88">
        <v>-27.591539000000001</v>
      </c>
      <c r="P587" s="88">
        <v>-21.1007</v>
      </c>
    </row>
    <row r="588" spans="2:16" x14ac:dyDescent="0.25">
      <c r="B588" s="88">
        <v>37395000000</v>
      </c>
      <c r="C588" s="88">
        <v>-7.9258746999999996</v>
      </c>
      <c r="D588" s="88">
        <v>-41.669167000000002</v>
      </c>
      <c r="E588" s="88">
        <v>-33.986164000000002</v>
      </c>
      <c r="F588" s="88">
        <v>-22.468271000000001</v>
      </c>
      <c r="L588" s="88">
        <v>37395000000</v>
      </c>
      <c r="M588" s="88">
        <v>-5.8945974999999997</v>
      </c>
      <c r="N588" s="88">
        <v>-35.917369999999998</v>
      </c>
      <c r="O588" s="88">
        <v>-27.063974000000002</v>
      </c>
      <c r="P588" s="88">
        <v>-20.934775999999999</v>
      </c>
    </row>
    <row r="589" spans="2:16" x14ac:dyDescent="0.25">
      <c r="B589" s="88">
        <v>37590000000</v>
      </c>
      <c r="C589" s="88">
        <v>-7.5850676999999997</v>
      </c>
      <c r="D589" s="88">
        <v>-41.700729000000003</v>
      </c>
      <c r="E589" s="88">
        <v>-34.04372</v>
      </c>
      <c r="F589" s="88">
        <v>-22.418856000000002</v>
      </c>
      <c r="L589" s="88">
        <v>37590000000</v>
      </c>
      <c r="M589" s="88">
        <v>-5.9069557000000001</v>
      </c>
      <c r="N589" s="88">
        <v>-35.778655999999998</v>
      </c>
      <c r="O589" s="88">
        <v>-26.383821000000001</v>
      </c>
      <c r="P589" s="88">
        <v>-20.774242000000001</v>
      </c>
    </row>
    <row r="590" spans="2:16" x14ac:dyDescent="0.25">
      <c r="B590" s="88">
        <v>37785000000</v>
      </c>
      <c r="C590" s="88">
        <v>-7.2561349999999996</v>
      </c>
      <c r="D590" s="88">
        <v>-41.782009000000002</v>
      </c>
      <c r="E590" s="88">
        <v>-34.121707999999998</v>
      </c>
      <c r="F590" s="88">
        <v>-22.389889</v>
      </c>
      <c r="L590" s="88">
        <v>37785000000</v>
      </c>
      <c r="M590" s="88">
        <v>-5.9011588000000001</v>
      </c>
      <c r="N590" s="88">
        <v>-35.674712999999997</v>
      </c>
      <c r="O590" s="88">
        <v>-25.773050000000001</v>
      </c>
      <c r="P590" s="88">
        <v>-20.628340000000001</v>
      </c>
    </row>
    <row r="591" spans="2:16" x14ac:dyDescent="0.25">
      <c r="B591" s="88">
        <v>37980000000</v>
      </c>
      <c r="C591" s="88">
        <v>-6.9230546999999998</v>
      </c>
      <c r="D591" s="88">
        <v>-41.703228000000003</v>
      </c>
      <c r="E591" s="88">
        <v>-34.183940999999997</v>
      </c>
      <c r="F591" s="88">
        <v>-22.385529999999999</v>
      </c>
      <c r="L591" s="88">
        <v>37980000000</v>
      </c>
      <c r="M591" s="88">
        <v>-5.9780449999999998</v>
      </c>
      <c r="N591" s="88">
        <v>-35.593978999999997</v>
      </c>
      <c r="O591" s="88">
        <v>-25.135849</v>
      </c>
      <c r="P591" s="88">
        <v>-20.517513000000001</v>
      </c>
    </row>
    <row r="592" spans="2:16" x14ac:dyDescent="0.25">
      <c r="B592" s="88">
        <v>38175000000</v>
      </c>
      <c r="C592" s="88">
        <v>-6.6300159000000001</v>
      </c>
      <c r="D592" s="88">
        <v>-41.686630000000001</v>
      </c>
      <c r="E592" s="88">
        <v>-34.288531999999996</v>
      </c>
      <c r="F592" s="88">
        <v>-22.383327000000001</v>
      </c>
      <c r="L592" s="88">
        <v>38175000000</v>
      </c>
      <c r="M592" s="88">
        <v>-6.0203056000000004</v>
      </c>
      <c r="N592" s="88">
        <v>-35.550415000000001</v>
      </c>
      <c r="O592" s="88">
        <v>-24.502192999999998</v>
      </c>
      <c r="P592" s="88">
        <v>-20.428673</v>
      </c>
    </row>
    <row r="593" spans="2:16" x14ac:dyDescent="0.25">
      <c r="B593" s="88">
        <v>38370000000</v>
      </c>
      <c r="C593" s="88">
        <v>-6.3936738999999996</v>
      </c>
      <c r="D593" s="88">
        <v>-41.699444</v>
      </c>
      <c r="E593" s="88">
        <v>-34.398121000000003</v>
      </c>
      <c r="F593" s="88">
        <v>-22.366679999999999</v>
      </c>
      <c r="L593" s="88">
        <v>38370000000</v>
      </c>
      <c r="M593" s="88">
        <v>-6.2596154000000004</v>
      </c>
      <c r="N593" s="88">
        <v>-35.669581999999998</v>
      </c>
      <c r="O593" s="88">
        <v>-23.856784999999999</v>
      </c>
      <c r="P593" s="88">
        <v>-20.358136999999999</v>
      </c>
    </row>
    <row r="594" spans="2:16" x14ac:dyDescent="0.25">
      <c r="B594" s="88">
        <v>38565000000</v>
      </c>
      <c r="C594" s="88">
        <v>-6.0884795</v>
      </c>
      <c r="D594" s="88">
        <v>-41.343491</v>
      </c>
      <c r="E594" s="88">
        <v>-34.384608999999998</v>
      </c>
      <c r="F594" s="88">
        <v>-22.399716999999999</v>
      </c>
      <c r="L594" s="88">
        <v>38565000000</v>
      </c>
      <c r="M594" s="88">
        <v>-6.3474731000000002</v>
      </c>
      <c r="N594" s="88">
        <v>-35.717739000000002</v>
      </c>
      <c r="O594" s="88">
        <v>-23.336859</v>
      </c>
      <c r="P594" s="88">
        <v>-20.390419000000001</v>
      </c>
    </row>
    <row r="595" spans="2:16" x14ac:dyDescent="0.25">
      <c r="B595" s="88">
        <v>38760000000</v>
      </c>
      <c r="C595" s="88">
        <v>-5.7854738000000001</v>
      </c>
      <c r="D595" s="88">
        <v>-41.071399999999997</v>
      </c>
      <c r="E595" s="88">
        <v>-34.378928999999999</v>
      </c>
      <c r="F595" s="88">
        <v>-22.408840000000001</v>
      </c>
      <c r="L595" s="88">
        <v>38760000000</v>
      </c>
      <c r="M595" s="88">
        <v>-6.4604401999999999</v>
      </c>
      <c r="N595" s="88">
        <v>-35.689045</v>
      </c>
      <c r="O595" s="88">
        <v>-22.803470999999998</v>
      </c>
      <c r="P595" s="88">
        <v>-20.360741000000001</v>
      </c>
    </row>
    <row r="596" spans="2:16" x14ac:dyDescent="0.25">
      <c r="B596" s="88">
        <v>38955000000</v>
      </c>
      <c r="C596" s="88">
        <v>-5.5468779000000001</v>
      </c>
      <c r="D596" s="88">
        <v>-40.958148999999999</v>
      </c>
      <c r="E596" s="88">
        <v>-34.534568999999998</v>
      </c>
      <c r="F596" s="88">
        <v>-22.440325000000001</v>
      </c>
      <c r="L596" s="88">
        <v>38955000000</v>
      </c>
      <c r="M596" s="88">
        <v>-6.6750245000000001</v>
      </c>
      <c r="N596" s="88">
        <v>-35.794552000000003</v>
      </c>
      <c r="O596" s="88">
        <v>-22.255763999999999</v>
      </c>
      <c r="P596" s="88">
        <v>-20.332118999999999</v>
      </c>
    </row>
    <row r="597" spans="2:16" x14ac:dyDescent="0.25">
      <c r="B597" s="88">
        <v>39150000000</v>
      </c>
      <c r="C597" s="88">
        <v>-5.3698153</v>
      </c>
      <c r="D597" s="88">
        <v>-40.717368999999998</v>
      </c>
      <c r="E597" s="88">
        <v>-34.630577000000002</v>
      </c>
      <c r="F597" s="88">
        <v>-22.473223000000001</v>
      </c>
      <c r="L597" s="88">
        <v>39150000000</v>
      </c>
      <c r="M597" s="88">
        <v>-7.0872507000000002</v>
      </c>
      <c r="N597" s="88">
        <v>-35.993625999999999</v>
      </c>
      <c r="O597" s="88">
        <v>-21.780411000000001</v>
      </c>
      <c r="P597" s="88">
        <v>-20.383845999999998</v>
      </c>
    </row>
    <row r="598" spans="2:16" x14ac:dyDescent="0.25">
      <c r="B598" s="88">
        <v>39345000000</v>
      </c>
      <c r="C598" s="88">
        <v>-5.2003273999999999</v>
      </c>
      <c r="D598" s="88">
        <v>-40.578654999999998</v>
      </c>
      <c r="E598" s="88">
        <v>-34.804768000000003</v>
      </c>
      <c r="F598" s="88">
        <v>-22.511818000000002</v>
      </c>
      <c r="L598" s="88">
        <v>39345000000</v>
      </c>
      <c r="M598" s="88">
        <v>-7.4151983000000001</v>
      </c>
      <c r="N598" s="88">
        <v>-36.181140999999997</v>
      </c>
      <c r="O598" s="88">
        <v>-21.390429000000001</v>
      </c>
      <c r="P598" s="88">
        <v>-20.454899000000001</v>
      </c>
    </row>
    <row r="599" spans="2:16" x14ac:dyDescent="0.25">
      <c r="B599" s="88">
        <v>39540000000</v>
      </c>
      <c r="C599" s="88">
        <v>-5.1448717000000004</v>
      </c>
      <c r="D599" s="88">
        <v>-40.635917999999997</v>
      </c>
      <c r="E599" s="88">
        <v>-35.244926</v>
      </c>
      <c r="F599" s="88">
        <v>-22.486059000000001</v>
      </c>
      <c r="L599" s="88">
        <v>39540000000</v>
      </c>
      <c r="M599" s="88">
        <v>-8.0498943000000001</v>
      </c>
      <c r="N599" s="88">
        <v>-36.627097999999997</v>
      </c>
      <c r="O599" s="88">
        <v>-21.077739999999999</v>
      </c>
      <c r="P599" s="88">
        <v>-20.496853000000002</v>
      </c>
    </row>
    <row r="600" spans="2:16" x14ac:dyDescent="0.25">
      <c r="B600" s="88">
        <v>39735000000</v>
      </c>
      <c r="C600" s="88">
        <v>-5.3119974000000001</v>
      </c>
      <c r="D600" s="88">
        <v>-41.016052000000002</v>
      </c>
      <c r="E600" s="88">
        <v>-36.090373999999997</v>
      </c>
      <c r="F600" s="88">
        <v>-22.527760000000001</v>
      </c>
      <c r="L600" s="88">
        <v>39735000000</v>
      </c>
      <c r="M600" s="88">
        <v>-9.3222465999999997</v>
      </c>
      <c r="N600" s="88">
        <v>-37.681068000000003</v>
      </c>
      <c r="O600" s="88">
        <v>-20.909034999999999</v>
      </c>
      <c r="P600" s="88">
        <v>-20.702822000000001</v>
      </c>
    </row>
    <row r="601" spans="2:16" x14ac:dyDescent="0.25">
      <c r="B601" s="88">
        <v>39930000000</v>
      </c>
      <c r="C601" s="88">
        <v>-5.4735712999999997</v>
      </c>
      <c r="D601" s="88">
        <v>-41.375422999999998</v>
      </c>
      <c r="E601" s="88">
        <v>-36.725203999999998</v>
      </c>
      <c r="F601" s="88">
        <v>-22.555422</v>
      </c>
      <c r="L601" s="88">
        <v>39930000000</v>
      </c>
      <c r="M601" s="88">
        <v>-10.462894</v>
      </c>
      <c r="N601" s="88">
        <v>-38.565418000000001</v>
      </c>
      <c r="O601" s="88">
        <v>-20.825323000000001</v>
      </c>
      <c r="P601" s="88">
        <v>-20.919014000000001</v>
      </c>
    </row>
    <row r="602" spans="2:16" x14ac:dyDescent="0.25">
      <c r="B602" s="88">
        <v>40125000000</v>
      </c>
      <c r="C602" s="88">
        <v>-5.6421536999999997</v>
      </c>
      <c r="D602" s="88">
        <v>-41.979140999999998</v>
      </c>
      <c r="E602" s="88">
        <v>-37.532806000000001</v>
      </c>
      <c r="F602" s="88">
        <v>-22.615786</v>
      </c>
      <c r="L602" s="88">
        <v>40125000000</v>
      </c>
      <c r="M602" s="88">
        <v>-11.594169000000001</v>
      </c>
      <c r="N602" s="88">
        <v>-39.588104000000001</v>
      </c>
      <c r="O602" s="88">
        <v>-20.770710000000001</v>
      </c>
      <c r="P602" s="88">
        <v>-21.122074000000001</v>
      </c>
    </row>
    <row r="603" spans="2:16" x14ac:dyDescent="0.25">
      <c r="B603" s="88">
        <v>40320000000</v>
      </c>
      <c r="C603" s="88">
        <v>-5.8722085999999996</v>
      </c>
      <c r="D603" s="88">
        <v>-42.608592999999999</v>
      </c>
      <c r="E603" s="88">
        <v>-38.376125000000002</v>
      </c>
      <c r="F603" s="88">
        <v>-22.736962999999999</v>
      </c>
      <c r="L603" s="88">
        <v>40320000000</v>
      </c>
      <c r="M603" s="88">
        <v>-13.044494</v>
      </c>
      <c r="N603" s="88">
        <v>-40.664185000000003</v>
      </c>
      <c r="O603" s="88">
        <v>-20.75386</v>
      </c>
      <c r="P603" s="88">
        <v>-21.361242000000001</v>
      </c>
    </row>
    <row r="604" spans="2:16" x14ac:dyDescent="0.25">
      <c r="B604" s="88">
        <v>40515000000</v>
      </c>
      <c r="C604" s="88">
        <v>-6.0653066999999998</v>
      </c>
      <c r="D604" s="88">
        <v>-43.220661</v>
      </c>
      <c r="E604" s="88">
        <v>-39.088085</v>
      </c>
      <c r="F604" s="88">
        <v>-22.921952999999998</v>
      </c>
      <c r="L604" s="88">
        <v>40515000000</v>
      </c>
      <c r="M604" s="88">
        <v>-14.440602999999999</v>
      </c>
      <c r="N604" s="88">
        <v>-41.633862000000001</v>
      </c>
      <c r="O604" s="88">
        <v>-20.768357999999999</v>
      </c>
      <c r="P604" s="88">
        <v>-21.648859000000002</v>
      </c>
    </row>
    <row r="605" spans="2:16" x14ac:dyDescent="0.25">
      <c r="B605" s="88">
        <v>40710000000</v>
      </c>
      <c r="C605" s="88">
        <v>-6.0572691000000001</v>
      </c>
      <c r="D605" s="88">
        <v>-43.494694000000003</v>
      </c>
      <c r="E605" s="88">
        <v>-39.412520999999998</v>
      </c>
      <c r="F605" s="88">
        <v>-23.085951000000001</v>
      </c>
      <c r="L605" s="88">
        <v>40710000000</v>
      </c>
      <c r="M605" s="88">
        <v>-15.170489999999999</v>
      </c>
      <c r="N605" s="88">
        <v>-42.013041999999999</v>
      </c>
      <c r="O605" s="88">
        <v>-20.682359999999999</v>
      </c>
      <c r="P605" s="88">
        <v>-21.832799999999999</v>
      </c>
    </row>
    <row r="606" spans="2:16" x14ac:dyDescent="0.25">
      <c r="B606" s="88">
        <v>40905000000</v>
      </c>
      <c r="C606" s="88">
        <v>-6.0813769999999998</v>
      </c>
      <c r="D606" s="88">
        <v>-43.717094000000003</v>
      </c>
      <c r="E606" s="88">
        <v>-39.803561999999999</v>
      </c>
      <c r="F606" s="88">
        <v>-23.323439</v>
      </c>
      <c r="L606" s="88">
        <v>40905000000</v>
      </c>
      <c r="M606" s="88">
        <v>-16.266468</v>
      </c>
      <c r="N606" s="88">
        <v>-42.489348999999997</v>
      </c>
      <c r="O606" s="88">
        <v>-20.566875</v>
      </c>
      <c r="P606" s="88">
        <v>-22.022822999999999</v>
      </c>
    </row>
    <row r="607" spans="2:16" x14ac:dyDescent="0.25">
      <c r="B607" s="88">
        <v>41100000000</v>
      </c>
      <c r="C607" s="88">
        <v>-6.1170688000000002</v>
      </c>
      <c r="D607" s="88">
        <v>-43.564171000000002</v>
      </c>
      <c r="E607" s="88">
        <v>-40.106273999999999</v>
      </c>
      <c r="F607" s="88">
        <v>-23.625413999999999</v>
      </c>
      <c r="L607" s="88">
        <v>41100000000</v>
      </c>
      <c r="M607" s="88">
        <v>-17.406393000000001</v>
      </c>
      <c r="N607" s="88">
        <v>-42.915615000000003</v>
      </c>
      <c r="O607" s="88">
        <v>-20.456551000000001</v>
      </c>
      <c r="P607" s="88">
        <v>-22.230293</v>
      </c>
    </row>
    <row r="608" spans="2:16" x14ac:dyDescent="0.25">
      <c r="B608" s="88">
        <v>41295000000</v>
      </c>
      <c r="C608" s="88">
        <v>-6.1171588999999997</v>
      </c>
      <c r="D608" s="88">
        <v>-43.045937000000002</v>
      </c>
      <c r="E608" s="88">
        <v>-40.623638</v>
      </c>
      <c r="F608" s="88">
        <v>-23.976949999999999</v>
      </c>
      <c r="L608" s="88">
        <v>41295000000</v>
      </c>
      <c r="M608" s="88">
        <v>-19.203959000000001</v>
      </c>
      <c r="N608" s="88">
        <v>-43.745334999999997</v>
      </c>
      <c r="O608" s="88">
        <v>-20.425138</v>
      </c>
      <c r="P608" s="88">
        <v>-22.439646</v>
      </c>
    </row>
    <row r="609" spans="2:16" x14ac:dyDescent="0.25">
      <c r="B609" s="88">
        <v>41490000000</v>
      </c>
      <c r="C609" s="88">
        <v>-6.1009444999999998</v>
      </c>
      <c r="D609" s="88">
        <v>-42.344563000000001</v>
      </c>
      <c r="E609" s="88">
        <v>-43.895786000000001</v>
      </c>
      <c r="F609" s="88">
        <v>-24.298843000000002</v>
      </c>
      <c r="L609" s="88">
        <v>41490000000</v>
      </c>
      <c r="M609" s="88">
        <v>-20.953029999999998</v>
      </c>
      <c r="N609" s="88">
        <v>-46.275696000000003</v>
      </c>
      <c r="O609" s="88">
        <v>-20.506067000000002</v>
      </c>
      <c r="P609" s="88">
        <v>-22.661615000000001</v>
      </c>
    </row>
    <row r="610" spans="2:16" x14ac:dyDescent="0.25">
      <c r="B610" s="88">
        <v>41685000000</v>
      </c>
      <c r="C610" s="88">
        <v>-6.0237327000000001</v>
      </c>
      <c r="D610" s="88">
        <v>-41.493473000000002</v>
      </c>
      <c r="E610" s="88">
        <v>-44.520077000000001</v>
      </c>
      <c r="F610" s="88">
        <v>-24.527550000000002</v>
      </c>
      <c r="L610" s="88">
        <v>41685000000</v>
      </c>
      <c r="M610" s="88">
        <v>-24.103425999999999</v>
      </c>
      <c r="N610" s="88">
        <v>-46.931789000000002</v>
      </c>
      <c r="O610" s="88">
        <v>-20.688842999999999</v>
      </c>
      <c r="P610" s="88">
        <v>-23.189050999999999</v>
      </c>
    </row>
    <row r="611" spans="2:16" x14ac:dyDescent="0.25">
      <c r="B611" s="88">
        <v>41880000000</v>
      </c>
      <c r="C611" s="88">
        <v>-5.9452733999999996</v>
      </c>
      <c r="D611" s="88">
        <v>-40.759033000000002</v>
      </c>
      <c r="E611" s="88">
        <v>-44.507542000000001</v>
      </c>
      <c r="F611" s="88">
        <v>-24.645068999999999</v>
      </c>
      <c r="L611" s="88">
        <v>41880000000</v>
      </c>
      <c r="M611" s="88">
        <v>-26.309661999999999</v>
      </c>
      <c r="N611" s="88">
        <v>-46.571812000000001</v>
      </c>
      <c r="O611" s="88">
        <v>-20.848478</v>
      </c>
      <c r="P611" s="88">
        <v>-24.070081999999999</v>
      </c>
    </row>
    <row r="612" spans="2:16" x14ac:dyDescent="0.25">
      <c r="B612" s="88">
        <v>42075000000</v>
      </c>
      <c r="C612" s="88">
        <v>-5.7829924000000004</v>
      </c>
      <c r="D612" s="88">
        <v>-40.227885999999998</v>
      </c>
      <c r="E612" s="88">
        <v>-44.522658999999997</v>
      </c>
      <c r="F612" s="88">
        <v>-24.613541000000001</v>
      </c>
      <c r="L612" s="88">
        <v>42075000000</v>
      </c>
      <c r="M612" s="88">
        <v>-27.824266000000001</v>
      </c>
      <c r="N612" s="88">
        <v>-46.061939000000002</v>
      </c>
      <c r="O612" s="88">
        <v>-20.952878999999999</v>
      </c>
      <c r="P612" s="88">
        <v>-24.680637000000001</v>
      </c>
    </row>
    <row r="613" spans="2:16" x14ac:dyDescent="0.25">
      <c r="B613" s="88">
        <v>42270000000</v>
      </c>
      <c r="C613" s="88">
        <v>-5.5941048000000002</v>
      </c>
      <c r="D613" s="88">
        <v>-39.850501999999999</v>
      </c>
      <c r="E613" s="88">
        <v>-44.246760999999999</v>
      </c>
      <c r="F613" s="88">
        <v>-24.429690999999998</v>
      </c>
      <c r="L613" s="88">
        <v>42270000000</v>
      </c>
      <c r="M613" s="88">
        <v>-27.706785</v>
      </c>
      <c r="N613" s="88">
        <v>-45.124640999999997</v>
      </c>
      <c r="O613" s="88">
        <v>-20.955015</v>
      </c>
      <c r="P613" s="88">
        <v>-25.072520999999998</v>
      </c>
    </row>
    <row r="614" spans="2:16" x14ac:dyDescent="0.25">
      <c r="B614" s="88">
        <v>42465000000</v>
      </c>
      <c r="C614" s="88">
        <v>-5.4482664999999999</v>
      </c>
      <c r="D614" s="88">
        <v>-39.634743</v>
      </c>
      <c r="E614" s="88">
        <v>-41.109141999999999</v>
      </c>
      <c r="F614" s="88">
        <v>-24.199987</v>
      </c>
      <c r="L614" s="88">
        <v>42465000000</v>
      </c>
      <c r="M614" s="88">
        <v>-26.625412000000001</v>
      </c>
      <c r="N614" s="88">
        <v>-42.452305000000003</v>
      </c>
      <c r="O614" s="88">
        <v>-20.824166999999999</v>
      </c>
      <c r="P614" s="88">
        <v>-25.339604999999999</v>
      </c>
    </row>
    <row r="615" spans="2:16" x14ac:dyDescent="0.25">
      <c r="B615" s="88">
        <v>42660000000</v>
      </c>
      <c r="C615" s="88">
        <v>-5.4405045999999997</v>
      </c>
      <c r="D615" s="88">
        <v>-39.727195999999999</v>
      </c>
      <c r="E615" s="88">
        <v>-40.804625999999999</v>
      </c>
      <c r="F615" s="88">
        <v>-23.996030999999999</v>
      </c>
      <c r="L615" s="88">
        <v>42660000000</v>
      </c>
      <c r="M615" s="88">
        <v>-23.772417000000001</v>
      </c>
      <c r="N615" s="88">
        <v>-41.692928000000002</v>
      </c>
      <c r="O615" s="88">
        <v>-20.634789000000001</v>
      </c>
      <c r="P615" s="88">
        <v>-25.291298000000001</v>
      </c>
    </row>
    <row r="616" spans="2:16" x14ac:dyDescent="0.25">
      <c r="B616" s="88">
        <v>42855000000</v>
      </c>
      <c r="C616" s="88">
        <v>-5.4975572000000001</v>
      </c>
      <c r="D616" s="88">
        <v>-39.656384000000003</v>
      </c>
      <c r="E616" s="88">
        <v>-41.112746999999999</v>
      </c>
      <c r="F616" s="88">
        <v>-23.786804</v>
      </c>
      <c r="L616" s="88">
        <v>42855000000</v>
      </c>
      <c r="M616" s="88">
        <v>-21.042090999999999</v>
      </c>
      <c r="N616" s="88">
        <v>-41.951552999999997</v>
      </c>
      <c r="O616" s="88">
        <v>-20.475615999999999</v>
      </c>
      <c r="P616" s="88">
        <v>-24.866980000000002</v>
      </c>
    </row>
    <row r="617" spans="2:16" x14ac:dyDescent="0.25">
      <c r="B617" s="88">
        <v>43050000000</v>
      </c>
      <c r="C617" s="88">
        <v>-5.6135429999999999</v>
      </c>
      <c r="D617" s="88">
        <v>-39.613754</v>
      </c>
      <c r="E617" s="88">
        <v>-41.115284000000003</v>
      </c>
      <c r="F617" s="88">
        <v>-23.584322</v>
      </c>
      <c r="L617" s="88">
        <v>43050000000</v>
      </c>
      <c r="M617" s="88">
        <v>-18.469920999999999</v>
      </c>
      <c r="N617" s="88">
        <v>-42.235703000000001</v>
      </c>
      <c r="O617" s="88">
        <v>-20.329643000000001</v>
      </c>
      <c r="P617" s="88">
        <v>-24.655812999999998</v>
      </c>
    </row>
    <row r="618" spans="2:16" x14ac:dyDescent="0.25">
      <c r="B618" s="88">
        <v>43245000000</v>
      </c>
      <c r="C618" s="88">
        <v>-5.8795786000000003</v>
      </c>
      <c r="D618" s="88">
        <v>-39.691513</v>
      </c>
      <c r="E618" s="88">
        <v>-41.143481999999999</v>
      </c>
      <c r="F618" s="88">
        <v>-23.408487000000001</v>
      </c>
      <c r="L618" s="88">
        <v>43245000000</v>
      </c>
      <c r="M618" s="88">
        <v>-15.981384</v>
      </c>
      <c r="N618" s="88">
        <v>-42.425434000000003</v>
      </c>
      <c r="O618" s="88">
        <v>-20.198442</v>
      </c>
      <c r="P618" s="88">
        <v>-24.580776</v>
      </c>
    </row>
    <row r="619" spans="2:16" x14ac:dyDescent="0.25">
      <c r="B619" s="88">
        <v>43440000000</v>
      </c>
      <c r="C619" s="88">
        <v>-6.1334781999999999</v>
      </c>
      <c r="D619" s="88">
        <v>-39.753822</v>
      </c>
      <c r="E619" s="88">
        <v>-41.078322999999997</v>
      </c>
      <c r="F619" s="88">
        <v>-23.232430999999998</v>
      </c>
      <c r="L619" s="88">
        <v>43440000000</v>
      </c>
      <c r="M619" s="88">
        <v>-14.180915000000001</v>
      </c>
      <c r="N619" s="88">
        <v>-42.636017000000002</v>
      </c>
      <c r="O619" s="88">
        <v>-20.034511999999999</v>
      </c>
      <c r="P619" s="88">
        <v>-24.520904999999999</v>
      </c>
    </row>
    <row r="620" spans="2:16" x14ac:dyDescent="0.25">
      <c r="B620" s="88">
        <v>43635000000</v>
      </c>
      <c r="C620" s="88">
        <v>-6.4584998999999996</v>
      </c>
      <c r="D620" s="88">
        <v>-39.753993999999999</v>
      </c>
      <c r="E620" s="88">
        <v>-40.879013</v>
      </c>
      <c r="F620" s="88">
        <v>-23.06711</v>
      </c>
      <c r="L620" s="88">
        <v>43635000000</v>
      </c>
      <c r="M620" s="88">
        <v>-12.365743</v>
      </c>
      <c r="N620" s="88">
        <v>-42.830607999999998</v>
      </c>
      <c r="O620" s="88">
        <v>-19.853376000000001</v>
      </c>
      <c r="P620" s="88">
        <v>-24.455393000000001</v>
      </c>
    </row>
    <row r="621" spans="2:16" x14ac:dyDescent="0.25">
      <c r="B621" s="88">
        <v>43830000000</v>
      </c>
      <c r="C621" s="88">
        <v>-6.8154192</v>
      </c>
      <c r="D621" s="88">
        <v>-40.169013999999997</v>
      </c>
      <c r="E621" s="88">
        <v>-40.556873000000003</v>
      </c>
      <c r="F621" s="88">
        <v>-22.926259999999999</v>
      </c>
      <c r="L621" s="88">
        <v>43830000000</v>
      </c>
      <c r="M621" s="88">
        <v>-11.011623999999999</v>
      </c>
      <c r="N621" s="88">
        <v>-43.162070999999997</v>
      </c>
      <c r="O621" s="88">
        <v>-19.706555999999999</v>
      </c>
      <c r="P621" s="88">
        <v>-24.400369999999999</v>
      </c>
    </row>
    <row r="622" spans="2:16" x14ac:dyDescent="0.25">
      <c r="B622" s="88">
        <v>44025000000</v>
      </c>
      <c r="C622" s="88">
        <v>-7.2812476000000004</v>
      </c>
      <c r="D622" s="88">
        <v>-40.559544000000002</v>
      </c>
      <c r="E622" s="88">
        <v>-40.595756999999999</v>
      </c>
      <c r="F622" s="88">
        <v>-22.829764999999998</v>
      </c>
      <c r="L622" s="88">
        <v>44025000000</v>
      </c>
      <c r="M622" s="88">
        <v>-9.6999177999999997</v>
      </c>
      <c r="N622" s="88">
        <v>-43.523014000000003</v>
      </c>
      <c r="O622" s="88">
        <v>-19.605875000000001</v>
      </c>
      <c r="P622" s="88">
        <v>-24.325880000000002</v>
      </c>
    </row>
    <row r="623" spans="2:16" x14ac:dyDescent="0.25">
      <c r="B623" s="88">
        <v>44220000000</v>
      </c>
      <c r="C623" s="88">
        <v>-7.6338667999999998</v>
      </c>
      <c r="D623" s="88">
        <v>-41.021725000000004</v>
      </c>
      <c r="E623" s="88">
        <v>-40.590549000000003</v>
      </c>
      <c r="F623" s="88">
        <v>-22.742813000000002</v>
      </c>
      <c r="L623" s="88">
        <v>44220000000</v>
      </c>
      <c r="M623" s="88">
        <v>-8.8884764000000001</v>
      </c>
      <c r="N623" s="88">
        <v>-43.986423000000002</v>
      </c>
      <c r="O623" s="88">
        <v>-19.481408999999999</v>
      </c>
      <c r="P623" s="88">
        <v>-24.246794000000001</v>
      </c>
    </row>
    <row r="624" spans="2:16" x14ac:dyDescent="0.25">
      <c r="B624" s="88">
        <v>44415000000</v>
      </c>
      <c r="C624" s="88">
        <v>-8.1349459</v>
      </c>
      <c r="D624" s="88">
        <v>-41.740948000000003</v>
      </c>
      <c r="E624" s="88">
        <v>-40.639060999999998</v>
      </c>
      <c r="F624" s="88">
        <v>-22.713183999999998</v>
      </c>
      <c r="L624" s="88">
        <v>44415000000</v>
      </c>
      <c r="M624" s="88">
        <v>-7.9945250000000003</v>
      </c>
      <c r="N624" s="88">
        <v>-44.413733999999998</v>
      </c>
      <c r="O624" s="88">
        <v>-19.436529</v>
      </c>
      <c r="P624" s="88">
        <v>-24.202019</v>
      </c>
    </row>
    <row r="625" spans="2:16" x14ac:dyDescent="0.25">
      <c r="B625" s="88">
        <v>44610000000</v>
      </c>
      <c r="C625" s="88">
        <v>-8.4748944999999996</v>
      </c>
      <c r="D625" s="88">
        <v>-42.492542</v>
      </c>
      <c r="E625" s="88">
        <v>-40.697422000000003</v>
      </c>
      <c r="F625" s="88">
        <v>-22.707039000000002</v>
      </c>
      <c r="L625" s="88">
        <v>44610000000</v>
      </c>
      <c r="M625" s="88">
        <v>-7.5355296000000003</v>
      </c>
      <c r="N625" s="88">
        <v>-45.145718000000002</v>
      </c>
      <c r="O625" s="88">
        <v>-19.365047000000001</v>
      </c>
      <c r="P625" s="88">
        <v>-24.168697000000002</v>
      </c>
    </row>
    <row r="626" spans="2:16" x14ac:dyDescent="0.25">
      <c r="B626" s="88">
        <v>44805000000</v>
      </c>
      <c r="C626" s="88">
        <v>-8.7331572000000008</v>
      </c>
      <c r="D626" s="88">
        <v>-43.001663000000001</v>
      </c>
      <c r="E626" s="88">
        <v>-40.931987999999997</v>
      </c>
      <c r="F626" s="88">
        <v>-22.725611000000001</v>
      </c>
      <c r="L626" s="88">
        <v>44805000000</v>
      </c>
      <c r="M626" s="88">
        <v>-7.1398048000000003</v>
      </c>
      <c r="N626" s="88">
        <v>-45.720115999999997</v>
      </c>
      <c r="O626" s="88">
        <v>-19.30151</v>
      </c>
      <c r="P626" s="88">
        <v>-24.133495</v>
      </c>
    </row>
    <row r="627" spans="2:16" x14ac:dyDescent="0.25">
      <c r="B627" s="88">
        <v>45000000000</v>
      </c>
      <c r="C627" s="88">
        <v>-8.8823843</v>
      </c>
      <c r="D627" s="88">
        <v>-43.521853999999998</v>
      </c>
      <c r="E627" s="88">
        <v>-41.020729000000003</v>
      </c>
      <c r="F627" s="88">
        <v>-22.748262</v>
      </c>
      <c r="L627" s="88">
        <v>45000000000</v>
      </c>
      <c r="M627" s="88">
        <v>-7.0099729999999996</v>
      </c>
      <c r="N627" s="88">
        <v>-46.235129999999998</v>
      </c>
      <c r="O627" s="88">
        <v>-19.248573</v>
      </c>
      <c r="P627" s="88">
        <v>-24.118922999999999</v>
      </c>
    </row>
    <row r="628" spans="2:16" x14ac:dyDescent="0.25">
      <c r="B628" s="88" t="s">
        <v>21</v>
      </c>
      <c r="L628" s="88" t="s">
        <v>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05"/>
  <sheetViews>
    <sheetView workbookViewId="0">
      <selection activeCell="Y14" sqref="Y14"/>
    </sheetView>
  </sheetViews>
  <sheetFormatPr defaultRowHeight="15" x14ac:dyDescent="0.25"/>
  <cols>
    <col min="1" max="1" width="13.7109375" style="40" customWidth="1"/>
    <col min="2" max="2" width="11" style="25" bestFit="1" customWidth="1"/>
    <col min="3" max="3" width="2" style="26" customWidth="1"/>
    <col min="4" max="4" width="12.7109375" style="28" bestFit="1" customWidth="1"/>
    <col min="5" max="5" width="2" style="26" customWidth="1"/>
    <col min="6" max="6" width="10.42578125" style="25" customWidth="1"/>
    <col min="7" max="7" width="2" style="26" customWidth="1"/>
    <col min="8" max="8" width="8.85546875" style="27" customWidth="1"/>
    <col min="9" max="9" width="2" style="26" customWidth="1"/>
    <col min="10" max="10" width="22.42578125" style="25" customWidth="1"/>
    <col min="11" max="11" width="13.7109375" style="40" customWidth="1"/>
    <col min="12" max="12" width="11" style="25" bestFit="1" customWidth="1"/>
    <col min="13" max="13" width="2" style="26" customWidth="1"/>
    <col min="14" max="14" width="7.28515625" style="25" bestFit="1" customWidth="1"/>
    <col min="15" max="15" width="2" style="26" customWidth="1"/>
    <col min="16" max="16" width="8.28515625" style="25" bestFit="1" customWidth="1"/>
    <col min="17" max="17" width="2" style="26" customWidth="1"/>
    <col min="18" max="18" width="11.140625" style="27" customWidth="1"/>
    <col min="19" max="19" width="2" style="26" customWidth="1"/>
    <col min="20" max="20" width="7.42578125" style="25" bestFit="1" customWidth="1"/>
    <col min="21" max="21" width="2" style="26" customWidth="1"/>
    <col min="23" max="16384" width="9.140625" style="3"/>
  </cols>
  <sheetData>
    <row r="1" spans="1:23" x14ac:dyDescent="0.25">
      <c r="B1" s="25" t="s">
        <v>0</v>
      </c>
      <c r="D1" s="42" t="str">
        <f>'CL &amp; Data'!C426</f>
        <v>LO Return Loss Log Mag(dB)</v>
      </c>
      <c r="E1" s="45"/>
      <c r="F1" s="42" t="str">
        <f>'CL &amp; Data'!D426</f>
        <v>LO-RF Isolation Log Mag(dB)</v>
      </c>
      <c r="G1" s="45"/>
      <c r="H1" s="42" t="str">
        <f>'CL &amp; Data'!E426</f>
        <v>LO-RF Isolation_Mem Log Mag(dB)</v>
      </c>
      <c r="I1" s="45"/>
      <c r="J1" s="42" t="str">
        <f>'CL &amp; Data'!F426</f>
        <v>LO-IF Isolation Log Mag(dB)</v>
      </c>
      <c r="L1" s="25" t="s">
        <v>0</v>
      </c>
      <c r="N1" s="44" t="str">
        <f>'CL &amp; Data'!M426</f>
        <v>LO Return Loss Log Mag(dB)</v>
      </c>
      <c r="O1" s="46"/>
      <c r="P1" s="44" t="str">
        <f>'CL &amp; Data'!N426</f>
        <v>LO-RF Isolation Log Mag(dB)</v>
      </c>
      <c r="Q1" s="46"/>
      <c r="R1" s="44" t="str">
        <f>'CL &amp; Data'!O426</f>
        <v>LO-IF Isolation Log Mag(dB)</v>
      </c>
      <c r="S1" s="46"/>
      <c r="T1" s="44" t="str">
        <f>'CL &amp; Data'!P426</f>
        <v>RF-IF Isolation Log Mag(dB)</v>
      </c>
    </row>
    <row r="2" spans="1:23" x14ac:dyDescent="0.25">
      <c r="A2" s="39" t="s">
        <v>106</v>
      </c>
      <c r="H2" s="25"/>
      <c r="K2" s="39" t="s">
        <v>107</v>
      </c>
      <c r="R2" s="25"/>
    </row>
    <row r="3" spans="1:23" s="22" customFormat="1" x14ac:dyDescent="0.25">
      <c r="A3" s="40"/>
      <c r="B3" s="29" t="s">
        <v>13</v>
      </c>
      <c r="C3" s="30"/>
      <c r="D3" s="29">
        <f>AVERAGE(D20:D199)</f>
        <v>-10.959045358333338</v>
      </c>
      <c r="E3" s="30"/>
      <c r="F3" s="29">
        <f>AVERAGE(F20:F199)</f>
        <v>-46.647942938888882</v>
      </c>
      <c r="G3" s="30"/>
      <c r="H3" s="29">
        <f>AVERAGE(H20:H199)</f>
        <v>-43.504386561111126</v>
      </c>
      <c r="I3" s="30"/>
      <c r="J3" s="29">
        <f>AVERAGE(J20:J199)</f>
        <v>-30.04865110555555</v>
      </c>
      <c r="K3" s="40"/>
      <c r="L3" s="29" t="s">
        <v>13</v>
      </c>
      <c r="M3" s="30"/>
      <c r="N3" s="29">
        <f>AVERAGE(N20:N199)</f>
        <v>-11.414835281666667</v>
      </c>
      <c r="O3" s="30"/>
      <c r="P3" s="29">
        <f>AVERAGE(P20:P199)</f>
        <v>-47.520081094444507</v>
      </c>
      <c r="Q3" s="30"/>
      <c r="R3" s="29">
        <f>AVERAGE(R20:R199)</f>
        <v>-36.326223594444436</v>
      </c>
      <c r="S3" s="30"/>
      <c r="T3" s="29">
        <f>AVERAGE(T20:T199)</f>
        <v>-29.688378700000012</v>
      </c>
      <c r="U3" s="30"/>
    </row>
    <row r="4" spans="1:23" x14ac:dyDescent="0.25">
      <c r="A4" s="51" t="s">
        <v>115</v>
      </c>
      <c r="H4" s="25"/>
      <c r="K4" s="51" t="s">
        <v>115</v>
      </c>
      <c r="R4" s="25"/>
    </row>
    <row r="5" spans="1:23" x14ac:dyDescent="0.25">
      <c r="A5" s="51" t="s">
        <v>202</v>
      </c>
      <c r="B5" s="6">
        <f>'CL &amp; Data'!B427/1000000000</f>
        <v>6</v>
      </c>
      <c r="D5" s="6">
        <f>'CL &amp; Data'!C427</f>
        <v>-3.1093446999999999</v>
      </c>
      <c r="F5" s="6">
        <f>'CL &amp; Data'!D427</f>
        <v>-56.048588000000002</v>
      </c>
      <c r="H5" s="6">
        <f>'CL &amp; Data'!E427</f>
        <v>-55.428714999999997</v>
      </c>
      <c r="J5" s="6">
        <f>'CL &amp; Data'!F427</f>
        <v>-39.107120999999999</v>
      </c>
      <c r="K5" s="51" t="s">
        <v>202</v>
      </c>
      <c r="L5" s="6">
        <f>'CL &amp; Data'!L427/1000000000</f>
        <v>6</v>
      </c>
      <c r="N5" s="6">
        <f>'CL &amp; Data'!M427</f>
        <v>-0.94145268000000004</v>
      </c>
      <c r="P5" s="6">
        <f>'CL &amp; Data'!N427</f>
        <v>-56.71069</v>
      </c>
      <c r="R5" s="6">
        <f>'CL &amp; Data'!O427</f>
        <v>-40.896461000000002</v>
      </c>
      <c r="T5" s="6">
        <f>'CL &amp; Data'!P427</f>
        <v>-39.093487000000003</v>
      </c>
    </row>
    <row r="6" spans="1:23" x14ac:dyDescent="0.25">
      <c r="A6" s="51" t="s">
        <v>203</v>
      </c>
      <c r="B6" s="6">
        <f>'CL &amp; Data'!B428/1000000000</f>
        <v>6.1950000000000003</v>
      </c>
      <c r="D6" s="6">
        <f>'CL &amp; Data'!C428</f>
        <v>-3.1612699000000002</v>
      </c>
      <c r="F6" s="6">
        <f>'CL &amp; Data'!D428</f>
        <v>-55.916564999999999</v>
      </c>
      <c r="H6" s="6">
        <f>'CL &amp; Data'!E428</f>
        <v>-55.275871000000002</v>
      </c>
      <c r="J6" s="6">
        <f>'CL &amp; Data'!F428</f>
        <v>-39.336094000000003</v>
      </c>
      <c r="K6" s="51" t="s">
        <v>203</v>
      </c>
      <c r="L6" s="6">
        <f>'CL &amp; Data'!L428/1000000000</f>
        <v>6.1950000000000003</v>
      </c>
      <c r="N6" s="6">
        <f>'CL &amp; Data'!M428</f>
        <v>-0.97661513</v>
      </c>
      <c r="P6" s="6">
        <f>'CL &amp; Data'!N428</f>
        <v>-56.708378000000003</v>
      </c>
      <c r="R6" s="6">
        <f>'CL &amp; Data'!O428</f>
        <v>-40.670924999999997</v>
      </c>
      <c r="T6" s="6">
        <f>'CL &amp; Data'!P428</f>
        <v>-39.339069000000002</v>
      </c>
    </row>
    <row r="7" spans="1:23" x14ac:dyDescent="0.25">
      <c r="B7" s="6">
        <f>'CL &amp; Data'!B429/1000000000</f>
        <v>6.39</v>
      </c>
      <c r="D7" s="6">
        <f>'CL &amp; Data'!C429</f>
        <v>-3.2326689000000002</v>
      </c>
      <c r="F7" s="6">
        <f>'CL &amp; Data'!D429</f>
        <v>-55.768459</v>
      </c>
      <c r="H7" s="6">
        <f>'CL &amp; Data'!E429</f>
        <v>-55.080795000000002</v>
      </c>
      <c r="J7" s="6">
        <f>'CL &amp; Data'!F429</f>
        <v>-39.532069999999997</v>
      </c>
      <c r="L7" s="6">
        <f>'CL &amp; Data'!L429/1000000000</f>
        <v>6.39</v>
      </c>
      <c r="N7" s="6">
        <f>'CL &amp; Data'!M429</f>
        <v>-1.0272676000000001</v>
      </c>
      <c r="P7" s="6">
        <f>'CL &amp; Data'!N429</f>
        <v>-56.741988999999997</v>
      </c>
      <c r="R7" s="6">
        <f>'CL &amp; Data'!O429</f>
        <v>-40.379970999999998</v>
      </c>
      <c r="T7" s="6">
        <f>'CL &amp; Data'!P429</f>
        <v>-39.484580999999999</v>
      </c>
    </row>
    <row r="8" spans="1:23" x14ac:dyDescent="0.25">
      <c r="B8" s="6">
        <f>'CL &amp; Data'!B430/1000000000</f>
        <v>6.585</v>
      </c>
      <c r="D8" s="6">
        <f>'CL &amp; Data'!C430</f>
        <v>-3.3284452</v>
      </c>
      <c r="F8" s="6">
        <f>'CL &amp; Data'!D430</f>
        <v>-55.509974999999997</v>
      </c>
      <c r="H8" s="6">
        <f>'CL &amp; Data'!E430</f>
        <v>-54.833649000000001</v>
      </c>
      <c r="J8" s="6">
        <f>'CL &amp; Data'!F430</f>
        <v>-39.889927</v>
      </c>
      <c r="L8" s="6">
        <f>'CL &amp; Data'!L430/1000000000</f>
        <v>6.585</v>
      </c>
      <c r="N8" s="6">
        <f>'CL &amp; Data'!M430</f>
        <v>-1.0883442000000001</v>
      </c>
      <c r="P8" s="6">
        <f>'CL &amp; Data'!N430</f>
        <v>-56.772548999999998</v>
      </c>
      <c r="R8" s="6">
        <f>'CL &amp; Data'!O430</f>
        <v>-40.068210999999998</v>
      </c>
      <c r="T8" s="6">
        <f>'CL &amp; Data'!P430</f>
        <v>-39.728358999999998</v>
      </c>
      <c r="W8" s="32"/>
    </row>
    <row r="9" spans="1:23" x14ac:dyDescent="0.25">
      <c r="B9" s="6">
        <f>'CL &amp; Data'!B431/1000000000</f>
        <v>6.78</v>
      </c>
      <c r="D9" s="6">
        <f>'CL &amp; Data'!C431</f>
        <v>-3.4276773999999999</v>
      </c>
      <c r="F9" s="6">
        <f>'CL &amp; Data'!D431</f>
        <v>-55.286498999999999</v>
      </c>
      <c r="H9" s="6">
        <f>'CL &amp; Data'!E431</f>
        <v>-54.582394000000001</v>
      </c>
      <c r="J9" s="6">
        <f>'CL &amp; Data'!F431</f>
        <v>-40.165908999999999</v>
      </c>
      <c r="L9" s="6">
        <f>'CL &amp; Data'!L431/1000000000</f>
        <v>6.78</v>
      </c>
      <c r="N9" s="6">
        <f>'CL &amp; Data'!M431</f>
        <v>-1.1577200999999999</v>
      </c>
      <c r="P9" s="6">
        <f>'CL &amp; Data'!N431</f>
        <v>-56.757992000000002</v>
      </c>
      <c r="R9" s="6">
        <f>'CL &amp; Data'!O431</f>
        <v>-39.784481</v>
      </c>
      <c r="T9" s="6">
        <f>'CL &amp; Data'!P431</f>
        <v>-39.935802000000002</v>
      </c>
    </row>
    <row r="10" spans="1:23" x14ac:dyDescent="0.25">
      <c r="B10" s="6">
        <f>'CL &amp; Data'!B432/1000000000</f>
        <v>6.9749999999999996</v>
      </c>
      <c r="D10" s="6">
        <f>'CL &amp; Data'!C432</f>
        <v>-3.5158225999999999</v>
      </c>
      <c r="F10" s="6">
        <f>'CL &amp; Data'!D432</f>
        <v>-55.044452999999997</v>
      </c>
      <c r="H10" s="6">
        <f>'CL &amp; Data'!E432</f>
        <v>-54.352401999999998</v>
      </c>
      <c r="J10" s="6">
        <f>'CL &amp; Data'!F432</f>
        <v>-40.339911999999998</v>
      </c>
      <c r="L10" s="6">
        <f>'CL &amp; Data'!L432/1000000000</f>
        <v>6.9749999999999996</v>
      </c>
      <c r="N10" s="6">
        <f>'CL &amp; Data'!M432</f>
        <v>-1.2332162</v>
      </c>
      <c r="P10" s="6">
        <f>'CL &amp; Data'!N432</f>
        <v>-56.793723999999997</v>
      </c>
      <c r="R10" s="6">
        <f>'CL &amp; Data'!O432</f>
        <v>-39.424048999999997</v>
      </c>
      <c r="T10" s="6">
        <f>'CL &amp; Data'!P432</f>
        <v>-40.168987000000001</v>
      </c>
    </row>
    <row r="11" spans="1:23" x14ac:dyDescent="0.25">
      <c r="B11" s="6">
        <f>'CL &amp; Data'!B433/1000000000</f>
        <v>7.17</v>
      </c>
      <c r="D11" s="6">
        <f>'CL &amp; Data'!C433</f>
        <v>-3.5999905999999999</v>
      </c>
      <c r="F11" s="6">
        <f>'CL &amp; Data'!D433</f>
        <v>-54.801921999999998</v>
      </c>
      <c r="H11" s="6">
        <f>'CL &amp; Data'!E433</f>
        <v>-54.134647000000001</v>
      </c>
      <c r="J11" s="6">
        <f>'CL &amp; Data'!F433</f>
        <v>-40.597588000000002</v>
      </c>
      <c r="L11" s="6">
        <f>'CL &amp; Data'!L433/1000000000</f>
        <v>7.17</v>
      </c>
      <c r="N11" s="6">
        <f>'CL &amp; Data'!M433</f>
        <v>-1.3136108</v>
      </c>
      <c r="P11" s="6">
        <f>'CL &amp; Data'!N433</f>
        <v>-56.953777000000002</v>
      </c>
      <c r="R11" s="6">
        <f>'CL &amp; Data'!O433</f>
        <v>-39.091652000000003</v>
      </c>
      <c r="T11" s="6">
        <f>'CL &amp; Data'!P433</f>
        <v>-40.334941999999998</v>
      </c>
    </row>
    <row r="12" spans="1:23" x14ac:dyDescent="0.25">
      <c r="B12" s="6">
        <f>'CL &amp; Data'!B434/1000000000</f>
        <v>7.3650000000000002</v>
      </c>
      <c r="D12" s="6">
        <f>'CL &amp; Data'!C434</f>
        <v>-3.6715195</v>
      </c>
      <c r="F12" s="6">
        <f>'CL &amp; Data'!D434</f>
        <v>-54.490912999999999</v>
      </c>
      <c r="H12" s="6">
        <f>'CL &amp; Data'!E434</f>
        <v>-53.888992000000002</v>
      </c>
      <c r="J12" s="6">
        <f>'CL &amp; Data'!F434</f>
        <v>-40.907848000000001</v>
      </c>
      <c r="L12" s="6">
        <f>'CL &amp; Data'!L434/1000000000</f>
        <v>7.3650000000000002</v>
      </c>
      <c r="N12" s="6">
        <f>'CL &amp; Data'!M434</f>
        <v>-1.4001535000000001</v>
      </c>
      <c r="P12" s="6">
        <f>'CL &amp; Data'!N434</f>
        <v>-57.225521000000001</v>
      </c>
      <c r="R12" s="6">
        <f>'CL &amp; Data'!O434</f>
        <v>-38.732792000000003</v>
      </c>
      <c r="T12" s="6">
        <f>'CL &amp; Data'!P434</f>
        <v>-40.467776999999998</v>
      </c>
    </row>
    <row r="13" spans="1:23" x14ac:dyDescent="0.25">
      <c r="B13" s="6">
        <f>'CL &amp; Data'!B435/1000000000</f>
        <v>7.56</v>
      </c>
      <c r="D13" s="6">
        <f>'CL &amp; Data'!C435</f>
        <v>-3.7154655000000001</v>
      </c>
      <c r="F13" s="6">
        <f>'CL &amp; Data'!D435</f>
        <v>-54.263824</v>
      </c>
      <c r="H13" s="6">
        <f>'CL &amp; Data'!E435</f>
        <v>-53.661406999999997</v>
      </c>
      <c r="J13" s="6">
        <f>'CL &amp; Data'!F435</f>
        <v>-41.258167</v>
      </c>
      <c r="L13" s="6">
        <f>'CL &amp; Data'!L435/1000000000</f>
        <v>7.56</v>
      </c>
      <c r="N13" s="6">
        <f>'CL &amp; Data'!M435</f>
        <v>-1.4946368000000001</v>
      </c>
      <c r="P13" s="6">
        <f>'CL &amp; Data'!N435</f>
        <v>-57.732284999999997</v>
      </c>
      <c r="R13" s="6">
        <f>'CL &amp; Data'!O435</f>
        <v>-38.378180999999998</v>
      </c>
      <c r="T13" s="6">
        <f>'CL &amp; Data'!P435</f>
        <v>-40.616154000000002</v>
      </c>
    </row>
    <row r="14" spans="1:23" x14ac:dyDescent="0.25">
      <c r="B14" s="6">
        <f>'CL &amp; Data'!B436/1000000000</f>
        <v>7.7549999999999999</v>
      </c>
      <c r="D14" s="6">
        <f>'CL &amp; Data'!C436</f>
        <v>-3.7427923999999999</v>
      </c>
      <c r="F14" s="6">
        <f>'CL &amp; Data'!D436</f>
        <v>-53.963546999999998</v>
      </c>
      <c r="H14" s="6">
        <f>'CL &amp; Data'!E436</f>
        <v>-53.424675000000001</v>
      </c>
      <c r="J14" s="6">
        <f>'CL &amp; Data'!F436</f>
        <v>-41.583537999999997</v>
      </c>
      <c r="L14" s="6">
        <f>'CL &amp; Data'!L436/1000000000</f>
        <v>7.7549999999999999</v>
      </c>
      <c r="N14" s="6">
        <f>'CL &amp; Data'!M436</f>
        <v>-1.5860609999999999</v>
      </c>
      <c r="P14" s="6">
        <f>'CL &amp; Data'!N436</f>
        <v>-58.194901000000002</v>
      </c>
      <c r="R14" s="6">
        <f>'CL &amp; Data'!O436</f>
        <v>-38.111832</v>
      </c>
      <c r="T14" s="6">
        <f>'CL &amp; Data'!P436</f>
        <v>-40.708030999999998</v>
      </c>
    </row>
    <row r="15" spans="1:23" x14ac:dyDescent="0.25">
      <c r="B15" s="6">
        <f>'CL &amp; Data'!B437/1000000000</f>
        <v>7.95</v>
      </c>
      <c r="D15" s="6">
        <f>'CL &amp; Data'!C437</f>
        <v>-3.7589624000000001</v>
      </c>
      <c r="F15" s="6">
        <f>'CL &amp; Data'!D437</f>
        <v>-53.733074000000002</v>
      </c>
      <c r="H15" s="6">
        <f>'CL &amp; Data'!E437</f>
        <v>-53.195362000000003</v>
      </c>
      <c r="J15" s="6">
        <f>'CL &amp; Data'!F437</f>
        <v>-41.829478999999999</v>
      </c>
      <c r="L15" s="6">
        <f>'CL &amp; Data'!L437/1000000000</f>
        <v>7.95</v>
      </c>
      <c r="N15" s="6">
        <f>'CL &amp; Data'!M437</f>
        <v>-1.7000734</v>
      </c>
      <c r="P15" s="6">
        <f>'CL &amp; Data'!N437</f>
        <v>-58.704681000000001</v>
      </c>
      <c r="R15" s="6">
        <f>'CL &amp; Data'!O437</f>
        <v>-37.911037</v>
      </c>
      <c r="T15" s="6">
        <f>'CL &amp; Data'!P437</f>
        <v>-40.800162999999998</v>
      </c>
    </row>
    <row r="16" spans="1:23" x14ac:dyDescent="0.25">
      <c r="B16" s="6">
        <f>'CL &amp; Data'!B438/1000000000</f>
        <v>8.1449999999999996</v>
      </c>
      <c r="D16" s="6">
        <f>'CL &amp; Data'!C438</f>
        <v>-3.7783367999999999</v>
      </c>
      <c r="F16" s="6">
        <f>'CL &amp; Data'!D438</f>
        <v>-53.518706999999999</v>
      </c>
      <c r="H16" s="6">
        <f>'CL &amp; Data'!E438</f>
        <v>-52.992863</v>
      </c>
      <c r="J16" s="6">
        <f>'CL &amp; Data'!F438</f>
        <v>-41.908943000000001</v>
      </c>
      <c r="L16" s="6">
        <f>'CL &amp; Data'!L438/1000000000</f>
        <v>8.1449999999999996</v>
      </c>
      <c r="N16" s="6">
        <f>'CL &amp; Data'!M438</f>
        <v>-1.8406998999999999</v>
      </c>
      <c r="P16" s="6">
        <f>'CL &amp; Data'!N438</f>
        <v>-59.321117000000001</v>
      </c>
      <c r="R16" s="6">
        <f>'CL &amp; Data'!O438</f>
        <v>-37.789195999999997</v>
      </c>
      <c r="T16" s="6">
        <f>'CL &amp; Data'!P438</f>
        <v>-40.833255999999999</v>
      </c>
    </row>
    <row r="17" spans="2:20" x14ac:dyDescent="0.25">
      <c r="B17" s="6">
        <f>'CL &amp; Data'!B439/1000000000</f>
        <v>8.34</v>
      </c>
      <c r="D17" s="6">
        <f>'CL &amp; Data'!C439</f>
        <v>-3.7817492000000001</v>
      </c>
      <c r="F17" s="6">
        <f>'CL &amp; Data'!D439</f>
        <v>-53.366546999999997</v>
      </c>
      <c r="H17" s="6">
        <f>'CL &amp; Data'!E439</f>
        <v>-52.856262000000001</v>
      </c>
      <c r="J17" s="6">
        <f>'CL &amp; Data'!F439</f>
        <v>-42.131596000000002</v>
      </c>
      <c r="L17" s="6">
        <f>'CL &amp; Data'!L439/1000000000</f>
        <v>8.34</v>
      </c>
      <c r="N17" s="6">
        <f>'CL &amp; Data'!M439</f>
        <v>-1.9944974</v>
      </c>
      <c r="P17" s="6">
        <f>'CL &amp; Data'!N439</f>
        <v>-59.926890999999998</v>
      </c>
      <c r="R17" s="6">
        <f>'CL &amp; Data'!O439</f>
        <v>-37.753815000000003</v>
      </c>
      <c r="T17" s="6">
        <f>'CL &amp; Data'!P439</f>
        <v>-41.105980000000002</v>
      </c>
    </row>
    <row r="18" spans="2:20" x14ac:dyDescent="0.25">
      <c r="B18" s="6">
        <f>'CL &amp; Data'!B440/1000000000</f>
        <v>8.5350000000000001</v>
      </c>
      <c r="D18" s="6">
        <f>'CL &amp; Data'!C440</f>
        <v>-3.7961371000000002</v>
      </c>
      <c r="F18" s="6">
        <f>'CL &amp; Data'!D440</f>
        <v>-53.268929</v>
      </c>
      <c r="H18" s="6">
        <f>'CL &amp; Data'!E440</f>
        <v>-52.767952000000001</v>
      </c>
      <c r="J18" s="6">
        <f>'CL &amp; Data'!F440</f>
        <v>-42.167937999999999</v>
      </c>
      <c r="L18" s="6">
        <f>'CL &amp; Data'!L440/1000000000</f>
        <v>8.5350000000000001</v>
      </c>
      <c r="N18" s="6">
        <f>'CL &amp; Data'!M440</f>
        <v>-2.1544930999999998</v>
      </c>
      <c r="P18" s="6">
        <f>'CL &amp; Data'!N440</f>
        <v>-60.280872000000002</v>
      </c>
      <c r="R18" s="6">
        <f>'CL &amp; Data'!O440</f>
        <v>-37.777126000000003</v>
      </c>
      <c r="T18" s="6">
        <f>'CL &amp; Data'!P440</f>
        <v>-41.326720999999999</v>
      </c>
    </row>
    <row r="19" spans="2:20" x14ac:dyDescent="0.25">
      <c r="B19" s="6">
        <f>'CL &amp; Data'!B441/1000000000</f>
        <v>8.73</v>
      </c>
      <c r="D19" s="6">
        <f>'CL &amp; Data'!C441</f>
        <v>-3.8236867999999999</v>
      </c>
      <c r="F19" s="6">
        <f>'CL &amp; Data'!D441</f>
        <v>-53.212848999999999</v>
      </c>
      <c r="H19" s="6">
        <f>'CL &amp; Data'!E441</f>
        <v>-52.735287</v>
      </c>
      <c r="J19" s="6">
        <f>'CL &amp; Data'!F441</f>
        <v>-42.350867999999998</v>
      </c>
      <c r="L19" s="6">
        <f>'CL &amp; Data'!L441/1000000000</f>
        <v>8.73</v>
      </c>
      <c r="N19" s="6">
        <f>'CL &amp; Data'!M441</f>
        <v>-2.3635394999999999</v>
      </c>
      <c r="P19" s="6">
        <f>'CL &amp; Data'!N441</f>
        <v>-60.752048000000002</v>
      </c>
      <c r="R19" s="6">
        <f>'CL &amp; Data'!O441</f>
        <v>-37.862620999999997</v>
      </c>
      <c r="T19" s="6">
        <f>'CL &amp; Data'!P441</f>
        <v>-41.642035999999997</v>
      </c>
    </row>
    <row r="20" spans="2:20" x14ac:dyDescent="0.25">
      <c r="B20" s="6">
        <f>'CL &amp; Data'!B442/1000000000</f>
        <v>8.9250000000000007</v>
      </c>
      <c r="D20" s="6">
        <f>'CL &amp; Data'!C442</f>
        <v>-3.8556670999999998</v>
      </c>
      <c r="F20" s="6">
        <f>'CL &amp; Data'!D442</f>
        <v>-53.072600999999999</v>
      </c>
      <c r="H20" s="6">
        <f>'CL &amp; Data'!E442</f>
        <v>-52.640273999999998</v>
      </c>
      <c r="J20" s="6">
        <f>'CL &amp; Data'!F442</f>
        <v>-42.479526999999997</v>
      </c>
      <c r="L20" s="6">
        <f>'CL &amp; Data'!L442/1000000000</f>
        <v>8.9250000000000007</v>
      </c>
      <c r="N20" s="6">
        <f>'CL &amp; Data'!M442</f>
        <v>-2.5494876</v>
      </c>
      <c r="P20" s="6">
        <f>'CL &amp; Data'!N442</f>
        <v>-61.060817999999998</v>
      </c>
      <c r="R20" s="6">
        <f>'CL &amp; Data'!O442</f>
        <v>-38.056910999999999</v>
      </c>
      <c r="T20" s="6">
        <f>'CL &amp; Data'!P442</f>
        <v>-41.830761000000003</v>
      </c>
    </row>
    <row r="21" spans="2:20" x14ac:dyDescent="0.25">
      <c r="B21" s="6">
        <f>'CL &amp; Data'!B443/1000000000</f>
        <v>9.1199999999999992</v>
      </c>
      <c r="D21" s="6">
        <f>'CL &amp; Data'!C443</f>
        <v>-3.8781755000000002</v>
      </c>
      <c r="F21" s="6">
        <f>'CL &amp; Data'!D443</f>
        <v>-52.903584000000002</v>
      </c>
      <c r="H21" s="6">
        <f>'CL &amp; Data'!E443</f>
        <v>-52.516983000000003</v>
      </c>
      <c r="J21" s="6">
        <f>'CL &amp; Data'!F443</f>
        <v>-42.702576000000001</v>
      </c>
      <c r="L21" s="6">
        <f>'CL &amp; Data'!L443/1000000000</f>
        <v>9.1199999999999992</v>
      </c>
      <c r="N21" s="6">
        <f>'CL &amp; Data'!M443</f>
        <v>-2.7246709</v>
      </c>
      <c r="P21" s="6">
        <f>'CL &amp; Data'!N443</f>
        <v>-61.043410999999999</v>
      </c>
      <c r="R21" s="6">
        <f>'CL &amp; Data'!O443</f>
        <v>-38.217033000000001</v>
      </c>
      <c r="T21" s="6">
        <f>'CL &amp; Data'!P443</f>
        <v>-42.114128000000001</v>
      </c>
    </row>
    <row r="22" spans="2:20" x14ac:dyDescent="0.25">
      <c r="B22" s="6">
        <f>'CL &amp; Data'!B444/1000000000</f>
        <v>9.3149999999999995</v>
      </c>
      <c r="D22" s="6">
        <f>'CL &amp; Data'!C444</f>
        <v>-3.9314656000000001</v>
      </c>
      <c r="F22" s="6">
        <f>'CL &amp; Data'!D444</f>
        <v>-52.787002999999999</v>
      </c>
      <c r="H22" s="6">
        <f>'CL &amp; Data'!E444</f>
        <v>-52.404896000000001</v>
      </c>
      <c r="J22" s="6">
        <f>'CL &amp; Data'!F444</f>
        <v>-42.874191000000003</v>
      </c>
      <c r="L22" s="6">
        <f>'CL &amp; Data'!L444/1000000000</f>
        <v>9.3149999999999995</v>
      </c>
      <c r="N22" s="6">
        <f>'CL &amp; Data'!M444</f>
        <v>-2.8967261</v>
      </c>
      <c r="P22" s="6">
        <f>'CL &amp; Data'!N444</f>
        <v>-60.724632</v>
      </c>
      <c r="R22" s="6">
        <f>'CL &amp; Data'!O444</f>
        <v>-38.351723</v>
      </c>
      <c r="T22" s="6">
        <f>'CL &amp; Data'!P444</f>
        <v>-42.382235999999999</v>
      </c>
    </row>
    <row r="23" spans="2:20" x14ac:dyDescent="0.25">
      <c r="B23" s="6">
        <f>'CL &amp; Data'!B445/1000000000</f>
        <v>9.51</v>
      </c>
      <c r="D23" s="6">
        <f>'CL &amp; Data'!C445</f>
        <v>-3.9952257000000002</v>
      </c>
      <c r="F23" s="6">
        <f>'CL &amp; Data'!D445</f>
        <v>-52.618988000000002</v>
      </c>
      <c r="H23" s="6">
        <f>'CL &amp; Data'!E445</f>
        <v>-52.297286999999997</v>
      </c>
      <c r="J23" s="6">
        <f>'CL &amp; Data'!F445</f>
        <v>-42.989269</v>
      </c>
      <c r="L23" s="6">
        <f>'CL &amp; Data'!L445/1000000000</f>
        <v>9.51</v>
      </c>
      <c r="N23" s="6">
        <f>'CL &amp; Data'!M445</f>
        <v>-3.0905526000000001</v>
      </c>
      <c r="P23" s="6">
        <f>'CL &amp; Data'!N445</f>
        <v>-60.080016999999998</v>
      </c>
      <c r="R23" s="6">
        <f>'CL &amp; Data'!O445</f>
        <v>-38.720073999999997</v>
      </c>
      <c r="T23" s="6">
        <f>'CL &amp; Data'!P445</f>
        <v>-42.630206999999999</v>
      </c>
    </row>
    <row r="24" spans="2:20" x14ac:dyDescent="0.25">
      <c r="B24" s="6">
        <f>'CL &amp; Data'!B446/1000000000</f>
        <v>9.7050000000000001</v>
      </c>
      <c r="D24" s="6">
        <f>'CL &amp; Data'!C446</f>
        <v>-4.0351081000000004</v>
      </c>
      <c r="F24" s="6">
        <f>'CL &amp; Data'!D446</f>
        <v>-52.548656000000001</v>
      </c>
      <c r="H24" s="6">
        <f>'CL &amp; Data'!E446</f>
        <v>-52.246974999999999</v>
      </c>
      <c r="J24" s="6">
        <f>'CL &amp; Data'!F446</f>
        <v>-42.996132000000003</v>
      </c>
      <c r="L24" s="6">
        <f>'CL &amp; Data'!L446/1000000000</f>
        <v>9.7050000000000001</v>
      </c>
      <c r="N24" s="6">
        <f>'CL &amp; Data'!M446</f>
        <v>-3.2199407</v>
      </c>
      <c r="P24" s="6">
        <f>'CL &amp; Data'!N446</f>
        <v>-59.172333000000002</v>
      </c>
      <c r="R24" s="6">
        <f>'CL &amp; Data'!O446</f>
        <v>-39.040398000000003</v>
      </c>
      <c r="T24" s="6">
        <f>'CL &amp; Data'!P446</f>
        <v>-42.819664000000003</v>
      </c>
    </row>
    <row r="25" spans="2:20" x14ac:dyDescent="0.25">
      <c r="B25" s="6">
        <f>'CL &amp; Data'!B447/1000000000</f>
        <v>9.9</v>
      </c>
      <c r="D25" s="6">
        <f>'CL &amp; Data'!C447</f>
        <v>-4.1094603999999997</v>
      </c>
      <c r="F25" s="6">
        <f>'CL &amp; Data'!D447</f>
        <v>-52.552174000000001</v>
      </c>
      <c r="H25" s="6">
        <f>'CL &amp; Data'!E447</f>
        <v>-52.242538000000003</v>
      </c>
      <c r="J25" s="6">
        <f>'CL &amp; Data'!F447</f>
        <v>-43.247771999999998</v>
      </c>
      <c r="L25" s="6">
        <f>'CL &amp; Data'!L447/1000000000</f>
        <v>9.9</v>
      </c>
      <c r="N25" s="6">
        <f>'CL &amp; Data'!M447</f>
        <v>-3.3823542999999998</v>
      </c>
      <c r="P25" s="6">
        <f>'CL &amp; Data'!N447</f>
        <v>-58.158062000000001</v>
      </c>
      <c r="R25" s="6">
        <f>'CL &amp; Data'!O447</f>
        <v>-39.534168000000001</v>
      </c>
      <c r="T25" s="6">
        <f>'CL &amp; Data'!P447</f>
        <v>-43.137588999999998</v>
      </c>
    </row>
    <row r="26" spans="2:20" x14ac:dyDescent="0.25">
      <c r="B26" s="6">
        <f>'CL &amp; Data'!B448/1000000000</f>
        <v>10.095000000000001</v>
      </c>
      <c r="D26" s="6">
        <f>'CL &amp; Data'!C448</f>
        <v>-4.1960363000000003</v>
      </c>
      <c r="F26" s="6">
        <f>'CL &amp; Data'!D448</f>
        <v>-52.560023999999999</v>
      </c>
      <c r="H26" s="6">
        <f>'CL &amp; Data'!E448</f>
        <v>-52.235236999999998</v>
      </c>
      <c r="J26" s="6">
        <f>'CL &amp; Data'!F448</f>
        <v>-43.426806999999997</v>
      </c>
      <c r="L26" s="6">
        <f>'CL &amp; Data'!L448/1000000000</f>
        <v>10.095000000000001</v>
      </c>
      <c r="N26" s="6">
        <f>'CL &amp; Data'!M448</f>
        <v>-3.5561588</v>
      </c>
      <c r="P26" s="6">
        <f>'CL &amp; Data'!N448</f>
        <v>-57.014664000000003</v>
      </c>
      <c r="R26" s="6">
        <f>'CL &amp; Data'!O448</f>
        <v>-40.116019999999999</v>
      </c>
      <c r="T26" s="6">
        <f>'CL &amp; Data'!P448</f>
        <v>-43.420929000000001</v>
      </c>
    </row>
    <row r="27" spans="2:20" x14ac:dyDescent="0.25">
      <c r="B27" s="6">
        <f>'CL &amp; Data'!B449/1000000000</f>
        <v>10.29</v>
      </c>
      <c r="D27" s="6">
        <f>'CL &amp; Data'!C449</f>
        <v>-4.2630591000000004</v>
      </c>
      <c r="F27" s="6">
        <f>'CL &amp; Data'!D449</f>
        <v>-52.566237999999998</v>
      </c>
      <c r="H27" s="6">
        <f>'CL &amp; Data'!E449</f>
        <v>-52.254477999999999</v>
      </c>
      <c r="J27" s="6">
        <f>'CL &amp; Data'!F449</f>
        <v>-43.518711000000003</v>
      </c>
      <c r="L27" s="6">
        <f>'CL &amp; Data'!L449/1000000000</f>
        <v>10.29</v>
      </c>
      <c r="N27" s="6">
        <f>'CL &amp; Data'!M449</f>
        <v>-3.7229877</v>
      </c>
      <c r="P27" s="6">
        <f>'CL &amp; Data'!N449</f>
        <v>-55.778038000000002</v>
      </c>
      <c r="R27" s="6">
        <f>'CL &amp; Data'!O449</f>
        <v>-40.624268000000001</v>
      </c>
      <c r="T27" s="6">
        <f>'CL &amp; Data'!P449</f>
        <v>-43.842083000000002</v>
      </c>
    </row>
    <row r="28" spans="2:20" x14ac:dyDescent="0.25">
      <c r="B28" s="6">
        <f>'CL &amp; Data'!B450/1000000000</f>
        <v>10.484999999999999</v>
      </c>
      <c r="D28" s="6">
        <f>'CL &amp; Data'!C450</f>
        <v>-4.3186064000000002</v>
      </c>
      <c r="F28" s="6">
        <f>'CL &amp; Data'!D450</f>
        <v>-52.569412</v>
      </c>
      <c r="H28" s="6">
        <f>'CL &amp; Data'!E450</f>
        <v>-52.280383999999998</v>
      </c>
      <c r="J28" s="6">
        <f>'CL &amp; Data'!F450</f>
        <v>-43.737923000000002</v>
      </c>
      <c r="L28" s="6">
        <f>'CL &amp; Data'!L450/1000000000</f>
        <v>10.484999999999999</v>
      </c>
      <c r="N28" s="6">
        <f>'CL &amp; Data'!M450</f>
        <v>-3.9225623999999999</v>
      </c>
      <c r="P28" s="6">
        <f>'CL &amp; Data'!N450</f>
        <v>-54.736213999999997</v>
      </c>
      <c r="R28" s="6">
        <f>'CL &amp; Data'!O450</f>
        <v>-41.281975000000003</v>
      </c>
      <c r="T28" s="6">
        <f>'CL &amp; Data'!P450</f>
        <v>-44.209125999999998</v>
      </c>
    </row>
    <row r="29" spans="2:20" x14ac:dyDescent="0.25">
      <c r="B29" s="6">
        <f>'CL &amp; Data'!B451/1000000000</f>
        <v>10.68</v>
      </c>
      <c r="D29" s="6">
        <f>'CL &amp; Data'!C451</f>
        <v>-4.3836842000000003</v>
      </c>
      <c r="F29" s="6">
        <f>'CL &amp; Data'!D451</f>
        <v>-52.524559000000004</v>
      </c>
      <c r="H29" s="6">
        <f>'CL &amp; Data'!E451</f>
        <v>-52.291370000000001</v>
      </c>
      <c r="J29" s="6">
        <f>'CL &amp; Data'!F451</f>
        <v>-44.032252999999997</v>
      </c>
      <c r="L29" s="6">
        <f>'CL &amp; Data'!L451/1000000000</f>
        <v>10.68</v>
      </c>
      <c r="N29" s="6">
        <f>'CL &amp; Data'!M451</f>
        <v>-4.1788473000000002</v>
      </c>
      <c r="P29" s="6">
        <f>'CL &amp; Data'!N451</f>
        <v>-53.685234000000001</v>
      </c>
      <c r="R29" s="6">
        <f>'CL &amp; Data'!O451</f>
        <v>-42.167476999999998</v>
      </c>
      <c r="T29" s="6">
        <f>'CL &amp; Data'!P451</f>
        <v>-44.427883000000001</v>
      </c>
    </row>
    <row r="30" spans="2:20" x14ac:dyDescent="0.25">
      <c r="B30" s="6">
        <f>'CL &amp; Data'!B452/1000000000</f>
        <v>10.875</v>
      </c>
      <c r="D30" s="6">
        <f>'CL &amp; Data'!C452</f>
        <v>-4.4027143000000004</v>
      </c>
      <c r="F30" s="6">
        <f>'CL &amp; Data'!D452</f>
        <v>-52.606411000000001</v>
      </c>
      <c r="H30" s="6">
        <f>'CL &amp; Data'!E452</f>
        <v>-52.466983999999997</v>
      </c>
      <c r="J30" s="6">
        <f>'CL &amp; Data'!F452</f>
        <v>-44.331874999999997</v>
      </c>
      <c r="L30" s="6">
        <f>'CL &amp; Data'!L452/1000000000</f>
        <v>10.875</v>
      </c>
      <c r="N30" s="6">
        <f>'CL &amp; Data'!M452</f>
        <v>-4.3965158000000004</v>
      </c>
      <c r="P30" s="6">
        <f>'CL &amp; Data'!N452</f>
        <v>-52.696682000000003</v>
      </c>
      <c r="R30" s="6">
        <f>'CL &amp; Data'!O452</f>
        <v>-42.692413000000002</v>
      </c>
      <c r="T30" s="6">
        <f>'CL &amp; Data'!P452</f>
        <v>-44.850090000000002</v>
      </c>
    </row>
    <row r="31" spans="2:20" x14ac:dyDescent="0.25">
      <c r="B31" s="6">
        <f>'CL &amp; Data'!B453/1000000000</f>
        <v>11.07</v>
      </c>
      <c r="D31" s="6">
        <f>'CL &amp; Data'!C453</f>
        <v>-4.3885354999999997</v>
      </c>
      <c r="F31" s="6">
        <f>'CL &amp; Data'!D453</f>
        <v>-52.782817999999999</v>
      </c>
      <c r="H31" s="6">
        <f>'CL &amp; Data'!E453</f>
        <v>-52.748916999999999</v>
      </c>
      <c r="J31" s="6">
        <f>'CL &amp; Data'!F453</f>
        <v>-44.448582000000002</v>
      </c>
      <c r="L31" s="6">
        <f>'CL &amp; Data'!L453/1000000000</f>
        <v>11.07</v>
      </c>
      <c r="N31" s="6">
        <f>'CL &amp; Data'!M453</f>
        <v>-4.6128496999999999</v>
      </c>
      <c r="P31" s="6">
        <f>'CL &amp; Data'!N453</f>
        <v>-51.871876</v>
      </c>
      <c r="R31" s="6">
        <f>'CL &amp; Data'!O453</f>
        <v>-43.088486000000003</v>
      </c>
      <c r="T31" s="6">
        <f>'CL &amp; Data'!P453</f>
        <v>-45.220405999999997</v>
      </c>
    </row>
    <row r="32" spans="2:20" x14ac:dyDescent="0.25">
      <c r="B32" s="6">
        <f>'CL &amp; Data'!B454/1000000000</f>
        <v>11.265000000000001</v>
      </c>
      <c r="D32" s="6">
        <f>'CL &amp; Data'!C454</f>
        <v>-4.3859854</v>
      </c>
      <c r="F32" s="6">
        <f>'CL &amp; Data'!D454</f>
        <v>-53.039287999999999</v>
      </c>
      <c r="H32" s="6">
        <f>'CL &amp; Data'!E454</f>
        <v>-53.125850999999997</v>
      </c>
      <c r="J32" s="6">
        <f>'CL &amp; Data'!F454</f>
        <v>-44.526012000000001</v>
      </c>
      <c r="L32" s="6">
        <f>'CL &amp; Data'!L454/1000000000</f>
        <v>11.265000000000001</v>
      </c>
      <c r="N32" s="6">
        <f>'CL &amp; Data'!M454</f>
        <v>-4.9050545999999997</v>
      </c>
      <c r="P32" s="6">
        <f>'CL &amp; Data'!N454</f>
        <v>-51.231074999999997</v>
      </c>
      <c r="R32" s="6">
        <f>'CL &amp; Data'!O454</f>
        <v>-43.740783999999998</v>
      </c>
      <c r="T32" s="6">
        <f>'CL &amp; Data'!P454</f>
        <v>-45.487842999999998</v>
      </c>
    </row>
    <row r="33" spans="2:20" x14ac:dyDescent="0.25">
      <c r="B33" s="6">
        <f>'CL &amp; Data'!B455/1000000000</f>
        <v>11.46</v>
      </c>
      <c r="D33" s="6">
        <f>'CL &amp; Data'!C455</f>
        <v>-4.3613558000000001</v>
      </c>
      <c r="F33" s="6">
        <f>'CL &amp; Data'!D455</f>
        <v>-53.532814000000002</v>
      </c>
      <c r="H33" s="6">
        <f>'CL &amp; Data'!E455</f>
        <v>-53.654494999999997</v>
      </c>
      <c r="J33" s="6">
        <f>'CL &amp; Data'!F455</f>
        <v>-44.559505000000001</v>
      </c>
      <c r="L33" s="6">
        <f>'CL &amp; Data'!L455/1000000000</f>
        <v>11.46</v>
      </c>
      <c r="N33" s="6">
        <f>'CL &amp; Data'!M455</f>
        <v>-5.1908988999999996</v>
      </c>
      <c r="P33" s="6">
        <f>'CL &amp; Data'!N455</f>
        <v>-50.584842999999999</v>
      </c>
      <c r="R33" s="6">
        <f>'CL &amp; Data'!O455</f>
        <v>-43.931525999999998</v>
      </c>
      <c r="T33" s="6">
        <f>'CL &amp; Data'!P455</f>
        <v>-45.708271000000003</v>
      </c>
    </row>
    <row r="34" spans="2:20" x14ac:dyDescent="0.25">
      <c r="B34" s="6">
        <f>'CL &amp; Data'!B456/1000000000</f>
        <v>11.654999999999999</v>
      </c>
      <c r="D34" s="6">
        <f>'CL &amp; Data'!C456</f>
        <v>-4.3544201999999999</v>
      </c>
      <c r="F34" s="6">
        <f>'CL &amp; Data'!D456</f>
        <v>-54.000461999999999</v>
      </c>
      <c r="H34" s="6">
        <f>'CL &amp; Data'!E456</f>
        <v>-54.181640999999999</v>
      </c>
      <c r="J34" s="6">
        <f>'CL &amp; Data'!F456</f>
        <v>-44.460929999999998</v>
      </c>
      <c r="L34" s="6">
        <f>'CL &amp; Data'!L456/1000000000</f>
        <v>11.654999999999999</v>
      </c>
      <c r="N34" s="6">
        <f>'CL &amp; Data'!M456</f>
        <v>-5.5469470000000003</v>
      </c>
      <c r="P34" s="6">
        <f>'CL &amp; Data'!N456</f>
        <v>-49.988083000000003</v>
      </c>
      <c r="R34" s="6">
        <f>'CL &amp; Data'!O456</f>
        <v>-43.796047000000002</v>
      </c>
      <c r="T34" s="6">
        <f>'CL &amp; Data'!P456</f>
        <v>-46.062775000000002</v>
      </c>
    </row>
    <row r="35" spans="2:20" x14ac:dyDescent="0.25">
      <c r="B35" s="6">
        <f>'CL &amp; Data'!B457/1000000000</f>
        <v>11.85</v>
      </c>
      <c r="D35" s="6">
        <f>'CL &amp; Data'!C457</f>
        <v>-4.3434539000000001</v>
      </c>
      <c r="F35" s="6">
        <f>'CL &amp; Data'!D457</f>
        <v>-54.468696999999999</v>
      </c>
      <c r="H35" s="6">
        <f>'CL &amp; Data'!E457</f>
        <v>-54.707211000000001</v>
      </c>
      <c r="J35" s="6">
        <f>'CL &amp; Data'!F457</f>
        <v>-44.112991000000001</v>
      </c>
      <c r="L35" s="6">
        <f>'CL &amp; Data'!L457/1000000000</f>
        <v>11.85</v>
      </c>
      <c r="N35" s="6">
        <f>'CL &amp; Data'!M457</f>
        <v>-5.9892306</v>
      </c>
      <c r="P35" s="6">
        <f>'CL &amp; Data'!N457</f>
        <v>-49.496718999999999</v>
      </c>
      <c r="R35" s="6">
        <f>'CL &amp; Data'!O457</f>
        <v>-43.585545000000003</v>
      </c>
      <c r="T35" s="6">
        <f>'CL &amp; Data'!P457</f>
        <v>-45.977927999999999</v>
      </c>
    </row>
    <row r="36" spans="2:20" x14ac:dyDescent="0.25">
      <c r="B36" s="6">
        <f>'CL &amp; Data'!B458/1000000000</f>
        <v>12.045</v>
      </c>
      <c r="D36" s="6">
        <f>'CL &amp; Data'!C458</f>
        <v>-4.3385233999999997</v>
      </c>
      <c r="F36" s="6">
        <f>'CL &amp; Data'!D458</f>
        <v>-54.885063000000002</v>
      </c>
      <c r="H36" s="6">
        <f>'CL &amp; Data'!E458</f>
        <v>-55.251801</v>
      </c>
      <c r="J36" s="6">
        <f>'CL &amp; Data'!F458</f>
        <v>-43.835487000000001</v>
      </c>
      <c r="L36" s="6">
        <f>'CL &amp; Data'!L458/1000000000</f>
        <v>12.045</v>
      </c>
      <c r="N36" s="6">
        <f>'CL &amp; Data'!M458</f>
        <v>-6.5429373000000002</v>
      </c>
      <c r="P36" s="6">
        <f>'CL &amp; Data'!N458</f>
        <v>-49.098942000000001</v>
      </c>
      <c r="R36" s="6">
        <f>'CL &amp; Data'!O458</f>
        <v>-43.425345999999998</v>
      </c>
      <c r="T36" s="6">
        <f>'CL &amp; Data'!P458</f>
        <v>-45.682465000000001</v>
      </c>
    </row>
    <row r="37" spans="2:20" x14ac:dyDescent="0.25">
      <c r="B37" s="6">
        <f>'CL &amp; Data'!B459/1000000000</f>
        <v>12.24</v>
      </c>
      <c r="D37" s="6">
        <f>'CL &amp; Data'!C459</f>
        <v>-4.3154139999999996</v>
      </c>
      <c r="F37" s="6">
        <f>'CL &amp; Data'!D459</f>
        <v>-55.404350000000001</v>
      </c>
      <c r="H37" s="6">
        <f>'CL &amp; Data'!E459</f>
        <v>-55.997714999999999</v>
      </c>
      <c r="J37" s="6">
        <f>'CL &amp; Data'!F459</f>
        <v>-43.458576000000001</v>
      </c>
      <c r="L37" s="6">
        <f>'CL &amp; Data'!L459/1000000000</f>
        <v>12.24</v>
      </c>
      <c r="N37" s="6">
        <f>'CL &amp; Data'!M459</f>
        <v>-7.1595820999999997</v>
      </c>
      <c r="P37" s="6">
        <f>'CL &amp; Data'!N459</f>
        <v>-48.728149000000002</v>
      </c>
      <c r="R37" s="6">
        <f>'CL &amp; Data'!O459</f>
        <v>-43.036118000000002</v>
      </c>
      <c r="T37" s="6">
        <f>'CL &amp; Data'!P459</f>
        <v>-44.985073</v>
      </c>
    </row>
    <row r="38" spans="2:20" x14ac:dyDescent="0.25">
      <c r="B38" s="6">
        <f>'CL &amp; Data'!B460/1000000000</f>
        <v>12.435</v>
      </c>
      <c r="D38" s="6">
        <f>'CL &amp; Data'!C460</f>
        <v>-4.3035512000000002</v>
      </c>
      <c r="F38" s="6">
        <f>'CL &amp; Data'!D460</f>
        <v>-55.629787</v>
      </c>
      <c r="H38" s="6">
        <f>'CL &amp; Data'!E460</f>
        <v>-56.612461000000003</v>
      </c>
      <c r="J38" s="6">
        <f>'CL &amp; Data'!F460</f>
        <v>-42.911278000000003</v>
      </c>
      <c r="L38" s="6">
        <f>'CL &amp; Data'!L460/1000000000</f>
        <v>12.435</v>
      </c>
      <c r="N38" s="6">
        <f>'CL &amp; Data'!M460</f>
        <v>-7.8221420999999998</v>
      </c>
      <c r="P38" s="6">
        <f>'CL &amp; Data'!N460</f>
        <v>-48.644565999999998</v>
      </c>
      <c r="R38" s="6">
        <f>'CL &amp; Data'!O460</f>
        <v>-42.760863999999998</v>
      </c>
      <c r="T38" s="6">
        <f>'CL &amp; Data'!P460</f>
        <v>-44.368366000000002</v>
      </c>
    </row>
    <row r="39" spans="2:20" x14ac:dyDescent="0.25">
      <c r="B39" s="6">
        <f>'CL &amp; Data'!B461/1000000000</f>
        <v>12.63</v>
      </c>
      <c r="D39" s="6">
        <f>'CL &amp; Data'!C461</f>
        <v>-4.3095226000000002</v>
      </c>
      <c r="F39" s="6">
        <f>'CL &amp; Data'!D461</f>
        <v>-55.461319000000003</v>
      </c>
      <c r="H39" s="6">
        <f>'CL &amp; Data'!E461</f>
        <v>-56.744079999999997</v>
      </c>
      <c r="J39" s="6">
        <f>'CL &amp; Data'!F461</f>
        <v>-42.253300000000003</v>
      </c>
      <c r="L39" s="6">
        <f>'CL &amp; Data'!L461/1000000000</f>
        <v>12.63</v>
      </c>
      <c r="N39" s="6">
        <f>'CL &amp; Data'!M461</f>
        <v>-8.5946826999999999</v>
      </c>
      <c r="P39" s="6">
        <f>'CL &amp; Data'!N461</f>
        <v>-48.732264999999998</v>
      </c>
      <c r="R39" s="6">
        <f>'CL &amp; Data'!O461</f>
        <v>-42.425685999999999</v>
      </c>
      <c r="T39" s="6">
        <f>'CL &amp; Data'!P461</f>
        <v>-43.661743000000001</v>
      </c>
    </row>
    <row r="40" spans="2:20" x14ac:dyDescent="0.25">
      <c r="B40" s="6">
        <f>'CL &amp; Data'!B462/1000000000</f>
        <v>12.824999999999999</v>
      </c>
      <c r="D40" s="6">
        <f>'CL &amp; Data'!C462</f>
        <v>-4.3232917999999998</v>
      </c>
      <c r="F40" s="6">
        <f>'CL &amp; Data'!D462</f>
        <v>-55.267009999999999</v>
      </c>
      <c r="H40" s="6">
        <f>'CL &amp; Data'!E462</f>
        <v>-56.694865999999998</v>
      </c>
      <c r="J40" s="6">
        <f>'CL &amp; Data'!F462</f>
        <v>-41.515137000000003</v>
      </c>
      <c r="L40" s="6">
        <f>'CL &amp; Data'!L462/1000000000</f>
        <v>12.824999999999999</v>
      </c>
      <c r="N40" s="6">
        <f>'CL &amp; Data'!M462</f>
        <v>-9.3772696999999994</v>
      </c>
      <c r="P40" s="6">
        <f>'CL &amp; Data'!N462</f>
        <v>-48.884605000000001</v>
      </c>
      <c r="R40" s="6">
        <f>'CL &amp; Data'!O462</f>
        <v>-42.426459999999999</v>
      </c>
      <c r="T40" s="6">
        <f>'CL &amp; Data'!P462</f>
        <v>-42.822315000000003</v>
      </c>
    </row>
    <row r="41" spans="2:20" x14ac:dyDescent="0.25">
      <c r="B41" s="6">
        <f>'CL &amp; Data'!B463/1000000000</f>
        <v>13.02</v>
      </c>
      <c r="D41" s="6">
        <f>'CL &amp; Data'!C463</f>
        <v>-4.3559407999999999</v>
      </c>
      <c r="F41" s="6">
        <f>'CL &amp; Data'!D463</f>
        <v>-55.192447999999999</v>
      </c>
      <c r="H41" s="6">
        <f>'CL &amp; Data'!E463</f>
        <v>-56.658332999999999</v>
      </c>
      <c r="J41" s="6">
        <f>'CL &amp; Data'!F463</f>
        <v>-40.765408000000001</v>
      </c>
      <c r="L41" s="6">
        <f>'CL &amp; Data'!L463/1000000000</f>
        <v>13.02</v>
      </c>
      <c r="N41" s="6">
        <f>'CL &amp; Data'!M463</f>
        <v>-10.101355999999999</v>
      </c>
      <c r="P41" s="6">
        <f>'CL &amp; Data'!N463</f>
        <v>-49.104225</v>
      </c>
      <c r="R41" s="6">
        <f>'CL &amp; Data'!O463</f>
        <v>-42.436646000000003</v>
      </c>
      <c r="T41" s="6">
        <f>'CL &amp; Data'!P463</f>
        <v>-41.937637000000002</v>
      </c>
    </row>
    <row r="42" spans="2:20" x14ac:dyDescent="0.25">
      <c r="B42" s="6">
        <f>'CL &amp; Data'!B464/1000000000</f>
        <v>13.215</v>
      </c>
      <c r="D42" s="6">
        <f>'CL &amp; Data'!C464</f>
        <v>-4.2366561999999997</v>
      </c>
      <c r="F42" s="6">
        <f>'CL &amp; Data'!D464</f>
        <v>-55.412979</v>
      </c>
      <c r="H42" s="6">
        <f>'CL &amp; Data'!E464</f>
        <v>-56.846930999999998</v>
      </c>
      <c r="J42" s="6">
        <f>'CL &amp; Data'!F464</f>
        <v>-40.181579999999997</v>
      </c>
      <c r="L42" s="6">
        <f>'CL &amp; Data'!L464/1000000000</f>
        <v>13.215</v>
      </c>
      <c r="N42" s="6">
        <f>'CL &amp; Data'!M464</f>
        <v>-10.287006999999999</v>
      </c>
      <c r="P42" s="6">
        <f>'CL &amp; Data'!N464</f>
        <v>-49.272675</v>
      </c>
      <c r="R42" s="6">
        <f>'CL &amp; Data'!O464</f>
        <v>-43.486896999999999</v>
      </c>
      <c r="T42" s="6">
        <f>'CL &amp; Data'!P464</f>
        <v>-41.370865000000002</v>
      </c>
    </row>
    <row r="43" spans="2:20" x14ac:dyDescent="0.25">
      <c r="B43" s="6">
        <f>'CL &amp; Data'!B465/1000000000</f>
        <v>13.41</v>
      </c>
      <c r="D43" s="6">
        <f>'CL &amp; Data'!C465</f>
        <v>-4.1112161</v>
      </c>
      <c r="F43" s="6">
        <f>'CL &amp; Data'!D465</f>
        <v>-55.422611000000003</v>
      </c>
      <c r="H43" s="6">
        <f>'CL &amp; Data'!E465</f>
        <v>-56.613540999999998</v>
      </c>
      <c r="J43" s="6">
        <f>'CL &amp; Data'!F465</f>
        <v>-39.488064000000001</v>
      </c>
      <c r="L43" s="6">
        <f>'CL &amp; Data'!L465/1000000000</f>
        <v>13.41</v>
      </c>
      <c r="N43" s="6">
        <f>'CL &amp; Data'!M465</f>
        <v>-10.385114</v>
      </c>
      <c r="P43" s="6">
        <f>'CL &amp; Data'!N465</f>
        <v>-49.487319999999997</v>
      </c>
      <c r="R43" s="6">
        <f>'CL &amp; Data'!O465</f>
        <v>-44.960545000000003</v>
      </c>
      <c r="T43" s="6">
        <f>'CL &amp; Data'!P465</f>
        <v>-40.614620000000002</v>
      </c>
    </row>
    <row r="44" spans="2:20" x14ac:dyDescent="0.25">
      <c r="B44" s="6">
        <f>'CL &amp; Data'!B466/1000000000</f>
        <v>13.605</v>
      </c>
      <c r="D44" s="6">
        <f>'CL &amp; Data'!C466</f>
        <v>-3.9217428999999999</v>
      </c>
      <c r="F44" s="6">
        <f>'CL &amp; Data'!D466</f>
        <v>-55.694133999999998</v>
      </c>
      <c r="H44" s="6">
        <f>'CL &amp; Data'!E466</f>
        <v>-56.610550000000003</v>
      </c>
      <c r="J44" s="6">
        <f>'CL &amp; Data'!F466</f>
        <v>-38.866104</v>
      </c>
      <c r="L44" s="6">
        <f>'CL &amp; Data'!L466/1000000000</f>
        <v>13.605</v>
      </c>
      <c r="N44" s="6">
        <f>'CL &amp; Data'!M466</f>
        <v>-10.191948</v>
      </c>
      <c r="P44" s="6">
        <f>'CL &amp; Data'!N466</f>
        <v>-49.939484</v>
      </c>
      <c r="R44" s="6">
        <f>'CL &amp; Data'!O466</f>
        <v>-46.977871</v>
      </c>
      <c r="T44" s="6">
        <f>'CL &amp; Data'!P466</f>
        <v>-39.826756000000003</v>
      </c>
    </row>
    <row r="45" spans="2:20" x14ac:dyDescent="0.25">
      <c r="B45" s="6">
        <f>'CL &amp; Data'!B467/1000000000</f>
        <v>13.8</v>
      </c>
      <c r="D45" s="6">
        <f>'CL &amp; Data'!C467</f>
        <v>-3.8085548999999999</v>
      </c>
      <c r="F45" s="6">
        <f>'CL &amp; Data'!D467</f>
        <v>-55.750895999999997</v>
      </c>
      <c r="H45" s="6">
        <f>'CL &amp; Data'!E467</f>
        <v>-56.531875999999997</v>
      </c>
      <c r="J45" s="6">
        <f>'CL &amp; Data'!F467</f>
        <v>-38.212715000000003</v>
      </c>
      <c r="L45" s="6">
        <f>'CL &amp; Data'!L467/1000000000</f>
        <v>13.8</v>
      </c>
      <c r="N45" s="6">
        <f>'CL &amp; Data'!M467</f>
        <v>-9.8607607000000002</v>
      </c>
      <c r="P45" s="6">
        <f>'CL &amp; Data'!N467</f>
        <v>-50.517688999999997</v>
      </c>
      <c r="R45" s="6">
        <f>'CL &amp; Data'!O467</f>
        <v>-48.805140999999999</v>
      </c>
      <c r="T45" s="6">
        <f>'CL &amp; Data'!P467</f>
        <v>-39.136425000000003</v>
      </c>
    </row>
    <row r="46" spans="2:20" x14ac:dyDescent="0.25">
      <c r="B46" s="6">
        <f>'CL &amp; Data'!B468/1000000000</f>
        <v>13.994999999999999</v>
      </c>
      <c r="D46" s="6">
        <f>'CL &amp; Data'!C468</f>
        <v>-3.6173782000000001</v>
      </c>
      <c r="F46" s="6">
        <f>'CL &amp; Data'!D468</f>
        <v>-55.541710000000002</v>
      </c>
      <c r="H46" s="6">
        <f>'CL &amp; Data'!E468</f>
        <v>-56.105159999999998</v>
      </c>
      <c r="J46" s="6">
        <f>'CL &amp; Data'!F468</f>
        <v>-37.481934000000003</v>
      </c>
      <c r="L46" s="6">
        <f>'CL &amp; Data'!L468/1000000000</f>
        <v>13.994999999999999</v>
      </c>
      <c r="N46" s="6">
        <f>'CL &amp; Data'!M468</f>
        <v>-9.3484248999999995</v>
      </c>
      <c r="P46" s="6">
        <f>'CL &amp; Data'!N468</f>
        <v>-51.069099000000001</v>
      </c>
      <c r="R46" s="6">
        <f>'CL &amp; Data'!O468</f>
        <v>-51.002643999999997</v>
      </c>
      <c r="T46" s="6">
        <f>'CL &amp; Data'!P468</f>
        <v>-38.441943999999999</v>
      </c>
    </row>
    <row r="47" spans="2:20" x14ac:dyDescent="0.25">
      <c r="B47" s="6">
        <f>'CL &amp; Data'!B469/1000000000</f>
        <v>14.19</v>
      </c>
      <c r="D47" s="6">
        <f>'CL &amp; Data'!C469</f>
        <v>-3.6359751</v>
      </c>
      <c r="F47" s="6">
        <f>'CL &amp; Data'!D469</f>
        <v>-54.486691</v>
      </c>
      <c r="H47" s="6">
        <f>'CL &amp; Data'!E469</f>
        <v>-54.838200000000001</v>
      </c>
      <c r="J47" s="6">
        <f>'CL &amp; Data'!F469</f>
        <v>-36.605060999999999</v>
      </c>
      <c r="L47" s="6">
        <f>'CL &amp; Data'!L469/1000000000</f>
        <v>14.19</v>
      </c>
      <c r="N47" s="6">
        <f>'CL &amp; Data'!M469</f>
        <v>-9.2249040999999998</v>
      </c>
      <c r="P47" s="6">
        <f>'CL &amp; Data'!N469</f>
        <v>-52.083271000000003</v>
      </c>
      <c r="R47" s="6">
        <f>'CL &amp; Data'!O469</f>
        <v>-52.285060999999999</v>
      </c>
      <c r="T47" s="6">
        <f>'CL &amp; Data'!P469</f>
        <v>-37.595351999999998</v>
      </c>
    </row>
    <row r="48" spans="2:20" x14ac:dyDescent="0.25">
      <c r="B48" s="6">
        <f>'CL &amp; Data'!B470/1000000000</f>
        <v>14.385</v>
      </c>
      <c r="D48" s="6">
        <f>'CL &amp; Data'!C470</f>
        <v>-3.7232604</v>
      </c>
      <c r="F48" s="6">
        <f>'CL &amp; Data'!D470</f>
        <v>-53.592640000000003</v>
      </c>
      <c r="H48" s="6">
        <f>'CL &amp; Data'!E470</f>
        <v>-53.714409000000003</v>
      </c>
      <c r="J48" s="6">
        <f>'CL &amp; Data'!F470</f>
        <v>-35.854599</v>
      </c>
      <c r="L48" s="6">
        <f>'CL &amp; Data'!L470/1000000000</f>
        <v>14.385</v>
      </c>
      <c r="N48" s="6">
        <f>'CL &amp; Data'!M470</f>
        <v>-9.1452235999999996</v>
      </c>
      <c r="P48" s="6">
        <f>'CL &amp; Data'!N470</f>
        <v>-53.157944000000001</v>
      </c>
      <c r="R48" s="6">
        <f>'CL &amp; Data'!O470</f>
        <v>-53.042682999999997</v>
      </c>
      <c r="T48" s="6">
        <f>'CL &amp; Data'!P470</f>
        <v>-36.751742999999998</v>
      </c>
    </row>
    <row r="49" spans="2:20" x14ac:dyDescent="0.25">
      <c r="B49" s="6">
        <f>'CL &amp; Data'!B471/1000000000</f>
        <v>14.58</v>
      </c>
      <c r="D49" s="6">
        <f>'CL &amp; Data'!C471</f>
        <v>-3.9158723000000002</v>
      </c>
      <c r="F49" s="6">
        <f>'CL &amp; Data'!D471</f>
        <v>-52.996119999999998</v>
      </c>
      <c r="H49" s="6">
        <f>'CL &amp; Data'!E471</f>
        <v>-53.009739000000003</v>
      </c>
      <c r="J49" s="6">
        <f>'CL &amp; Data'!F471</f>
        <v>-35.241802</v>
      </c>
      <c r="L49" s="6">
        <f>'CL &amp; Data'!L471/1000000000</f>
        <v>14.58</v>
      </c>
      <c r="N49" s="6">
        <f>'CL &amp; Data'!M471</f>
        <v>-9.2604380000000006</v>
      </c>
      <c r="P49" s="6">
        <f>'CL &amp; Data'!N471</f>
        <v>-54.242187999999999</v>
      </c>
      <c r="R49" s="6">
        <f>'CL &amp; Data'!O471</f>
        <v>-53.422885999999998</v>
      </c>
      <c r="T49" s="6">
        <f>'CL &amp; Data'!P471</f>
        <v>-36.040722000000002</v>
      </c>
    </row>
    <row r="50" spans="2:20" x14ac:dyDescent="0.25">
      <c r="B50" s="6">
        <f>'CL &amp; Data'!B472/1000000000</f>
        <v>14.775</v>
      </c>
      <c r="D50" s="6">
        <f>'CL &amp; Data'!C472</f>
        <v>-4.0740938</v>
      </c>
      <c r="F50" s="6">
        <f>'CL &amp; Data'!D472</f>
        <v>-52.318607</v>
      </c>
      <c r="H50" s="6">
        <f>'CL &amp; Data'!E472</f>
        <v>-52.178009000000003</v>
      </c>
      <c r="J50" s="6">
        <f>'CL &amp; Data'!F472</f>
        <v>-34.669753999999998</v>
      </c>
      <c r="L50" s="6">
        <f>'CL &amp; Data'!L472/1000000000</f>
        <v>14.775</v>
      </c>
      <c r="N50" s="6">
        <f>'CL &amp; Data'!M472</f>
        <v>-9.4041461999999996</v>
      </c>
      <c r="P50" s="6">
        <f>'CL &amp; Data'!N472</f>
        <v>-55.683886999999999</v>
      </c>
      <c r="R50" s="6">
        <f>'CL &amp; Data'!O472</f>
        <v>-53.998458999999997</v>
      </c>
      <c r="T50" s="6">
        <f>'CL &amp; Data'!P472</f>
        <v>-35.316699999999997</v>
      </c>
    </row>
    <row r="51" spans="2:20" x14ac:dyDescent="0.25">
      <c r="B51" s="6">
        <f>'CL &amp; Data'!B473/1000000000</f>
        <v>14.97</v>
      </c>
      <c r="D51" s="6">
        <f>'CL &amp; Data'!C473</f>
        <v>-4.3956331999999998</v>
      </c>
      <c r="F51" s="6">
        <f>'CL &amp; Data'!D473</f>
        <v>-51.608967</v>
      </c>
      <c r="H51" s="6">
        <f>'CL &amp; Data'!E473</f>
        <v>-51.353805999999999</v>
      </c>
      <c r="J51" s="6">
        <f>'CL &amp; Data'!F473</f>
        <v>-34.251269999999998</v>
      </c>
      <c r="L51" s="6">
        <f>'CL &amp; Data'!L473/1000000000</f>
        <v>14.97</v>
      </c>
      <c r="N51" s="6">
        <f>'CL &amp; Data'!M473</f>
        <v>-9.7132501999999992</v>
      </c>
      <c r="P51" s="6">
        <f>'CL &amp; Data'!N473</f>
        <v>-57.768703000000002</v>
      </c>
      <c r="R51" s="6">
        <f>'CL &amp; Data'!O473</f>
        <v>-54.362445999999998</v>
      </c>
      <c r="T51" s="6">
        <f>'CL &amp; Data'!P473</f>
        <v>-34.679600000000001</v>
      </c>
    </row>
    <row r="52" spans="2:20" x14ac:dyDescent="0.25">
      <c r="B52" s="6">
        <f>'CL &amp; Data'!B474/1000000000</f>
        <v>15.164999999999999</v>
      </c>
      <c r="D52" s="6">
        <f>'CL &amp; Data'!C474</f>
        <v>-4.5773033999999999</v>
      </c>
      <c r="F52" s="6">
        <f>'CL &amp; Data'!D474</f>
        <v>-50.981037000000001</v>
      </c>
      <c r="H52" s="6">
        <f>'CL &amp; Data'!E474</f>
        <v>-50.608466999999997</v>
      </c>
      <c r="J52" s="6">
        <f>'CL &amp; Data'!F474</f>
        <v>-33.704585999999999</v>
      </c>
      <c r="L52" s="6">
        <f>'CL &amp; Data'!L474/1000000000</f>
        <v>15.164999999999999</v>
      </c>
      <c r="N52" s="6">
        <f>'CL &amp; Data'!M474</f>
        <v>-9.8101424999999995</v>
      </c>
      <c r="P52" s="6">
        <f>'CL &amp; Data'!N474</f>
        <v>-59.816383000000002</v>
      </c>
      <c r="R52" s="6">
        <f>'CL &amp; Data'!O474</f>
        <v>-54.459285999999999</v>
      </c>
      <c r="T52" s="6">
        <f>'CL &amp; Data'!P474</f>
        <v>-34.066955999999998</v>
      </c>
    </row>
    <row r="53" spans="2:20" x14ac:dyDescent="0.25">
      <c r="B53" s="6">
        <f>'CL &amp; Data'!B475/1000000000</f>
        <v>15.36</v>
      </c>
      <c r="D53" s="6">
        <f>'CL &amp; Data'!C475</f>
        <v>-4.6444321000000004</v>
      </c>
      <c r="F53" s="6">
        <f>'CL &amp; Data'!D475</f>
        <v>-50.282249</v>
      </c>
      <c r="H53" s="6">
        <f>'CL &amp; Data'!E475</f>
        <v>-49.830596999999997</v>
      </c>
      <c r="J53" s="6">
        <f>'CL &amp; Data'!F475</f>
        <v>-33.167366000000001</v>
      </c>
      <c r="L53" s="6">
        <f>'CL &amp; Data'!L475/1000000000</f>
        <v>15.36</v>
      </c>
      <c r="N53" s="6">
        <f>'CL &amp; Data'!M475</f>
        <v>-10.045527</v>
      </c>
      <c r="P53" s="6">
        <f>'CL &amp; Data'!N475</f>
        <v>-61.574100000000001</v>
      </c>
      <c r="R53" s="6">
        <f>'CL &amp; Data'!O475</f>
        <v>-54.608395000000002</v>
      </c>
      <c r="T53" s="6">
        <f>'CL &amp; Data'!P475</f>
        <v>-33.491019999999999</v>
      </c>
    </row>
    <row r="54" spans="2:20" x14ac:dyDescent="0.25">
      <c r="B54" s="6">
        <f>'CL &amp; Data'!B476/1000000000</f>
        <v>15.555</v>
      </c>
      <c r="D54" s="6">
        <f>'CL &amp; Data'!C476</f>
        <v>-4.6682829999999997</v>
      </c>
      <c r="F54" s="6">
        <f>'CL &amp; Data'!D476</f>
        <v>-49.368637</v>
      </c>
      <c r="H54" s="6">
        <f>'CL &amp; Data'!E476</f>
        <v>-48.747486000000002</v>
      </c>
      <c r="J54" s="6">
        <f>'CL &amp; Data'!F476</f>
        <v>-32.588749</v>
      </c>
      <c r="L54" s="6">
        <f>'CL &amp; Data'!L476/1000000000</f>
        <v>15.555</v>
      </c>
      <c r="N54" s="6">
        <f>'CL &amp; Data'!M476</f>
        <v>-9.9479561000000007</v>
      </c>
      <c r="P54" s="6">
        <f>'CL &amp; Data'!N476</f>
        <v>-62.802897999999999</v>
      </c>
      <c r="R54" s="6">
        <f>'CL &amp; Data'!O476</f>
        <v>-54.991855999999999</v>
      </c>
      <c r="T54" s="6">
        <f>'CL &amp; Data'!P476</f>
        <v>-32.898322999999998</v>
      </c>
    </row>
    <row r="55" spans="2:20" x14ac:dyDescent="0.25">
      <c r="B55" s="6">
        <f>'CL &amp; Data'!B477/1000000000</f>
        <v>15.75</v>
      </c>
      <c r="D55" s="6">
        <f>'CL &amp; Data'!C477</f>
        <v>-4.5803905</v>
      </c>
      <c r="F55" s="6">
        <f>'CL &amp; Data'!D477</f>
        <v>-48.435879</v>
      </c>
      <c r="H55" s="6">
        <f>'CL &amp; Data'!E477</f>
        <v>-47.694991999999999</v>
      </c>
      <c r="J55" s="6">
        <f>'CL &amp; Data'!F477</f>
        <v>-32.049664</v>
      </c>
      <c r="L55" s="6">
        <f>'CL &amp; Data'!L477/1000000000</f>
        <v>15.75</v>
      </c>
      <c r="N55" s="6">
        <f>'CL &amp; Data'!M477</f>
        <v>-9.9250688999999994</v>
      </c>
      <c r="P55" s="6">
        <f>'CL &amp; Data'!N477</f>
        <v>-62.852192000000002</v>
      </c>
      <c r="R55" s="6">
        <f>'CL &amp; Data'!O477</f>
        <v>-55.067233999999999</v>
      </c>
      <c r="T55" s="6">
        <f>'CL &amp; Data'!P477</f>
        <v>-32.372188999999999</v>
      </c>
    </row>
    <row r="56" spans="2:20" x14ac:dyDescent="0.25">
      <c r="B56" s="6">
        <f>'CL &amp; Data'!B478/1000000000</f>
        <v>15.945</v>
      </c>
      <c r="D56" s="6">
        <f>'CL &amp; Data'!C478</f>
        <v>-4.4533544000000003</v>
      </c>
      <c r="F56" s="6">
        <f>'CL &amp; Data'!D478</f>
        <v>-47.694454</v>
      </c>
      <c r="H56" s="6">
        <f>'CL &amp; Data'!E478</f>
        <v>-46.904986999999998</v>
      </c>
      <c r="J56" s="6">
        <f>'CL &amp; Data'!F478</f>
        <v>-31.517880999999999</v>
      </c>
      <c r="L56" s="6">
        <f>'CL &amp; Data'!L478/1000000000</f>
        <v>15.945</v>
      </c>
      <c r="N56" s="6">
        <f>'CL &amp; Data'!M478</f>
        <v>-9.8634663000000007</v>
      </c>
      <c r="P56" s="6">
        <f>'CL &amp; Data'!N478</f>
        <v>-61.587066999999998</v>
      </c>
      <c r="R56" s="6">
        <f>'CL &amp; Data'!O478</f>
        <v>-54.724884000000003</v>
      </c>
      <c r="T56" s="6">
        <f>'CL &amp; Data'!P478</f>
        <v>-31.999797999999998</v>
      </c>
    </row>
    <row r="57" spans="2:20" x14ac:dyDescent="0.25">
      <c r="B57" s="6">
        <f>'CL &amp; Data'!B479/1000000000</f>
        <v>16.14</v>
      </c>
      <c r="D57" s="6">
        <f>'CL &amp; Data'!C479</f>
        <v>-4.4049196000000004</v>
      </c>
      <c r="F57" s="6">
        <f>'CL &amp; Data'!D479</f>
        <v>-47.180816999999998</v>
      </c>
      <c r="H57" s="6">
        <f>'CL &amp; Data'!E479</f>
        <v>-46.304183999999999</v>
      </c>
      <c r="J57" s="6">
        <f>'CL &amp; Data'!F479</f>
        <v>-31.140305999999999</v>
      </c>
      <c r="L57" s="6">
        <f>'CL &amp; Data'!L479/1000000000</f>
        <v>16.14</v>
      </c>
      <c r="N57" s="6">
        <f>'CL &amp; Data'!M479</f>
        <v>-9.7950134000000002</v>
      </c>
      <c r="P57" s="6">
        <f>'CL &amp; Data'!N479</f>
        <v>-59.520457999999998</v>
      </c>
      <c r="R57" s="6">
        <f>'CL &amp; Data'!O479</f>
        <v>-54.415053999999998</v>
      </c>
      <c r="T57" s="6">
        <f>'CL &amp; Data'!P479</f>
        <v>-31.677094</v>
      </c>
    </row>
    <row r="58" spans="2:20" x14ac:dyDescent="0.25">
      <c r="B58" s="6">
        <f>'CL &amp; Data'!B480/1000000000</f>
        <v>16.335000000000001</v>
      </c>
      <c r="D58" s="6">
        <f>'CL &amp; Data'!C480</f>
        <v>-4.5183062999999999</v>
      </c>
      <c r="F58" s="6">
        <f>'CL &amp; Data'!D480</f>
        <v>-46.833674999999999</v>
      </c>
      <c r="H58" s="6">
        <f>'CL &amp; Data'!E480</f>
        <v>-45.924770000000002</v>
      </c>
      <c r="J58" s="6">
        <f>'CL &amp; Data'!F480</f>
        <v>-30.921113999999999</v>
      </c>
      <c r="L58" s="6">
        <f>'CL &amp; Data'!L480/1000000000</f>
        <v>16.335000000000001</v>
      </c>
      <c r="N58" s="6">
        <f>'CL &amp; Data'!M480</f>
        <v>-9.7525739999999992</v>
      </c>
      <c r="P58" s="6">
        <f>'CL &amp; Data'!N480</f>
        <v>-57.291553</v>
      </c>
      <c r="R58" s="6">
        <f>'CL &amp; Data'!O480</f>
        <v>-53.571503</v>
      </c>
      <c r="T58" s="6">
        <f>'CL &amp; Data'!P480</f>
        <v>-31.413042000000001</v>
      </c>
    </row>
    <row r="59" spans="2:20" x14ac:dyDescent="0.25">
      <c r="B59" s="6">
        <f>'CL &amp; Data'!B481/1000000000</f>
        <v>16.53</v>
      </c>
      <c r="D59" s="6">
        <f>'CL &amp; Data'!C481</f>
        <v>-4.7851644000000002</v>
      </c>
      <c r="F59" s="6">
        <f>'CL &amp; Data'!D481</f>
        <v>-46.661766</v>
      </c>
      <c r="H59" s="6">
        <f>'CL &amp; Data'!E481</f>
        <v>-45.788704000000003</v>
      </c>
      <c r="J59" s="6">
        <f>'CL &amp; Data'!F481</f>
        <v>-30.821106</v>
      </c>
      <c r="L59" s="6">
        <f>'CL &amp; Data'!L481/1000000000</f>
        <v>16.53</v>
      </c>
      <c r="N59" s="6">
        <f>'CL &amp; Data'!M481</f>
        <v>-9.8064374999999995</v>
      </c>
      <c r="P59" s="6">
        <f>'CL &amp; Data'!N481</f>
        <v>-55.207107999999998</v>
      </c>
      <c r="R59" s="6">
        <f>'CL &amp; Data'!O481</f>
        <v>-52.493614000000001</v>
      </c>
      <c r="T59" s="6">
        <f>'CL &amp; Data'!P481</f>
        <v>-31.260679</v>
      </c>
    </row>
    <row r="60" spans="2:20" x14ac:dyDescent="0.25">
      <c r="B60" s="6">
        <f>'CL &amp; Data'!B482/1000000000</f>
        <v>16.725000000000001</v>
      </c>
      <c r="D60" s="6">
        <f>'CL &amp; Data'!C482</f>
        <v>-5.1781058</v>
      </c>
      <c r="F60" s="6">
        <f>'CL &amp; Data'!D482</f>
        <v>-46.611899999999999</v>
      </c>
      <c r="H60" s="6">
        <f>'CL &amp; Data'!E482</f>
        <v>-45.847926999999999</v>
      </c>
      <c r="J60" s="6">
        <f>'CL &amp; Data'!F482</f>
        <v>-30.843423999999999</v>
      </c>
      <c r="L60" s="6">
        <f>'CL &amp; Data'!L482/1000000000</f>
        <v>16.725000000000001</v>
      </c>
      <c r="N60" s="6">
        <f>'CL &amp; Data'!M482</f>
        <v>-9.7563399999999998</v>
      </c>
      <c r="P60" s="6">
        <f>'CL &amp; Data'!N482</f>
        <v>-53.965584</v>
      </c>
      <c r="R60" s="6">
        <f>'CL &amp; Data'!O482</f>
        <v>-51.568885999999999</v>
      </c>
      <c r="T60" s="6">
        <f>'CL &amp; Data'!P482</f>
        <v>-31.170874000000001</v>
      </c>
    </row>
    <row r="61" spans="2:20" x14ac:dyDescent="0.25">
      <c r="B61" s="6">
        <f>'CL &amp; Data'!B483/1000000000</f>
        <v>16.920000000000002</v>
      </c>
      <c r="D61" s="6">
        <f>'CL &amp; Data'!C483</f>
        <v>-5.6827535999999998</v>
      </c>
      <c r="F61" s="6">
        <f>'CL &amp; Data'!D483</f>
        <v>-46.263824</v>
      </c>
      <c r="H61" s="6">
        <f>'CL &amp; Data'!E483</f>
        <v>-45.721603000000002</v>
      </c>
      <c r="J61" s="6">
        <f>'CL &amp; Data'!F483</f>
        <v>-30.955475</v>
      </c>
      <c r="L61" s="6">
        <f>'CL &amp; Data'!L483/1000000000</f>
        <v>16.920000000000002</v>
      </c>
      <c r="N61" s="6">
        <f>'CL &amp; Data'!M483</f>
        <v>-9.6552161999999999</v>
      </c>
      <c r="P61" s="6">
        <f>'CL &amp; Data'!N483</f>
        <v>-53.320419000000001</v>
      </c>
      <c r="R61" s="6">
        <f>'CL &amp; Data'!O483</f>
        <v>-50.757888999999999</v>
      </c>
      <c r="T61" s="6">
        <f>'CL &amp; Data'!P483</f>
        <v>-31.025814</v>
      </c>
    </row>
    <row r="62" spans="2:20" x14ac:dyDescent="0.25">
      <c r="B62" s="6">
        <f>'CL &amp; Data'!B484/1000000000</f>
        <v>17.114999999999998</v>
      </c>
      <c r="D62" s="6">
        <f>'CL &amp; Data'!C484</f>
        <v>-6.3085927999999996</v>
      </c>
      <c r="F62" s="6">
        <f>'CL &amp; Data'!D484</f>
        <v>-45.913314999999997</v>
      </c>
      <c r="H62" s="6">
        <f>'CL &amp; Data'!E484</f>
        <v>-45.596355000000003</v>
      </c>
      <c r="J62" s="6">
        <f>'CL &amp; Data'!F484</f>
        <v>-31.169395000000002</v>
      </c>
      <c r="L62" s="6">
        <f>'CL &amp; Data'!L484/1000000000</f>
        <v>17.114999999999998</v>
      </c>
      <c r="N62" s="6">
        <f>'CL &amp; Data'!M484</f>
        <v>-9.6966496000000006</v>
      </c>
      <c r="P62" s="6">
        <f>'CL &amp; Data'!N484</f>
        <v>-52.880516</v>
      </c>
      <c r="R62" s="6">
        <f>'CL &amp; Data'!O484</f>
        <v>-50.101559000000002</v>
      </c>
      <c r="T62" s="6">
        <f>'CL &amp; Data'!P484</f>
        <v>-30.918759999999999</v>
      </c>
    </row>
    <row r="63" spans="2:20" x14ac:dyDescent="0.25">
      <c r="B63" s="6">
        <f>'CL &amp; Data'!B485/1000000000</f>
        <v>17.309999999999999</v>
      </c>
      <c r="D63" s="6">
        <f>'CL &amp; Data'!C485</f>
        <v>-6.9581251000000002</v>
      </c>
      <c r="F63" s="6">
        <f>'CL &amp; Data'!D485</f>
        <v>-45.609993000000003</v>
      </c>
      <c r="H63" s="6">
        <f>'CL &amp; Data'!E485</f>
        <v>-45.538704000000003</v>
      </c>
      <c r="J63" s="6">
        <f>'CL &amp; Data'!F485</f>
        <v>-31.352186</v>
      </c>
      <c r="L63" s="6">
        <f>'CL &amp; Data'!L485/1000000000</f>
        <v>17.309999999999999</v>
      </c>
      <c r="N63" s="6">
        <f>'CL &amp; Data'!M485</f>
        <v>-9.4386481999999994</v>
      </c>
      <c r="P63" s="6">
        <f>'CL &amp; Data'!N485</f>
        <v>-52.588065999999998</v>
      </c>
      <c r="R63" s="6">
        <f>'CL &amp; Data'!O485</f>
        <v>-50.007660000000001</v>
      </c>
      <c r="T63" s="6">
        <f>'CL &amp; Data'!P485</f>
        <v>-30.895578</v>
      </c>
    </row>
    <row r="64" spans="2:20" x14ac:dyDescent="0.25">
      <c r="B64" s="6">
        <f>'CL &amp; Data'!B486/1000000000</f>
        <v>17.504999999999999</v>
      </c>
      <c r="D64" s="6">
        <f>'CL &amp; Data'!C486</f>
        <v>-7.4933486</v>
      </c>
      <c r="F64" s="6">
        <f>'CL &amp; Data'!D486</f>
        <v>-45.252769000000001</v>
      </c>
      <c r="H64" s="6">
        <f>'CL &amp; Data'!E486</f>
        <v>-45.465710000000001</v>
      </c>
      <c r="J64" s="6">
        <f>'CL &amp; Data'!F486</f>
        <v>-31.457405000000001</v>
      </c>
      <c r="L64" s="6">
        <f>'CL &amp; Data'!L486/1000000000</f>
        <v>17.504999999999999</v>
      </c>
      <c r="N64" s="6">
        <f>'CL &amp; Data'!M486</f>
        <v>-9.2726764999999993</v>
      </c>
      <c r="P64" s="6">
        <f>'CL &amp; Data'!N486</f>
        <v>-52.356113000000001</v>
      </c>
      <c r="R64" s="6">
        <f>'CL &amp; Data'!O486</f>
        <v>-49.787475999999998</v>
      </c>
      <c r="T64" s="6">
        <f>'CL &amp; Data'!P486</f>
        <v>-30.818821</v>
      </c>
    </row>
    <row r="65" spans="2:20" x14ac:dyDescent="0.25">
      <c r="B65" s="6">
        <f>'CL &amp; Data'!B487/1000000000</f>
        <v>17.7</v>
      </c>
      <c r="D65" s="6">
        <f>'CL &amp; Data'!C487</f>
        <v>-8.1065225999999999</v>
      </c>
      <c r="F65" s="6">
        <f>'CL &amp; Data'!D487</f>
        <v>-44.865543000000002</v>
      </c>
      <c r="H65" s="6">
        <f>'CL &amp; Data'!E487</f>
        <v>-45.296852000000001</v>
      </c>
      <c r="J65" s="6">
        <f>'CL &amp; Data'!F487</f>
        <v>-31.520439</v>
      </c>
      <c r="L65" s="6">
        <f>'CL &amp; Data'!L487/1000000000</f>
        <v>17.7</v>
      </c>
      <c r="N65" s="6">
        <f>'CL &amp; Data'!M487</f>
        <v>-9.1412458000000001</v>
      </c>
      <c r="P65" s="6">
        <f>'CL &amp; Data'!N487</f>
        <v>-51.928584999999998</v>
      </c>
      <c r="R65" s="6">
        <f>'CL &amp; Data'!O487</f>
        <v>-49.380370999999997</v>
      </c>
      <c r="T65" s="6">
        <f>'CL &amp; Data'!P487</f>
        <v>-30.746098</v>
      </c>
    </row>
    <row r="66" spans="2:20" x14ac:dyDescent="0.25">
      <c r="B66" s="6">
        <f>'CL &amp; Data'!B488/1000000000</f>
        <v>17.895</v>
      </c>
      <c r="D66" s="6">
        <f>'CL &amp; Data'!C488</f>
        <v>-8.7134590000000003</v>
      </c>
      <c r="F66" s="6">
        <f>'CL &amp; Data'!D488</f>
        <v>-44.751582999999997</v>
      </c>
      <c r="H66" s="6">
        <f>'CL &amp; Data'!E488</f>
        <v>-45.356372999999998</v>
      </c>
      <c r="J66" s="6">
        <f>'CL &amp; Data'!F488</f>
        <v>-31.538208000000001</v>
      </c>
      <c r="L66" s="6">
        <f>'CL &amp; Data'!L488/1000000000</f>
        <v>17.895</v>
      </c>
      <c r="N66" s="6">
        <f>'CL &amp; Data'!M488</f>
        <v>-9.1085405000000002</v>
      </c>
      <c r="P66" s="6">
        <f>'CL &amp; Data'!N488</f>
        <v>-51.404358000000002</v>
      </c>
      <c r="R66" s="6">
        <f>'CL &amp; Data'!O488</f>
        <v>-48.982807000000001</v>
      </c>
      <c r="T66" s="6">
        <f>'CL &amp; Data'!P488</f>
        <v>-30.749662000000001</v>
      </c>
    </row>
    <row r="67" spans="2:20" x14ac:dyDescent="0.25">
      <c r="B67" s="6">
        <f>'CL &amp; Data'!B489/1000000000</f>
        <v>18.09</v>
      </c>
      <c r="D67" s="6">
        <f>'CL &amp; Data'!C489</f>
        <v>-9.3524531999999994</v>
      </c>
      <c r="F67" s="6">
        <f>'CL &amp; Data'!D489</f>
        <v>-44.527855000000002</v>
      </c>
      <c r="H67" s="6">
        <f>'CL &amp; Data'!E489</f>
        <v>-45.350208000000002</v>
      </c>
      <c r="J67" s="6">
        <f>'CL &amp; Data'!F489</f>
        <v>-31.499807000000001</v>
      </c>
      <c r="L67" s="6">
        <f>'CL &amp; Data'!L489/1000000000</f>
        <v>18.09</v>
      </c>
      <c r="N67" s="6">
        <f>'CL &amp; Data'!M489</f>
        <v>-9.1510228999999992</v>
      </c>
      <c r="P67" s="6">
        <f>'CL &amp; Data'!N489</f>
        <v>-51.046813999999998</v>
      </c>
      <c r="R67" s="6">
        <f>'CL &amp; Data'!O489</f>
        <v>-48.552836999999997</v>
      </c>
      <c r="T67" s="6">
        <f>'CL &amp; Data'!P489</f>
        <v>-30.739981</v>
      </c>
    </row>
    <row r="68" spans="2:20" x14ac:dyDescent="0.25">
      <c r="B68" s="6">
        <f>'CL &amp; Data'!B490/1000000000</f>
        <v>18.285</v>
      </c>
      <c r="D68" s="6">
        <f>'CL &amp; Data'!C490</f>
        <v>-9.9589976999999994</v>
      </c>
      <c r="F68" s="6">
        <f>'CL &amp; Data'!D490</f>
        <v>-44.086227000000001</v>
      </c>
      <c r="H68" s="6">
        <f>'CL &amp; Data'!E490</f>
        <v>-45.104503999999999</v>
      </c>
      <c r="J68" s="6">
        <f>'CL &amp; Data'!F490</f>
        <v>-31.392302999999998</v>
      </c>
      <c r="L68" s="6">
        <f>'CL &amp; Data'!L490/1000000000</f>
        <v>18.285</v>
      </c>
      <c r="N68" s="6">
        <f>'CL &amp; Data'!M490</f>
        <v>-9.3385735000000007</v>
      </c>
      <c r="P68" s="6">
        <f>'CL &amp; Data'!N490</f>
        <v>-50.765090999999998</v>
      </c>
      <c r="R68" s="6">
        <f>'CL &amp; Data'!O490</f>
        <v>-47.934699999999999</v>
      </c>
      <c r="T68" s="6">
        <f>'CL &amp; Data'!P490</f>
        <v>-30.665109999999999</v>
      </c>
    </row>
    <row r="69" spans="2:20" x14ac:dyDescent="0.25">
      <c r="B69" s="6">
        <f>'CL &amp; Data'!B491/1000000000</f>
        <v>18.48</v>
      </c>
      <c r="D69" s="6">
        <f>'CL &amp; Data'!C491</f>
        <v>-10.731356</v>
      </c>
      <c r="F69" s="6">
        <f>'CL &amp; Data'!D491</f>
        <v>-43.479590999999999</v>
      </c>
      <c r="H69" s="6">
        <f>'CL &amp; Data'!E491</f>
        <v>-44.659846999999999</v>
      </c>
      <c r="J69" s="6">
        <f>'CL &amp; Data'!F491</f>
        <v>-31.37219</v>
      </c>
      <c r="L69" s="6">
        <f>'CL &amp; Data'!L491/1000000000</f>
        <v>18.48</v>
      </c>
      <c r="N69" s="6">
        <f>'CL &amp; Data'!M491</f>
        <v>-9.6976624000000005</v>
      </c>
      <c r="P69" s="6">
        <f>'CL &amp; Data'!N491</f>
        <v>-50.340919</v>
      </c>
      <c r="R69" s="6">
        <f>'CL &amp; Data'!O491</f>
        <v>-47.258774000000003</v>
      </c>
      <c r="T69" s="6">
        <f>'CL &amp; Data'!P491</f>
        <v>-30.663056999999998</v>
      </c>
    </row>
    <row r="70" spans="2:20" x14ac:dyDescent="0.25">
      <c r="B70" s="6">
        <f>'CL &amp; Data'!B492/1000000000</f>
        <v>18.675000000000001</v>
      </c>
      <c r="D70" s="6">
        <f>'CL &amp; Data'!C492</f>
        <v>-11.307893</v>
      </c>
      <c r="F70" s="6">
        <f>'CL &amp; Data'!D492</f>
        <v>-42.889046</v>
      </c>
      <c r="H70" s="6">
        <f>'CL &amp; Data'!E492</f>
        <v>-44.169376</v>
      </c>
      <c r="J70" s="6">
        <f>'CL &amp; Data'!F492</f>
        <v>-31.229982</v>
      </c>
      <c r="L70" s="6">
        <f>'CL &amp; Data'!L492/1000000000</f>
        <v>18.675000000000001</v>
      </c>
      <c r="N70" s="6">
        <f>'CL &amp; Data'!M492</f>
        <v>-9.9841566000000004</v>
      </c>
      <c r="P70" s="6">
        <f>'CL &amp; Data'!N492</f>
        <v>-49.791584</v>
      </c>
      <c r="R70" s="6">
        <f>'CL &amp; Data'!O492</f>
        <v>-46.754455999999998</v>
      </c>
      <c r="T70" s="6">
        <f>'CL &amp; Data'!P492</f>
        <v>-30.662452999999999</v>
      </c>
    </row>
    <row r="71" spans="2:20" x14ac:dyDescent="0.25">
      <c r="B71" s="6">
        <f>'CL &amp; Data'!B493/1000000000</f>
        <v>18.87</v>
      </c>
      <c r="D71" s="6">
        <f>'CL &amp; Data'!C493</f>
        <v>-11.78511</v>
      </c>
      <c r="F71" s="6">
        <f>'CL &amp; Data'!D493</f>
        <v>-42.366672999999999</v>
      </c>
      <c r="H71" s="6">
        <f>'CL &amp; Data'!E493</f>
        <v>-43.647922999999999</v>
      </c>
      <c r="J71" s="6">
        <f>'CL &amp; Data'!F493</f>
        <v>-31.012353999999998</v>
      </c>
      <c r="L71" s="6">
        <f>'CL &amp; Data'!L493/1000000000</f>
        <v>18.87</v>
      </c>
      <c r="N71" s="6">
        <f>'CL &amp; Data'!M493</f>
        <v>-10.129759</v>
      </c>
      <c r="P71" s="6">
        <f>'CL &amp; Data'!N493</f>
        <v>-49.229461999999998</v>
      </c>
      <c r="R71" s="6">
        <f>'CL &amp; Data'!O493</f>
        <v>-46.264194000000003</v>
      </c>
      <c r="T71" s="6">
        <f>'CL &amp; Data'!P493</f>
        <v>-30.563686000000001</v>
      </c>
    </row>
    <row r="72" spans="2:20" x14ac:dyDescent="0.25">
      <c r="B72" s="6">
        <f>'CL &amp; Data'!B494/1000000000</f>
        <v>19.065000000000001</v>
      </c>
      <c r="D72" s="6">
        <f>'CL &amp; Data'!C494</f>
        <v>-12.015000000000001</v>
      </c>
      <c r="F72" s="6">
        <f>'CL &amp; Data'!D494</f>
        <v>-42.013199</v>
      </c>
      <c r="H72" s="6">
        <f>'CL &amp; Data'!E494</f>
        <v>-43.204258000000003</v>
      </c>
      <c r="J72" s="6">
        <f>'CL &amp; Data'!F494</f>
        <v>-30.785542</v>
      </c>
      <c r="L72" s="6">
        <f>'CL &amp; Data'!L494/1000000000</f>
        <v>19.065000000000001</v>
      </c>
      <c r="N72" s="6">
        <f>'CL &amp; Data'!M494</f>
        <v>-10.451687</v>
      </c>
      <c r="P72" s="6">
        <f>'CL &amp; Data'!N494</f>
        <v>-48.594603999999997</v>
      </c>
      <c r="R72" s="6">
        <f>'CL &amp; Data'!O494</f>
        <v>-45.755726000000003</v>
      </c>
      <c r="T72" s="6">
        <f>'CL &amp; Data'!P494</f>
        <v>-30.469836999999998</v>
      </c>
    </row>
    <row r="73" spans="2:20" x14ac:dyDescent="0.25">
      <c r="B73" s="6">
        <f>'CL &amp; Data'!B495/1000000000</f>
        <v>19.260000000000002</v>
      </c>
      <c r="D73" s="6">
        <f>'CL &amp; Data'!C495</f>
        <v>-12.276721999999999</v>
      </c>
      <c r="F73" s="6">
        <f>'CL &amp; Data'!D495</f>
        <v>-41.843060000000001</v>
      </c>
      <c r="H73" s="6">
        <f>'CL &amp; Data'!E495</f>
        <v>-42.901470000000003</v>
      </c>
      <c r="J73" s="6">
        <f>'CL &amp; Data'!F495</f>
        <v>-30.629517</v>
      </c>
      <c r="L73" s="6">
        <f>'CL &amp; Data'!L495/1000000000</f>
        <v>19.260000000000002</v>
      </c>
      <c r="N73" s="6">
        <f>'CL &amp; Data'!M495</f>
        <v>-10.69021</v>
      </c>
      <c r="P73" s="6">
        <f>'CL &amp; Data'!N495</f>
        <v>-47.959342999999997</v>
      </c>
      <c r="R73" s="6">
        <f>'CL &amp; Data'!O495</f>
        <v>-45.308849000000002</v>
      </c>
      <c r="T73" s="6">
        <f>'CL &amp; Data'!P495</f>
        <v>-30.421923</v>
      </c>
    </row>
    <row r="74" spans="2:20" x14ac:dyDescent="0.25">
      <c r="B74" s="6">
        <f>'CL &amp; Data'!B496/1000000000</f>
        <v>19.454999999999998</v>
      </c>
      <c r="D74" s="6">
        <f>'CL &amp; Data'!C496</f>
        <v>-12.284050000000001</v>
      </c>
      <c r="F74" s="6">
        <f>'CL &amp; Data'!D496</f>
        <v>-41.69265</v>
      </c>
      <c r="H74" s="6">
        <f>'CL &amp; Data'!E496</f>
        <v>-42.591048999999998</v>
      </c>
      <c r="J74" s="6">
        <f>'CL &amp; Data'!F496</f>
        <v>-30.431217</v>
      </c>
      <c r="L74" s="6">
        <f>'CL &amp; Data'!L496/1000000000</f>
        <v>19.454999999999998</v>
      </c>
      <c r="N74" s="6">
        <f>'CL &amp; Data'!M496</f>
        <v>-10.903691999999999</v>
      </c>
      <c r="P74" s="6">
        <f>'CL &amp; Data'!N496</f>
        <v>-47.555034999999997</v>
      </c>
      <c r="R74" s="6">
        <f>'CL &amp; Data'!O496</f>
        <v>-44.993518999999999</v>
      </c>
      <c r="T74" s="6">
        <f>'CL &amp; Data'!P496</f>
        <v>-30.328754</v>
      </c>
    </row>
    <row r="75" spans="2:20" x14ac:dyDescent="0.25">
      <c r="B75" s="6">
        <f>'CL &amp; Data'!B497/1000000000</f>
        <v>19.649999999999999</v>
      </c>
      <c r="D75" s="6">
        <f>'CL &amp; Data'!C497</f>
        <v>-12.423575</v>
      </c>
      <c r="F75" s="6">
        <f>'CL &amp; Data'!D497</f>
        <v>-41.724113000000003</v>
      </c>
      <c r="H75" s="6">
        <f>'CL &amp; Data'!E497</f>
        <v>-42.451450000000001</v>
      </c>
      <c r="J75" s="6">
        <f>'CL &amp; Data'!F497</f>
        <v>-30.399899999999999</v>
      </c>
      <c r="L75" s="6">
        <f>'CL &amp; Data'!L497/1000000000</f>
        <v>19.649999999999999</v>
      </c>
      <c r="N75" s="6">
        <f>'CL &amp; Data'!M497</f>
        <v>-11.276807</v>
      </c>
      <c r="P75" s="6">
        <f>'CL &amp; Data'!N497</f>
        <v>-47.285854</v>
      </c>
      <c r="R75" s="6">
        <f>'CL &amp; Data'!O497</f>
        <v>-44.497928999999999</v>
      </c>
      <c r="T75" s="6">
        <f>'CL &amp; Data'!P497</f>
        <v>-30.298272999999998</v>
      </c>
    </row>
    <row r="76" spans="2:20" x14ac:dyDescent="0.25">
      <c r="B76" s="6">
        <f>'CL &amp; Data'!B498/1000000000</f>
        <v>19.844999999999999</v>
      </c>
      <c r="D76" s="6">
        <f>'CL &amp; Data'!C498</f>
        <v>-12.452192</v>
      </c>
      <c r="F76" s="6">
        <f>'CL &amp; Data'!D498</f>
        <v>-41.723427000000001</v>
      </c>
      <c r="H76" s="6">
        <f>'CL &amp; Data'!E498</f>
        <v>-42.309711</v>
      </c>
      <c r="J76" s="6">
        <f>'CL &amp; Data'!F498</f>
        <v>-30.403275000000001</v>
      </c>
      <c r="L76" s="6">
        <f>'CL &amp; Data'!L498/1000000000</f>
        <v>19.844999999999999</v>
      </c>
      <c r="N76" s="6">
        <f>'CL &amp; Data'!M498</f>
        <v>-11.634789</v>
      </c>
      <c r="P76" s="6">
        <f>'CL &amp; Data'!N498</f>
        <v>-47.218772999999999</v>
      </c>
      <c r="R76" s="6">
        <f>'CL &amp; Data'!O498</f>
        <v>-44.023144000000002</v>
      </c>
      <c r="T76" s="6">
        <f>'CL &amp; Data'!P498</f>
        <v>-30.370259999999998</v>
      </c>
    </row>
    <row r="77" spans="2:20" x14ac:dyDescent="0.25">
      <c r="B77" s="6">
        <f>'CL &amp; Data'!B499/1000000000</f>
        <v>20.04</v>
      </c>
      <c r="D77" s="6">
        <f>'CL &amp; Data'!C499</f>
        <v>-12.573133</v>
      </c>
      <c r="F77" s="6">
        <f>'CL &amp; Data'!D499</f>
        <v>-41.691696</v>
      </c>
      <c r="H77" s="6">
        <f>'CL &amp; Data'!E499</f>
        <v>-42.216583</v>
      </c>
      <c r="J77" s="6">
        <f>'CL &amp; Data'!F499</f>
        <v>-30.441939999999999</v>
      </c>
      <c r="L77" s="6">
        <f>'CL &amp; Data'!L499/1000000000</f>
        <v>20.04</v>
      </c>
      <c r="N77" s="6">
        <f>'CL &amp; Data'!M499</f>
        <v>-11.651182</v>
      </c>
      <c r="P77" s="6">
        <f>'CL &amp; Data'!N499</f>
        <v>-47.355995</v>
      </c>
      <c r="R77" s="6">
        <f>'CL &amp; Data'!O499</f>
        <v>-43.476948</v>
      </c>
      <c r="T77" s="6">
        <f>'CL &amp; Data'!P499</f>
        <v>-30.507797</v>
      </c>
    </row>
    <row r="78" spans="2:20" x14ac:dyDescent="0.25">
      <c r="B78" s="6">
        <f>'CL &amp; Data'!B500/1000000000</f>
        <v>20.234999999999999</v>
      </c>
      <c r="D78" s="6">
        <f>'CL &amp; Data'!C500</f>
        <v>-12.595931</v>
      </c>
      <c r="F78" s="6">
        <f>'CL &amp; Data'!D500</f>
        <v>-41.702174999999997</v>
      </c>
      <c r="H78" s="6">
        <f>'CL &amp; Data'!E500</f>
        <v>-42.30706</v>
      </c>
      <c r="J78" s="6">
        <f>'CL &amp; Data'!F500</f>
        <v>-30.474388000000001</v>
      </c>
      <c r="L78" s="6">
        <f>'CL &amp; Data'!L500/1000000000</f>
        <v>20.234999999999999</v>
      </c>
      <c r="N78" s="6">
        <f>'CL &amp; Data'!M500</f>
        <v>-11.694322</v>
      </c>
      <c r="P78" s="6">
        <f>'CL &amp; Data'!N500</f>
        <v>-47.470188</v>
      </c>
      <c r="R78" s="6">
        <f>'CL &amp; Data'!O500</f>
        <v>-42.739100999999998</v>
      </c>
      <c r="T78" s="6">
        <f>'CL &amp; Data'!P500</f>
        <v>-30.711386000000001</v>
      </c>
    </row>
    <row r="79" spans="2:20" x14ac:dyDescent="0.25">
      <c r="B79" s="6">
        <f>'CL &amp; Data'!B501/1000000000</f>
        <v>20.43</v>
      </c>
      <c r="D79" s="6">
        <f>'CL &amp; Data'!C501</f>
        <v>-12.762988999999999</v>
      </c>
      <c r="F79" s="6">
        <f>'CL &amp; Data'!D501</f>
        <v>-41.736286</v>
      </c>
      <c r="H79" s="6">
        <f>'CL &amp; Data'!E501</f>
        <v>-42.546860000000002</v>
      </c>
      <c r="J79" s="6">
        <f>'CL &amp; Data'!F501</f>
        <v>-30.449155999999999</v>
      </c>
      <c r="L79" s="6">
        <f>'CL &amp; Data'!L501/1000000000</f>
        <v>20.43</v>
      </c>
      <c r="N79" s="6">
        <f>'CL &amp; Data'!M501</f>
        <v>-11.613693</v>
      </c>
      <c r="P79" s="6">
        <f>'CL &amp; Data'!N501</f>
        <v>-47.386302999999998</v>
      </c>
      <c r="R79" s="6">
        <f>'CL &amp; Data'!O501</f>
        <v>-41.642634999999999</v>
      </c>
      <c r="T79" s="6">
        <f>'CL &amp; Data'!P501</f>
        <v>-30.962510999999999</v>
      </c>
    </row>
    <row r="80" spans="2:20" x14ac:dyDescent="0.25">
      <c r="B80" s="6">
        <f>'CL &amp; Data'!B502/1000000000</f>
        <v>20.625</v>
      </c>
      <c r="D80" s="6">
        <f>'CL &amp; Data'!C502</f>
        <v>-12.877449</v>
      </c>
      <c r="F80" s="6">
        <f>'CL &amp; Data'!D502</f>
        <v>-41.514285999999998</v>
      </c>
      <c r="H80" s="6">
        <f>'CL &amp; Data'!E502</f>
        <v>-42.889178999999999</v>
      </c>
      <c r="J80" s="6">
        <f>'CL &amp; Data'!F502</f>
        <v>-30.111853</v>
      </c>
      <c r="L80" s="6">
        <f>'CL &amp; Data'!L502/1000000000</f>
        <v>20.625</v>
      </c>
      <c r="N80" s="6">
        <f>'CL &amp; Data'!M502</f>
        <v>-11.442821</v>
      </c>
      <c r="P80" s="6">
        <f>'CL &amp; Data'!N502</f>
        <v>-47.376193999999998</v>
      </c>
      <c r="R80" s="6">
        <f>'CL &amp; Data'!O502</f>
        <v>-39.733272999999997</v>
      </c>
      <c r="T80" s="6">
        <f>'CL &amp; Data'!P502</f>
        <v>-31.028987999999998</v>
      </c>
    </row>
    <row r="81" spans="2:20" x14ac:dyDescent="0.25">
      <c r="B81" s="6">
        <f>'CL &amp; Data'!B503/1000000000</f>
        <v>20.82</v>
      </c>
      <c r="D81" s="6">
        <f>'CL &amp; Data'!C503</f>
        <v>-13.137231</v>
      </c>
      <c r="F81" s="6">
        <f>'CL &amp; Data'!D503</f>
        <v>-41.134605000000001</v>
      </c>
      <c r="H81" s="6">
        <f>'CL &amp; Data'!E503</f>
        <v>-43.606887999999998</v>
      </c>
      <c r="J81" s="6">
        <f>'CL &amp; Data'!F503</f>
        <v>-30.169644999999999</v>
      </c>
      <c r="L81" s="6">
        <f>'CL &amp; Data'!L503/1000000000</f>
        <v>20.82</v>
      </c>
      <c r="N81" s="6">
        <f>'CL &amp; Data'!M503</f>
        <v>-11.292586</v>
      </c>
      <c r="P81" s="6">
        <f>'CL &amp; Data'!N503</f>
        <v>-47.566029</v>
      </c>
      <c r="R81" s="6">
        <f>'CL &amp; Data'!O503</f>
        <v>-37.494517999999999</v>
      </c>
      <c r="T81" s="6">
        <f>'CL &amp; Data'!P503</f>
        <v>-30.401572999999999</v>
      </c>
    </row>
    <row r="82" spans="2:20" x14ac:dyDescent="0.25">
      <c r="B82" s="6">
        <f>'CL &amp; Data'!B504/1000000000</f>
        <v>21.015000000000001</v>
      </c>
      <c r="D82" s="6">
        <f>'CL &amp; Data'!C504</f>
        <v>-13.59572</v>
      </c>
      <c r="F82" s="6">
        <f>'CL &amp; Data'!D504</f>
        <v>-40.656650999999997</v>
      </c>
      <c r="H82" s="6">
        <f>'CL &amp; Data'!E504</f>
        <v>-43.422260000000001</v>
      </c>
      <c r="J82" s="6">
        <f>'CL &amp; Data'!F504</f>
        <v>-30.702183000000002</v>
      </c>
      <c r="L82" s="6">
        <f>'CL &amp; Data'!L504/1000000000</f>
        <v>21.015000000000001</v>
      </c>
      <c r="N82" s="6">
        <f>'CL &amp; Data'!M504</f>
        <v>-11.246829</v>
      </c>
      <c r="P82" s="6">
        <f>'CL &amp; Data'!N504</f>
        <v>-47.045085999999998</v>
      </c>
      <c r="R82" s="6">
        <f>'CL &amp; Data'!O504</f>
        <v>-36.763114999999999</v>
      </c>
      <c r="T82" s="6">
        <f>'CL &amp; Data'!P504</f>
        <v>-30.260383999999998</v>
      </c>
    </row>
    <row r="83" spans="2:20" x14ac:dyDescent="0.25">
      <c r="B83" s="6">
        <f>'CL &amp; Data'!B505/1000000000</f>
        <v>21.21</v>
      </c>
      <c r="D83" s="6">
        <f>'CL &amp; Data'!C505</f>
        <v>-14.064959</v>
      </c>
      <c r="F83" s="6">
        <f>'CL &amp; Data'!D505</f>
        <v>-40.223968999999997</v>
      </c>
      <c r="H83" s="6">
        <f>'CL &amp; Data'!E505</f>
        <v>-43.082667999999998</v>
      </c>
      <c r="J83" s="6">
        <f>'CL &amp; Data'!F505</f>
        <v>-31.332438</v>
      </c>
      <c r="L83" s="6">
        <f>'CL &amp; Data'!L505/1000000000</f>
        <v>21.21</v>
      </c>
      <c r="N83" s="6">
        <f>'CL &amp; Data'!M505</f>
        <v>-11.057956000000001</v>
      </c>
      <c r="P83" s="6">
        <f>'CL &amp; Data'!N505</f>
        <v>-46.593918000000002</v>
      </c>
      <c r="R83" s="6">
        <f>'CL &amp; Data'!O505</f>
        <v>-36.684204000000001</v>
      </c>
      <c r="T83" s="6">
        <f>'CL &amp; Data'!P505</f>
        <v>-30.538385000000002</v>
      </c>
    </row>
    <row r="84" spans="2:20" x14ac:dyDescent="0.25">
      <c r="B84" s="6">
        <f>'CL &amp; Data'!B506/1000000000</f>
        <v>21.405000000000001</v>
      </c>
      <c r="D84" s="6">
        <f>'CL &amp; Data'!C506</f>
        <v>-14.507845</v>
      </c>
      <c r="F84" s="6">
        <f>'CL &amp; Data'!D506</f>
        <v>-39.901985000000003</v>
      </c>
      <c r="H84" s="6">
        <f>'CL &amp; Data'!E506</f>
        <v>-42.715575999999999</v>
      </c>
      <c r="J84" s="6">
        <f>'CL &amp; Data'!F506</f>
        <v>-32.125267000000001</v>
      </c>
      <c r="L84" s="6">
        <f>'CL &amp; Data'!L506/1000000000</f>
        <v>21.405000000000001</v>
      </c>
      <c r="N84" s="6">
        <f>'CL &amp; Data'!M506</f>
        <v>-10.907791</v>
      </c>
      <c r="P84" s="6">
        <f>'CL &amp; Data'!N506</f>
        <v>-46.203856999999999</v>
      </c>
      <c r="R84" s="6">
        <f>'CL &amp; Data'!O506</f>
        <v>-37.206069999999997</v>
      </c>
      <c r="T84" s="6">
        <f>'CL &amp; Data'!P506</f>
        <v>-30.883656999999999</v>
      </c>
    </row>
    <row r="85" spans="2:20" x14ac:dyDescent="0.25">
      <c r="B85" s="6">
        <f>'CL &amp; Data'!B507/1000000000</f>
        <v>21.6</v>
      </c>
      <c r="D85" s="6">
        <f>'CL &amp; Data'!C507</f>
        <v>-15.084600999999999</v>
      </c>
      <c r="F85" s="6">
        <f>'CL &amp; Data'!D507</f>
        <v>-39.880318000000003</v>
      </c>
      <c r="H85" s="6">
        <f>'CL &amp; Data'!E507</f>
        <v>-42.326949999999997</v>
      </c>
      <c r="J85" s="6">
        <f>'CL &amp; Data'!F507</f>
        <v>-33.314200999999997</v>
      </c>
      <c r="L85" s="6">
        <f>'CL &amp; Data'!L507/1000000000</f>
        <v>21.6</v>
      </c>
      <c r="N85" s="6">
        <f>'CL &amp; Data'!M507</f>
        <v>-10.839335</v>
      </c>
      <c r="P85" s="6">
        <f>'CL &amp; Data'!N507</f>
        <v>-45.681964999999998</v>
      </c>
      <c r="R85" s="6">
        <f>'CL &amp; Data'!O507</f>
        <v>-38.698661999999999</v>
      </c>
      <c r="T85" s="6">
        <f>'CL &amp; Data'!P507</f>
        <v>-31.465281000000001</v>
      </c>
    </row>
    <row r="86" spans="2:20" x14ac:dyDescent="0.25">
      <c r="B86" s="6">
        <f>'CL &amp; Data'!B508/1000000000</f>
        <v>21.795000000000002</v>
      </c>
      <c r="D86" s="6">
        <f>'CL &amp; Data'!C508</f>
        <v>-15.789485000000001</v>
      </c>
      <c r="F86" s="6">
        <f>'CL &amp; Data'!D508</f>
        <v>-40.032871</v>
      </c>
      <c r="H86" s="6">
        <f>'CL &amp; Data'!E508</f>
        <v>-41.546452000000002</v>
      </c>
      <c r="J86" s="6">
        <f>'CL &amp; Data'!F508</f>
        <v>-34.308318999999997</v>
      </c>
      <c r="L86" s="6">
        <f>'CL &amp; Data'!L508/1000000000</f>
        <v>21.795000000000002</v>
      </c>
      <c r="N86" s="6">
        <f>'CL &amp; Data'!M508</f>
        <v>-10.970764000000001</v>
      </c>
      <c r="P86" s="6">
        <f>'CL &amp; Data'!N508</f>
        <v>-44.758372999999999</v>
      </c>
      <c r="R86" s="6">
        <f>'CL &amp; Data'!O508</f>
        <v>-40.569572000000001</v>
      </c>
      <c r="T86" s="6">
        <f>'CL &amp; Data'!P508</f>
        <v>-32.789538999999998</v>
      </c>
    </row>
    <row r="87" spans="2:20" x14ac:dyDescent="0.25">
      <c r="B87" s="6">
        <f>'CL &amp; Data'!B509/1000000000</f>
        <v>21.99</v>
      </c>
      <c r="D87" s="6">
        <f>'CL &amp; Data'!C509</f>
        <v>-16.483184999999999</v>
      </c>
      <c r="F87" s="6">
        <f>'CL &amp; Data'!D509</f>
        <v>-40.289867000000001</v>
      </c>
      <c r="H87" s="6">
        <f>'CL &amp; Data'!E509</f>
        <v>-41.609668999999997</v>
      </c>
      <c r="J87" s="6">
        <f>'CL &amp; Data'!F509</f>
        <v>-34.986324000000003</v>
      </c>
      <c r="L87" s="6">
        <f>'CL &amp; Data'!L509/1000000000</f>
        <v>21.99</v>
      </c>
      <c r="N87" s="6">
        <f>'CL &amp; Data'!M509</f>
        <v>-11.224106000000001</v>
      </c>
      <c r="P87" s="6">
        <f>'CL &amp; Data'!N509</f>
        <v>-44.443610999999997</v>
      </c>
      <c r="R87" s="6">
        <f>'CL &amp; Data'!O509</f>
        <v>-41.050812000000001</v>
      </c>
      <c r="T87" s="6">
        <f>'CL &amp; Data'!P509</f>
        <v>-33.715873999999999</v>
      </c>
    </row>
    <row r="88" spans="2:20" x14ac:dyDescent="0.25">
      <c r="B88" s="6">
        <f>'CL &amp; Data'!B510/1000000000</f>
        <v>22.184999999999999</v>
      </c>
      <c r="D88" s="6">
        <f>'CL &amp; Data'!C510</f>
        <v>-17.342886</v>
      </c>
      <c r="F88" s="6">
        <f>'CL &amp; Data'!D510</f>
        <v>-40.476685000000003</v>
      </c>
      <c r="H88" s="6">
        <f>'CL &amp; Data'!E510</f>
        <v>-41.663527999999999</v>
      </c>
      <c r="J88" s="6">
        <f>'CL &amp; Data'!F510</f>
        <v>-35.743834999999997</v>
      </c>
      <c r="L88" s="6">
        <f>'CL &amp; Data'!L510/1000000000</f>
        <v>22.184999999999999</v>
      </c>
      <c r="N88" s="6">
        <f>'CL &amp; Data'!M510</f>
        <v>-11.865206000000001</v>
      </c>
      <c r="P88" s="6">
        <f>'CL &amp; Data'!N510</f>
        <v>-44.000926999999997</v>
      </c>
      <c r="R88" s="6">
        <f>'CL &amp; Data'!O510</f>
        <v>-41.070582999999999</v>
      </c>
      <c r="T88" s="6">
        <f>'CL &amp; Data'!P510</f>
        <v>-34.336039999999997</v>
      </c>
    </row>
    <row r="89" spans="2:20" x14ac:dyDescent="0.25">
      <c r="B89" s="6">
        <f>'CL &amp; Data'!B511/1000000000</f>
        <v>22.38</v>
      </c>
      <c r="D89" s="6">
        <f>'CL &amp; Data'!C511</f>
        <v>-17.997561000000001</v>
      </c>
      <c r="F89" s="6">
        <f>'CL &amp; Data'!D511</f>
        <v>-40.533816999999999</v>
      </c>
      <c r="H89" s="6">
        <f>'CL &amp; Data'!E511</f>
        <v>-41.595996999999997</v>
      </c>
      <c r="J89" s="6">
        <f>'CL &amp; Data'!F511</f>
        <v>-36.539028000000002</v>
      </c>
      <c r="L89" s="6">
        <f>'CL &amp; Data'!L511/1000000000</f>
        <v>22.38</v>
      </c>
      <c r="N89" s="6">
        <f>'CL &amp; Data'!M511</f>
        <v>-12.452643999999999</v>
      </c>
      <c r="P89" s="6">
        <f>'CL &amp; Data'!N511</f>
        <v>-43.676250000000003</v>
      </c>
      <c r="R89" s="6">
        <f>'CL &amp; Data'!O511</f>
        <v>-40.935966000000001</v>
      </c>
      <c r="T89" s="6">
        <f>'CL &amp; Data'!P511</f>
        <v>-35.010738000000003</v>
      </c>
    </row>
    <row r="90" spans="2:20" x14ac:dyDescent="0.25">
      <c r="B90" s="6">
        <f>'CL &amp; Data'!B512/1000000000</f>
        <v>22.574999999999999</v>
      </c>
      <c r="D90" s="6">
        <f>'CL &amp; Data'!C512</f>
        <v>-18.459354000000001</v>
      </c>
      <c r="F90" s="6">
        <f>'CL &amp; Data'!D512</f>
        <v>-40.518143000000002</v>
      </c>
      <c r="H90" s="6">
        <f>'CL &amp; Data'!E512</f>
        <v>-41.443398000000002</v>
      </c>
      <c r="J90" s="6">
        <f>'CL &amp; Data'!F512</f>
        <v>-37.411586999999997</v>
      </c>
      <c r="L90" s="6">
        <f>'CL &amp; Data'!L512/1000000000</f>
        <v>22.574999999999999</v>
      </c>
      <c r="N90" s="6">
        <f>'CL &amp; Data'!M512</f>
        <v>-13.236658</v>
      </c>
      <c r="P90" s="6">
        <f>'CL &amp; Data'!N512</f>
        <v>-43.508713</v>
      </c>
      <c r="R90" s="6">
        <f>'CL &amp; Data'!O512</f>
        <v>-40.754809999999999</v>
      </c>
      <c r="T90" s="6">
        <f>'CL &amp; Data'!P512</f>
        <v>-35.778244000000001</v>
      </c>
    </row>
    <row r="91" spans="2:20" x14ac:dyDescent="0.25">
      <c r="B91" s="6">
        <f>'CL &amp; Data'!B513/1000000000</f>
        <v>22.77</v>
      </c>
      <c r="D91" s="6">
        <f>'CL &amp; Data'!C513</f>
        <v>-18.685697999999999</v>
      </c>
      <c r="F91" s="6">
        <f>'CL &amp; Data'!D513</f>
        <v>-40.447547999999998</v>
      </c>
      <c r="H91" s="6">
        <f>'CL &amp; Data'!E513</f>
        <v>-41.205818000000001</v>
      </c>
      <c r="J91" s="6">
        <f>'CL &amp; Data'!F513</f>
        <v>-38.366790999999999</v>
      </c>
      <c r="L91" s="6">
        <f>'CL &amp; Data'!L513/1000000000</f>
        <v>22.77</v>
      </c>
      <c r="N91" s="6">
        <f>'CL &amp; Data'!M513</f>
        <v>-13.998777</v>
      </c>
      <c r="P91" s="6">
        <f>'CL &amp; Data'!N513</f>
        <v>-43.462859999999999</v>
      </c>
      <c r="R91" s="6">
        <f>'CL &amp; Data'!O513</f>
        <v>-40.536797</v>
      </c>
      <c r="T91" s="6">
        <f>'CL &amp; Data'!P513</f>
        <v>-36.684330000000003</v>
      </c>
    </row>
    <row r="92" spans="2:20" x14ac:dyDescent="0.25">
      <c r="B92" s="6">
        <f>'CL &amp; Data'!B514/1000000000</f>
        <v>22.965</v>
      </c>
      <c r="D92" s="6">
        <f>'CL &amp; Data'!C514</f>
        <v>-18.314682000000001</v>
      </c>
      <c r="F92" s="6">
        <f>'CL &amp; Data'!D514</f>
        <v>-40.671760999999996</v>
      </c>
      <c r="H92" s="6">
        <f>'CL &amp; Data'!E514</f>
        <v>-41.226933000000002</v>
      </c>
      <c r="J92" s="6">
        <f>'CL &amp; Data'!F514</f>
        <v>-39.421539000000003</v>
      </c>
      <c r="L92" s="6">
        <f>'CL &amp; Data'!L514/1000000000</f>
        <v>22.965</v>
      </c>
      <c r="N92" s="6">
        <f>'CL &amp; Data'!M514</f>
        <v>-15.011284</v>
      </c>
      <c r="P92" s="6">
        <f>'CL &amp; Data'!N514</f>
        <v>-43.668948999999998</v>
      </c>
      <c r="R92" s="6">
        <f>'CL &amp; Data'!O514</f>
        <v>-40.331566000000002</v>
      </c>
      <c r="T92" s="6">
        <f>'CL &amp; Data'!P514</f>
        <v>-37.675719999999998</v>
      </c>
    </row>
    <row r="93" spans="2:20" x14ac:dyDescent="0.25">
      <c r="B93" s="6">
        <f>'CL &amp; Data'!B515/1000000000</f>
        <v>23.16</v>
      </c>
      <c r="D93" s="6">
        <f>'CL &amp; Data'!C515</f>
        <v>-17.541874</v>
      </c>
      <c r="F93" s="6">
        <f>'CL &amp; Data'!D515</f>
        <v>-41.030543999999999</v>
      </c>
      <c r="H93" s="6">
        <f>'CL &amp; Data'!E515</f>
        <v>-41.436858999999998</v>
      </c>
      <c r="J93" s="6">
        <f>'CL &amp; Data'!F515</f>
        <v>-40.594067000000003</v>
      </c>
      <c r="L93" s="6">
        <f>'CL &amp; Data'!L515/1000000000</f>
        <v>23.16</v>
      </c>
      <c r="N93" s="6">
        <f>'CL &amp; Data'!M515</f>
        <v>-15.997089000000001</v>
      </c>
      <c r="P93" s="6">
        <f>'CL &amp; Data'!N515</f>
        <v>-43.995978999999998</v>
      </c>
      <c r="R93" s="6">
        <f>'CL &amp; Data'!O515</f>
        <v>-40.155579000000003</v>
      </c>
      <c r="T93" s="6">
        <f>'CL &amp; Data'!P515</f>
        <v>-38.791499999999999</v>
      </c>
    </row>
    <row r="94" spans="2:20" x14ac:dyDescent="0.25">
      <c r="B94" s="6">
        <f>'CL &amp; Data'!B516/1000000000</f>
        <v>23.355</v>
      </c>
      <c r="D94" s="6">
        <f>'CL &amp; Data'!C516</f>
        <v>-16.844446000000001</v>
      </c>
      <c r="F94" s="6">
        <f>'CL &amp; Data'!D516</f>
        <v>-41.508800999999998</v>
      </c>
      <c r="H94" s="6">
        <f>'CL &amp; Data'!E516</f>
        <v>-41.744331000000003</v>
      </c>
      <c r="J94" s="6">
        <f>'CL &amp; Data'!F516</f>
        <v>-41.890628999999997</v>
      </c>
      <c r="L94" s="6">
        <f>'CL &amp; Data'!L516/1000000000</f>
        <v>23.355</v>
      </c>
      <c r="N94" s="6">
        <f>'CL &amp; Data'!M516</f>
        <v>-17.442715</v>
      </c>
      <c r="P94" s="6">
        <f>'CL &amp; Data'!N516</f>
        <v>-44.398330999999999</v>
      </c>
      <c r="R94" s="6">
        <f>'CL &amp; Data'!O516</f>
        <v>-39.904826999999997</v>
      </c>
      <c r="T94" s="6">
        <f>'CL &amp; Data'!P516</f>
        <v>-40.043712999999997</v>
      </c>
    </row>
    <row r="95" spans="2:20" x14ac:dyDescent="0.25">
      <c r="B95" s="6">
        <f>'CL &amp; Data'!B517/1000000000</f>
        <v>23.55</v>
      </c>
      <c r="D95" s="6">
        <f>'CL &amp; Data'!C517</f>
        <v>-16.110938999999998</v>
      </c>
      <c r="F95" s="6">
        <f>'CL &amp; Data'!D517</f>
        <v>-42.026057999999999</v>
      </c>
      <c r="H95" s="6">
        <f>'CL &amp; Data'!E517</f>
        <v>-42.138221999999999</v>
      </c>
      <c r="J95" s="6">
        <f>'CL &amp; Data'!F517</f>
        <v>-43.110016000000002</v>
      </c>
      <c r="L95" s="6">
        <f>'CL &amp; Data'!L517/1000000000</f>
        <v>23.55</v>
      </c>
      <c r="N95" s="6">
        <f>'CL &amp; Data'!M517</f>
        <v>-18.996956000000001</v>
      </c>
      <c r="P95" s="6">
        <f>'CL &amp; Data'!N517</f>
        <v>-44.797516000000002</v>
      </c>
      <c r="R95" s="6">
        <f>'CL &amp; Data'!O517</f>
        <v>-39.598236</v>
      </c>
      <c r="T95" s="6">
        <f>'CL &amp; Data'!P517</f>
        <v>-41.519748999999997</v>
      </c>
    </row>
    <row r="96" spans="2:20" x14ac:dyDescent="0.25">
      <c r="B96" s="6">
        <f>'CL &amp; Data'!B518/1000000000</f>
        <v>23.745000000000001</v>
      </c>
      <c r="D96" s="6">
        <f>'CL &amp; Data'!C518</f>
        <v>-15.201278</v>
      </c>
      <c r="F96" s="6">
        <f>'CL &amp; Data'!D518</f>
        <v>-42.616619</v>
      </c>
      <c r="H96" s="6">
        <f>'CL &amp; Data'!E518</f>
        <v>-42.641117000000001</v>
      </c>
      <c r="J96" s="6">
        <f>'CL &amp; Data'!F518</f>
        <v>-44.244999</v>
      </c>
      <c r="L96" s="6">
        <f>'CL &amp; Data'!L518/1000000000</f>
        <v>23.745000000000001</v>
      </c>
      <c r="N96" s="6">
        <f>'CL &amp; Data'!M518</f>
        <v>-20.182095</v>
      </c>
      <c r="P96" s="6">
        <f>'CL &amp; Data'!N518</f>
        <v>-45.171585</v>
      </c>
      <c r="R96" s="6">
        <f>'CL &amp; Data'!O518</f>
        <v>-39.311118999999998</v>
      </c>
      <c r="T96" s="6">
        <f>'CL &amp; Data'!P518</f>
        <v>-43.180370000000003</v>
      </c>
    </row>
    <row r="97" spans="2:20" x14ac:dyDescent="0.25">
      <c r="B97" s="6">
        <f>'CL &amp; Data'!B519/1000000000</f>
        <v>23.94</v>
      </c>
      <c r="D97" s="6">
        <f>'CL &amp; Data'!C519</f>
        <v>-14.571576</v>
      </c>
      <c r="F97" s="6">
        <f>'CL &amp; Data'!D519</f>
        <v>-43.003746</v>
      </c>
      <c r="H97" s="6">
        <f>'CL &amp; Data'!E519</f>
        <v>-42.990036000000003</v>
      </c>
      <c r="J97" s="6">
        <f>'CL &amp; Data'!F519</f>
        <v>-45.032600000000002</v>
      </c>
      <c r="L97" s="6">
        <f>'CL &amp; Data'!L519/1000000000</f>
        <v>23.94</v>
      </c>
      <c r="N97" s="6">
        <f>'CL &amp; Data'!M519</f>
        <v>-20.559698000000001</v>
      </c>
      <c r="P97" s="6">
        <f>'CL &amp; Data'!N519</f>
        <v>-45.376114000000001</v>
      </c>
      <c r="R97" s="6">
        <f>'CL &amp; Data'!O519</f>
        <v>-38.983814000000002</v>
      </c>
      <c r="T97" s="6">
        <f>'CL &amp; Data'!P519</f>
        <v>-44.876655999999997</v>
      </c>
    </row>
    <row r="98" spans="2:20" x14ac:dyDescent="0.25">
      <c r="B98" s="6">
        <f>'CL &amp; Data'!B520/1000000000</f>
        <v>24.135000000000002</v>
      </c>
      <c r="D98" s="6">
        <f>'CL &amp; Data'!C520</f>
        <v>-14.115760999999999</v>
      </c>
      <c r="F98" s="6">
        <f>'CL &amp; Data'!D520</f>
        <v>-43.354152999999997</v>
      </c>
      <c r="H98" s="6">
        <f>'CL &amp; Data'!E520</f>
        <v>-43.276691</v>
      </c>
      <c r="J98" s="6">
        <f>'CL &amp; Data'!F520</f>
        <v>-45.002994999999999</v>
      </c>
      <c r="L98" s="6">
        <f>'CL &amp; Data'!L520/1000000000</f>
        <v>24.135000000000002</v>
      </c>
      <c r="N98" s="6">
        <f>'CL &amp; Data'!M520</f>
        <v>-20.352695000000001</v>
      </c>
      <c r="P98" s="6">
        <f>'CL &amp; Data'!N520</f>
        <v>-45.560364</v>
      </c>
      <c r="R98" s="6">
        <f>'CL &amp; Data'!O520</f>
        <v>-38.61956</v>
      </c>
      <c r="T98" s="6">
        <f>'CL &amp; Data'!P520</f>
        <v>-46.135109</v>
      </c>
    </row>
    <row r="99" spans="2:20" x14ac:dyDescent="0.25">
      <c r="B99" s="6">
        <f>'CL &amp; Data'!B521/1000000000</f>
        <v>24.33</v>
      </c>
      <c r="D99" s="6">
        <f>'CL &amp; Data'!C521</f>
        <v>-13.63724</v>
      </c>
      <c r="F99" s="6">
        <f>'CL &amp; Data'!D521</f>
        <v>-43.754165999999998</v>
      </c>
      <c r="H99" s="6">
        <f>'CL &amp; Data'!E521</f>
        <v>-43.650326</v>
      </c>
      <c r="J99" s="6">
        <f>'CL &amp; Data'!F521</f>
        <v>-44.286911000000003</v>
      </c>
      <c r="L99" s="6">
        <f>'CL &amp; Data'!L521/1000000000</f>
        <v>24.33</v>
      </c>
      <c r="N99" s="6">
        <f>'CL &amp; Data'!M521</f>
        <v>-19.878644999999999</v>
      </c>
      <c r="P99" s="6">
        <f>'CL &amp; Data'!N521</f>
        <v>-45.510910000000003</v>
      </c>
      <c r="R99" s="6">
        <f>'CL &amp; Data'!O521</f>
        <v>-38.259250999999999</v>
      </c>
      <c r="T99" s="6">
        <f>'CL &amp; Data'!P521</f>
        <v>-46.601779999999998</v>
      </c>
    </row>
    <row r="100" spans="2:20" x14ac:dyDescent="0.25">
      <c r="B100" s="6">
        <f>'CL &amp; Data'!B522/1000000000</f>
        <v>24.524999999999999</v>
      </c>
      <c r="D100" s="6">
        <f>'CL &amp; Data'!C522</f>
        <v>-13.209759999999999</v>
      </c>
      <c r="F100" s="6">
        <f>'CL &amp; Data'!D522</f>
        <v>-44.162410999999999</v>
      </c>
      <c r="H100" s="6">
        <f>'CL &amp; Data'!E522</f>
        <v>-43.968409999999999</v>
      </c>
      <c r="J100" s="6">
        <f>'CL &amp; Data'!F522</f>
        <v>-43.121014000000002</v>
      </c>
      <c r="L100" s="6">
        <f>'CL &amp; Data'!L522/1000000000</f>
        <v>24.524999999999999</v>
      </c>
      <c r="N100" s="6">
        <f>'CL &amp; Data'!M522</f>
        <v>-18.541979000000001</v>
      </c>
      <c r="P100" s="6">
        <f>'CL &amp; Data'!N522</f>
        <v>-45.373534999999997</v>
      </c>
      <c r="R100" s="6">
        <f>'CL &amp; Data'!O522</f>
        <v>-37.926158999999998</v>
      </c>
      <c r="T100" s="6">
        <f>'CL &amp; Data'!P522</f>
        <v>-46.183886999999999</v>
      </c>
    </row>
    <row r="101" spans="2:20" x14ac:dyDescent="0.25">
      <c r="B101" s="6">
        <f>'CL &amp; Data'!B523/1000000000</f>
        <v>24.72</v>
      </c>
      <c r="D101" s="6">
        <f>'CL &amp; Data'!C523</f>
        <v>-12.988441</v>
      </c>
      <c r="F101" s="6">
        <f>'CL &amp; Data'!D523</f>
        <v>-44.606242999999999</v>
      </c>
      <c r="H101" s="6">
        <f>'CL &amp; Data'!E523</f>
        <v>-44.252831</v>
      </c>
      <c r="J101" s="6">
        <f>'CL &amp; Data'!F523</f>
        <v>-41.488303999999999</v>
      </c>
      <c r="L101" s="6">
        <f>'CL &amp; Data'!L523/1000000000</f>
        <v>24.72</v>
      </c>
      <c r="N101" s="6">
        <f>'CL &amp; Data'!M523</f>
        <v>-17.202401999999999</v>
      </c>
      <c r="P101" s="6">
        <f>'CL &amp; Data'!N523</f>
        <v>-45.230026000000002</v>
      </c>
      <c r="R101" s="6">
        <f>'CL &amp; Data'!O523</f>
        <v>-37.584839000000002</v>
      </c>
      <c r="T101" s="6">
        <f>'CL &amp; Data'!P523</f>
        <v>-44.950302000000001</v>
      </c>
    </row>
    <row r="102" spans="2:20" x14ac:dyDescent="0.25">
      <c r="B102" s="6">
        <f>'CL &amp; Data'!B524/1000000000</f>
        <v>24.914999999999999</v>
      </c>
      <c r="D102" s="6">
        <f>'CL &amp; Data'!C524</f>
        <v>-12.957617000000001</v>
      </c>
      <c r="F102" s="6">
        <f>'CL &amp; Data'!D524</f>
        <v>-45.007069000000001</v>
      </c>
      <c r="H102" s="6">
        <f>'CL &amp; Data'!E524</f>
        <v>-44.406559000000001</v>
      </c>
      <c r="J102" s="6">
        <f>'CL &amp; Data'!F524</f>
        <v>-39.650908999999999</v>
      </c>
      <c r="L102" s="6">
        <f>'CL &amp; Data'!L524/1000000000</f>
        <v>24.914999999999999</v>
      </c>
      <c r="N102" s="6">
        <f>'CL &amp; Data'!M524</f>
        <v>-16.04937</v>
      </c>
      <c r="P102" s="6">
        <f>'CL &amp; Data'!N524</f>
        <v>-45.073253999999999</v>
      </c>
      <c r="R102" s="6">
        <f>'CL &amp; Data'!O524</f>
        <v>-37.252682</v>
      </c>
      <c r="T102" s="6">
        <f>'CL &amp; Data'!P524</f>
        <v>-43.063831</v>
      </c>
    </row>
    <row r="103" spans="2:20" x14ac:dyDescent="0.25">
      <c r="B103" s="6">
        <f>'CL &amp; Data'!B525/1000000000</f>
        <v>25.11</v>
      </c>
      <c r="D103" s="6">
        <f>'CL &amp; Data'!C525</f>
        <v>-13.027101</v>
      </c>
      <c r="F103" s="6">
        <f>'CL &amp; Data'!D525</f>
        <v>-45.33699</v>
      </c>
      <c r="H103" s="6">
        <f>'CL &amp; Data'!E525</f>
        <v>-44.433098000000001</v>
      </c>
      <c r="J103" s="6">
        <f>'CL &amp; Data'!F525</f>
        <v>-38.047305999999999</v>
      </c>
      <c r="L103" s="6">
        <f>'CL &amp; Data'!L525/1000000000</f>
        <v>25.11</v>
      </c>
      <c r="N103" s="6">
        <f>'CL &amp; Data'!M525</f>
        <v>-15.228400000000001</v>
      </c>
      <c r="P103" s="6">
        <f>'CL &amp; Data'!N525</f>
        <v>-44.902602999999999</v>
      </c>
      <c r="R103" s="6">
        <f>'CL &amp; Data'!O525</f>
        <v>-36.929276000000002</v>
      </c>
      <c r="T103" s="6">
        <f>'CL &amp; Data'!P525</f>
        <v>-40.965789999999998</v>
      </c>
    </row>
    <row r="104" spans="2:20" x14ac:dyDescent="0.25">
      <c r="B104" s="6">
        <f>'CL &amp; Data'!B526/1000000000</f>
        <v>25.305</v>
      </c>
      <c r="D104" s="6">
        <f>'CL &amp; Data'!C526</f>
        <v>-13.256323</v>
      </c>
      <c r="F104" s="6">
        <f>'CL &amp; Data'!D526</f>
        <v>-45.589314000000002</v>
      </c>
      <c r="H104" s="6">
        <f>'CL &amp; Data'!E526</f>
        <v>-44.322865</v>
      </c>
      <c r="J104" s="6">
        <f>'CL &amp; Data'!F526</f>
        <v>-36.612349999999999</v>
      </c>
      <c r="L104" s="6">
        <f>'CL &amp; Data'!L526/1000000000</f>
        <v>25.305</v>
      </c>
      <c r="N104" s="6">
        <f>'CL &amp; Data'!M526</f>
        <v>-14.043742</v>
      </c>
      <c r="P104" s="6">
        <f>'CL &amp; Data'!N526</f>
        <v>-44.867859000000003</v>
      </c>
      <c r="R104" s="6">
        <f>'CL &amp; Data'!O526</f>
        <v>-36.625988</v>
      </c>
      <c r="T104" s="6">
        <f>'CL &amp; Data'!P526</f>
        <v>-39.044994000000003</v>
      </c>
    </row>
    <row r="105" spans="2:20" x14ac:dyDescent="0.25">
      <c r="B105" s="6">
        <f>'CL &amp; Data'!B527/1000000000</f>
        <v>25.5</v>
      </c>
      <c r="D105" s="6">
        <f>'CL &amp; Data'!C527</f>
        <v>-13.610082999999999</v>
      </c>
      <c r="F105" s="6">
        <f>'CL &amp; Data'!D527</f>
        <v>-45.768028000000001</v>
      </c>
      <c r="H105" s="6">
        <f>'CL &amp; Data'!E527</f>
        <v>-44.136023999999999</v>
      </c>
      <c r="J105" s="6">
        <f>'CL &amp; Data'!F527</f>
        <v>-35.293250999999998</v>
      </c>
      <c r="L105" s="6">
        <f>'CL &amp; Data'!L527/1000000000</f>
        <v>25.5</v>
      </c>
      <c r="N105" s="6">
        <f>'CL &amp; Data'!M527</f>
        <v>-13.468679</v>
      </c>
      <c r="P105" s="6">
        <f>'CL &amp; Data'!N527</f>
        <v>-44.877727999999998</v>
      </c>
      <c r="R105" s="6">
        <f>'CL &amp; Data'!O527</f>
        <v>-36.326942000000003</v>
      </c>
      <c r="T105" s="6">
        <f>'CL &amp; Data'!P527</f>
        <v>-37.304881999999999</v>
      </c>
    </row>
    <row r="106" spans="2:20" x14ac:dyDescent="0.25">
      <c r="B106" s="6">
        <f>'CL &amp; Data'!B528/1000000000</f>
        <v>25.695</v>
      </c>
      <c r="D106" s="6">
        <f>'CL &amp; Data'!C528</f>
        <v>-14.087317000000001</v>
      </c>
      <c r="F106" s="6">
        <f>'CL &amp; Data'!D528</f>
        <v>-45.908047000000003</v>
      </c>
      <c r="H106" s="6">
        <f>'CL &amp; Data'!E528</f>
        <v>-43.846648999999999</v>
      </c>
      <c r="J106" s="6">
        <f>'CL &amp; Data'!F528</f>
        <v>-34.085213000000003</v>
      </c>
      <c r="L106" s="6">
        <f>'CL &amp; Data'!L528/1000000000</f>
        <v>25.695</v>
      </c>
      <c r="N106" s="6">
        <f>'CL &amp; Data'!M528</f>
        <v>-13.129664999999999</v>
      </c>
      <c r="P106" s="6">
        <f>'CL &amp; Data'!N528</f>
        <v>-44.973407999999999</v>
      </c>
      <c r="R106" s="6">
        <f>'CL &amp; Data'!O528</f>
        <v>-36.025039999999997</v>
      </c>
      <c r="T106" s="6">
        <f>'CL &amp; Data'!P528</f>
        <v>-35.713572999999997</v>
      </c>
    </row>
    <row r="107" spans="2:20" x14ac:dyDescent="0.25">
      <c r="B107" s="6">
        <f>'CL &amp; Data'!B529/1000000000</f>
        <v>25.89</v>
      </c>
      <c r="D107" s="6">
        <f>'CL &amp; Data'!C529</f>
        <v>-14.594984</v>
      </c>
      <c r="F107" s="6">
        <f>'CL &amp; Data'!D529</f>
        <v>-46.192974</v>
      </c>
      <c r="H107" s="6">
        <f>'CL &amp; Data'!E529</f>
        <v>-43.698932999999997</v>
      </c>
      <c r="J107" s="6">
        <f>'CL &amp; Data'!F529</f>
        <v>-32.993777999999999</v>
      </c>
      <c r="L107" s="6">
        <f>'CL &amp; Data'!L529/1000000000</f>
        <v>25.89</v>
      </c>
      <c r="N107" s="6">
        <f>'CL &amp; Data'!M529</f>
        <v>-13.398303</v>
      </c>
      <c r="P107" s="6">
        <f>'CL &amp; Data'!N529</f>
        <v>-45.125481000000001</v>
      </c>
      <c r="R107" s="6">
        <f>'CL &amp; Data'!O529</f>
        <v>-35.726031999999996</v>
      </c>
      <c r="T107" s="6">
        <f>'CL &amp; Data'!P529</f>
        <v>-34.267882999999998</v>
      </c>
    </row>
    <row r="108" spans="2:20" x14ac:dyDescent="0.25">
      <c r="B108" s="6">
        <f>'CL &amp; Data'!B530/1000000000</f>
        <v>26.085000000000001</v>
      </c>
      <c r="D108" s="6">
        <f>'CL &amp; Data'!C530</f>
        <v>-15.124677</v>
      </c>
      <c r="F108" s="6">
        <f>'CL &amp; Data'!D530</f>
        <v>-46.547114999999998</v>
      </c>
      <c r="H108" s="6">
        <f>'CL &amp; Data'!E530</f>
        <v>-43.597191000000002</v>
      </c>
      <c r="J108" s="6">
        <f>'CL &amp; Data'!F530</f>
        <v>-32.008259000000002</v>
      </c>
      <c r="L108" s="6">
        <f>'CL &amp; Data'!L530/1000000000</f>
        <v>26.085000000000001</v>
      </c>
      <c r="N108" s="6">
        <f>'CL &amp; Data'!M530</f>
        <v>-13.770491</v>
      </c>
      <c r="P108" s="6">
        <f>'CL &amp; Data'!N530</f>
        <v>-45.333075999999998</v>
      </c>
      <c r="R108" s="6">
        <f>'CL &amp; Data'!O530</f>
        <v>-35.465916</v>
      </c>
      <c r="T108" s="6">
        <f>'CL &amp; Data'!P530</f>
        <v>-32.954926</v>
      </c>
    </row>
    <row r="109" spans="2:20" x14ac:dyDescent="0.25">
      <c r="B109" s="6">
        <f>'CL &amp; Data'!B531/1000000000</f>
        <v>26.28</v>
      </c>
      <c r="D109" s="6">
        <f>'CL &amp; Data'!C531</f>
        <v>-15.754935</v>
      </c>
      <c r="F109" s="6">
        <f>'CL &amp; Data'!D531</f>
        <v>-47.030631999999997</v>
      </c>
      <c r="H109" s="6">
        <f>'CL &amp; Data'!E531</f>
        <v>-43.636561999999998</v>
      </c>
      <c r="J109" s="6">
        <f>'CL &amp; Data'!F531</f>
        <v>-31.115539999999999</v>
      </c>
      <c r="L109" s="6">
        <f>'CL &amp; Data'!L531/1000000000</f>
        <v>26.28</v>
      </c>
      <c r="N109" s="6">
        <f>'CL &amp; Data'!M531</f>
        <v>-14.701627</v>
      </c>
      <c r="P109" s="6">
        <f>'CL &amp; Data'!N531</f>
        <v>-45.570087000000001</v>
      </c>
      <c r="R109" s="6">
        <f>'CL &amp; Data'!O531</f>
        <v>-35.246498000000003</v>
      </c>
      <c r="T109" s="6">
        <f>'CL &amp; Data'!P531</f>
        <v>-31.743176999999999</v>
      </c>
    </row>
    <row r="110" spans="2:20" x14ac:dyDescent="0.25">
      <c r="B110" s="6">
        <f>'CL &amp; Data'!B532/1000000000</f>
        <v>26.475000000000001</v>
      </c>
      <c r="D110" s="6">
        <f>'CL &amp; Data'!C532</f>
        <v>-16.347985999999999</v>
      </c>
      <c r="F110" s="6">
        <f>'CL &amp; Data'!D532</f>
        <v>-47.628993999999999</v>
      </c>
      <c r="H110" s="6">
        <f>'CL &amp; Data'!E532</f>
        <v>-43.749831999999998</v>
      </c>
      <c r="J110" s="6">
        <f>'CL &amp; Data'!F532</f>
        <v>-30.308195000000001</v>
      </c>
      <c r="L110" s="6">
        <f>'CL &amp; Data'!L532/1000000000</f>
        <v>26.475000000000001</v>
      </c>
      <c r="N110" s="6">
        <f>'CL &amp; Data'!M532</f>
        <v>-15.681789</v>
      </c>
      <c r="P110" s="6">
        <f>'CL &amp; Data'!N532</f>
        <v>-45.893676999999997</v>
      </c>
      <c r="R110" s="6">
        <f>'CL &amp; Data'!O532</f>
        <v>-35.08952</v>
      </c>
      <c r="T110" s="6">
        <f>'CL &amp; Data'!P532</f>
        <v>-30.667314999999999</v>
      </c>
    </row>
    <row r="111" spans="2:20" x14ac:dyDescent="0.25">
      <c r="B111" s="6">
        <f>'CL &amp; Data'!B533/1000000000</f>
        <v>26.67</v>
      </c>
      <c r="D111" s="6">
        <f>'CL &amp; Data'!C533</f>
        <v>-16.923475</v>
      </c>
      <c r="F111" s="6">
        <f>'CL &amp; Data'!D533</f>
        <v>-48.328339</v>
      </c>
      <c r="H111" s="6">
        <f>'CL &amp; Data'!E533</f>
        <v>-43.951583999999997</v>
      </c>
      <c r="J111" s="6">
        <f>'CL &amp; Data'!F533</f>
        <v>-29.56484</v>
      </c>
      <c r="L111" s="6">
        <f>'CL &amp; Data'!L533/1000000000</f>
        <v>26.67</v>
      </c>
      <c r="N111" s="6">
        <f>'CL &amp; Data'!M533</f>
        <v>-17.315109</v>
      </c>
      <c r="P111" s="6">
        <f>'CL &amp; Data'!N533</f>
        <v>-46.329529000000001</v>
      </c>
      <c r="R111" s="6">
        <f>'CL &amp; Data'!O533</f>
        <v>-35.004565999999997</v>
      </c>
      <c r="T111" s="6">
        <f>'CL &amp; Data'!P533</f>
        <v>-29.691963000000001</v>
      </c>
    </row>
    <row r="112" spans="2:20" x14ac:dyDescent="0.25">
      <c r="B112" s="6">
        <f>'CL &amp; Data'!B534/1000000000</f>
        <v>26.864999999999998</v>
      </c>
      <c r="D112" s="6">
        <f>'CL &amp; Data'!C534</f>
        <v>-17.400220999999998</v>
      </c>
      <c r="F112" s="6">
        <f>'CL &amp; Data'!D534</f>
        <v>-48.848885000000003</v>
      </c>
      <c r="H112" s="6">
        <f>'CL &amp; Data'!E534</f>
        <v>-44.011451999999998</v>
      </c>
      <c r="J112" s="6">
        <f>'CL &amp; Data'!F534</f>
        <v>-28.892979</v>
      </c>
      <c r="L112" s="6">
        <f>'CL &amp; Data'!L534/1000000000</f>
        <v>26.864999999999998</v>
      </c>
      <c r="N112" s="6">
        <f>'CL &amp; Data'!M534</f>
        <v>-18.764900000000001</v>
      </c>
      <c r="P112" s="6">
        <f>'CL &amp; Data'!N534</f>
        <v>-46.888187000000002</v>
      </c>
      <c r="R112" s="6">
        <f>'CL &amp; Data'!O534</f>
        <v>-35.000537999999999</v>
      </c>
      <c r="T112" s="6">
        <f>'CL &amp; Data'!P534</f>
        <v>-28.839596</v>
      </c>
    </row>
    <row r="113" spans="2:20" x14ac:dyDescent="0.25">
      <c r="B113" s="6">
        <f>'CL &amp; Data'!B535/1000000000</f>
        <v>27.06</v>
      </c>
      <c r="D113" s="6">
        <f>'CL &amp; Data'!C535</f>
        <v>-17.716308999999999</v>
      </c>
      <c r="F113" s="6">
        <f>'CL &amp; Data'!D535</f>
        <v>-49.523792</v>
      </c>
      <c r="H113" s="6">
        <f>'CL &amp; Data'!E535</f>
        <v>-44.109805999999999</v>
      </c>
      <c r="J113" s="6">
        <f>'CL &amp; Data'!F535</f>
        <v>-28.296274</v>
      </c>
      <c r="L113" s="6">
        <f>'CL &amp; Data'!L535/1000000000</f>
        <v>27.06</v>
      </c>
      <c r="N113" s="6">
        <f>'CL &amp; Data'!M535</f>
        <v>-21.307932000000001</v>
      </c>
      <c r="P113" s="6">
        <f>'CL &amp; Data'!N535</f>
        <v>-47.542862</v>
      </c>
      <c r="R113" s="6">
        <f>'CL &amp; Data'!O535</f>
        <v>-35.073334000000003</v>
      </c>
      <c r="T113" s="6">
        <f>'CL &amp; Data'!P535</f>
        <v>-28.112895999999999</v>
      </c>
    </row>
    <row r="114" spans="2:20" x14ac:dyDescent="0.25">
      <c r="B114" s="6">
        <f>'CL &amp; Data'!B536/1000000000</f>
        <v>27.254999999999999</v>
      </c>
      <c r="D114" s="6">
        <f>'CL &amp; Data'!C536</f>
        <v>-17.764994000000002</v>
      </c>
      <c r="F114" s="6">
        <f>'CL &amp; Data'!D536</f>
        <v>-50.326430999999999</v>
      </c>
      <c r="H114" s="6">
        <f>'CL &amp; Data'!E536</f>
        <v>-44.092891999999999</v>
      </c>
      <c r="J114" s="6">
        <f>'CL &amp; Data'!F536</f>
        <v>-27.770717999999999</v>
      </c>
      <c r="L114" s="6">
        <f>'CL &amp; Data'!L536/1000000000</f>
        <v>27.254999999999999</v>
      </c>
      <c r="N114" s="6">
        <f>'CL &amp; Data'!M536</f>
        <v>-23.663036000000002</v>
      </c>
      <c r="P114" s="6">
        <f>'CL &amp; Data'!N536</f>
        <v>-48.177779999999998</v>
      </c>
      <c r="R114" s="6">
        <f>'CL &amp; Data'!O536</f>
        <v>-35.175865000000002</v>
      </c>
      <c r="T114" s="6">
        <f>'CL &amp; Data'!P536</f>
        <v>-27.512857</v>
      </c>
    </row>
    <row r="115" spans="2:20" x14ac:dyDescent="0.25">
      <c r="B115" s="6">
        <f>'CL &amp; Data'!B537/1000000000</f>
        <v>27.45</v>
      </c>
      <c r="D115" s="6">
        <f>'CL &amp; Data'!C537</f>
        <v>-17.671917000000001</v>
      </c>
      <c r="F115" s="6">
        <f>'CL &amp; Data'!D537</f>
        <v>-51.513485000000003</v>
      </c>
      <c r="H115" s="6">
        <f>'CL &amp; Data'!E537</f>
        <v>-44.018191999999999</v>
      </c>
      <c r="J115" s="6">
        <f>'CL &amp; Data'!F537</f>
        <v>-27.302675000000001</v>
      </c>
      <c r="L115" s="6">
        <f>'CL &amp; Data'!L537/1000000000</f>
        <v>27.45</v>
      </c>
      <c r="N115" s="6">
        <f>'CL &amp; Data'!M537</f>
        <v>-26.509035000000001</v>
      </c>
      <c r="P115" s="6">
        <f>'CL &amp; Data'!N537</f>
        <v>-48.885413999999997</v>
      </c>
      <c r="R115" s="6">
        <f>'CL &amp; Data'!O537</f>
        <v>-35.299843000000003</v>
      </c>
      <c r="T115" s="6">
        <f>'CL &amp; Data'!P537</f>
        <v>-26.993147</v>
      </c>
    </row>
    <row r="116" spans="2:20" x14ac:dyDescent="0.25">
      <c r="B116" s="6">
        <f>'CL &amp; Data'!B538/1000000000</f>
        <v>27.645</v>
      </c>
      <c r="D116" s="6">
        <f>'CL &amp; Data'!C538</f>
        <v>-17.405049999999999</v>
      </c>
      <c r="F116" s="6">
        <f>'CL &amp; Data'!D538</f>
        <v>-54.089160999999997</v>
      </c>
      <c r="H116" s="6">
        <f>'CL &amp; Data'!E538</f>
        <v>-44.325096000000002</v>
      </c>
      <c r="J116" s="6">
        <f>'CL &amp; Data'!F538</f>
        <v>-26.89537</v>
      </c>
      <c r="L116" s="6">
        <f>'CL &amp; Data'!L538/1000000000</f>
        <v>27.645</v>
      </c>
      <c r="N116" s="6">
        <f>'CL &amp; Data'!M538</f>
        <v>-27.650652000000001</v>
      </c>
      <c r="P116" s="6">
        <f>'CL &amp; Data'!N538</f>
        <v>-49.623505000000002</v>
      </c>
      <c r="R116" s="6">
        <f>'CL &amp; Data'!O538</f>
        <v>-35.405487000000001</v>
      </c>
      <c r="T116" s="6">
        <f>'CL &amp; Data'!P538</f>
        <v>-26.539311999999999</v>
      </c>
    </row>
    <row r="117" spans="2:20" x14ac:dyDescent="0.25">
      <c r="B117" s="6">
        <f>'CL &amp; Data'!B539/1000000000</f>
        <v>27.84</v>
      </c>
      <c r="D117" s="6">
        <f>'CL &amp; Data'!C539</f>
        <v>-17.140093</v>
      </c>
      <c r="F117" s="6">
        <f>'CL &amp; Data'!D539</f>
        <v>-55.678108000000002</v>
      </c>
      <c r="H117" s="6">
        <f>'CL &amp; Data'!E539</f>
        <v>-45.028435000000002</v>
      </c>
      <c r="J117" s="6">
        <f>'CL &amp; Data'!F539</f>
        <v>-26.517218</v>
      </c>
      <c r="L117" s="6">
        <f>'CL &amp; Data'!L539/1000000000</f>
        <v>27.84</v>
      </c>
      <c r="N117" s="6">
        <f>'CL &amp; Data'!M539</f>
        <v>-27.269085</v>
      </c>
      <c r="P117" s="6">
        <f>'CL &amp; Data'!N539</f>
        <v>-50.272919000000002</v>
      </c>
      <c r="R117" s="6">
        <f>'CL &amp; Data'!O539</f>
        <v>-35.436371000000001</v>
      </c>
      <c r="T117" s="6">
        <f>'CL &amp; Data'!P539</f>
        <v>-26.132594999999998</v>
      </c>
    </row>
    <row r="118" spans="2:20" x14ac:dyDescent="0.25">
      <c r="B118" s="6">
        <f>'CL &amp; Data'!B540/1000000000</f>
        <v>28.035</v>
      </c>
      <c r="D118" s="6">
        <f>'CL &amp; Data'!C540</f>
        <v>-16.937735</v>
      </c>
      <c r="F118" s="6">
        <f>'CL &amp; Data'!D540</f>
        <v>-56.352916999999998</v>
      </c>
      <c r="H118" s="6">
        <f>'CL &amp; Data'!E540</f>
        <v>-46.105319999999999</v>
      </c>
      <c r="J118" s="6">
        <f>'CL &amp; Data'!F540</f>
        <v>-26.163498000000001</v>
      </c>
      <c r="L118" s="6">
        <f>'CL &amp; Data'!L540/1000000000</f>
        <v>28.035</v>
      </c>
      <c r="N118" s="6">
        <f>'CL &amp; Data'!M540</f>
        <v>-25.154377</v>
      </c>
      <c r="P118" s="6">
        <f>'CL &amp; Data'!N540</f>
        <v>-50.619537000000001</v>
      </c>
      <c r="R118" s="6">
        <f>'CL &amp; Data'!O540</f>
        <v>-35.404567999999998</v>
      </c>
      <c r="T118" s="6">
        <f>'CL &amp; Data'!P540</f>
        <v>-25.740266999999999</v>
      </c>
    </row>
    <row r="119" spans="2:20" x14ac:dyDescent="0.25">
      <c r="B119" s="6">
        <f>'CL &amp; Data'!B541/1000000000</f>
        <v>28.23</v>
      </c>
      <c r="D119" s="6">
        <f>'CL &amp; Data'!C541</f>
        <v>-16.815404999999998</v>
      </c>
      <c r="F119" s="6">
        <f>'CL &amp; Data'!D541</f>
        <v>-56.840156999999998</v>
      </c>
      <c r="H119" s="6">
        <f>'CL &amp; Data'!E541</f>
        <v>-47.201045999999998</v>
      </c>
      <c r="J119" s="6">
        <f>'CL &amp; Data'!F541</f>
        <v>-25.828551999999998</v>
      </c>
      <c r="L119" s="6">
        <f>'CL &amp; Data'!L541/1000000000</f>
        <v>28.23</v>
      </c>
      <c r="N119" s="6">
        <f>'CL &amp; Data'!M541</f>
        <v>-22.316462999999999</v>
      </c>
      <c r="P119" s="6">
        <f>'CL &amp; Data'!N541</f>
        <v>-50.985545999999999</v>
      </c>
      <c r="R119" s="6">
        <f>'CL &amp; Data'!O541</f>
        <v>-35.334693999999999</v>
      </c>
      <c r="T119" s="6">
        <f>'CL &amp; Data'!P541</f>
        <v>-25.367975000000001</v>
      </c>
    </row>
    <row r="120" spans="2:20" x14ac:dyDescent="0.25">
      <c r="B120" s="6">
        <f>'CL &amp; Data'!B542/1000000000</f>
        <v>28.425000000000001</v>
      </c>
      <c r="D120" s="6">
        <f>'CL &amp; Data'!C542</f>
        <v>-16.798655</v>
      </c>
      <c r="F120" s="6">
        <f>'CL &amp; Data'!D542</f>
        <v>-57.154510000000002</v>
      </c>
      <c r="H120" s="6">
        <f>'CL &amp; Data'!E542</f>
        <v>-47.876033999999997</v>
      </c>
      <c r="J120" s="6">
        <f>'CL &amp; Data'!F542</f>
        <v>-25.496784000000002</v>
      </c>
      <c r="L120" s="6">
        <f>'CL &amp; Data'!L542/1000000000</f>
        <v>28.425000000000001</v>
      </c>
      <c r="N120" s="6">
        <f>'CL &amp; Data'!M542</f>
        <v>-18.4848</v>
      </c>
      <c r="P120" s="6">
        <f>'CL &amp; Data'!N542</f>
        <v>-51.102257000000002</v>
      </c>
      <c r="R120" s="6">
        <f>'CL &amp; Data'!O542</f>
        <v>-35.201301999999998</v>
      </c>
      <c r="T120" s="6">
        <f>'CL &amp; Data'!P542</f>
        <v>-24.998182</v>
      </c>
    </row>
    <row r="121" spans="2:20" x14ac:dyDescent="0.25">
      <c r="B121" s="6">
        <f>'CL &amp; Data'!B543/1000000000</f>
        <v>28.62</v>
      </c>
      <c r="D121" s="6">
        <f>'CL &amp; Data'!C543</f>
        <v>-16.779295000000001</v>
      </c>
      <c r="F121" s="6">
        <f>'CL &amp; Data'!D543</f>
        <v>-55.199966000000003</v>
      </c>
      <c r="H121" s="6">
        <f>'CL &amp; Data'!E543</f>
        <v>-47.434241999999998</v>
      </c>
      <c r="J121" s="6">
        <f>'CL &amp; Data'!F543</f>
        <v>-25.168403999999999</v>
      </c>
      <c r="L121" s="6">
        <f>'CL &amp; Data'!L543/1000000000</f>
        <v>28.62</v>
      </c>
      <c r="N121" s="6">
        <f>'CL &amp; Data'!M543</f>
        <v>-15.580216</v>
      </c>
      <c r="P121" s="6">
        <f>'CL &amp; Data'!N543</f>
        <v>-51.259731000000002</v>
      </c>
      <c r="R121" s="6">
        <f>'CL &amp; Data'!O543</f>
        <v>-35.118186999999999</v>
      </c>
      <c r="T121" s="6">
        <f>'CL &amp; Data'!P543</f>
        <v>-24.628426000000001</v>
      </c>
    </row>
    <row r="122" spans="2:20" x14ac:dyDescent="0.25">
      <c r="B122" s="6">
        <f>'CL &amp; Data'!B544/1000000000</f>
        <v>28.815000000000001</v>
      </c>
      <c r="D122" s="6">
        <f>'CL &amp; Data'!C544</f>
        <v>-16.925646</v>
      </c>
      <c r="F122" s="6">
        <f>'CL &amp; Data'!D544</f>
        <v>-54.451301999999998</v>
      </c>
      <c r="H122" s="6">
        <f>'CL &amp; Data'!E544</f>
        <v>-46.477718000000003</v>
      </c>
      <c r="J122" s="6">
        <f>'CL &amp; Data'!F544</f>
        <v>-24.845966000000001</v>
      </c>
      <c r="L122" s="6">
        <f>'CL &amp; Data'!L544/1000000000</f>
        <v>28.815000000000001</v>
      </c>
      <c r="N122" s="6">
        <f>'CL &amp; Data'!M544</f>
        <v>-13.755141</v>
      </c>
      <c r="P122" s="6">
        <f>'CL &amp; Data'!N544</f>
        <v>-51.383293000000002</v>
      </c>
      <c r="R122" s="6">
        <f>'CL &amp; Data'!O544</f>
        <v>-35.024734000000002</v>
      </c>
      <c r="T122" s="6">
        <f>'CL &amp; Data'!P544</f>
        <v>-24.257477000000002</v>
      </c>
    </row>
    <row r="123" spans="2:20" x14ac:dyDescent="0.25">
      <c r="B123" s="6">
        <f>'CL &amp; Data'!B545/1000000000</f>
        <v>29.01</v>
      </c>
      <c r="D123" s="6">
        <f>'CL &amp; Data'!C545</f>
        <v>-17.165495</v>
      </c>
      <c r="F123" s="6">
        <f>'CL &amp; Data'!D545</f>
        <v>-54.797015999999999</v>
      </c>
      <c r="H123" s="6">
        <f>'CL &amp; Data'!E545</f>
        <v>-45.082107999999998</v>
      </c>
      <c r="J123" s="6">
        <f>'CL &amp; Data'!F545</f>
        <v>-24.515394000000001</v>
      </c>
      <c r="L123" s="6">
        <f>'CL &amp; Data'!L545/1000000000</f>
        <v>29.01</v>
      </c>
      <c r="N123" s="6">
        <f>'CL &amp; Data'!M545</f>
        <v>-12.320665999999999</v>
      </c>
      <c r="P123" s="6">
        <f>'CL &amp; Data'!N545</f>
        <v>-51.967590000000001</v>
      </c>
      <c r="R123" s="6">
        <f>'CL &amp; Data'!O545</f>
        <v>-34.919249999999998</v>
      </c>
      <c r="T123" s="6">
        <f>'CL &amp; Data'!P545</f>
        <v>-23.889876999999998</v>
      </c>
    </row>
    <row r="124" spans="2:20" x14ac:dyDescent="0.25">
      <c r="B124" s="6">
        <f>'CL &amp; Data'!B546/1000000000</f>
        <v>29.204999999999998</v>
      </c>
      <c r="D124" s="6">
        <f>'CL &amp; Data'!C546</f>
        <v>-17.302914000000001</v>
      </c>
      <c r="F124" s="6">
        <f>'CL &amp; Data'!D546</f>
        <v>-54.737476000000001</v>
      </c>
      <c r="H124" s="6">
        <f>'CL &amp; Data'!E546</f>
        <v>-43.527267000000002</v>
      </c>
      <c r="J124" s="6">
        <f>'CL &amp; Data'!F546</f>
        <v>-24.169122999999999</v>
      </c>
      <c r="L124" s="6">
        <f>'CL &amp; Data'!L546/1000000000</f>
        <v>29.204999999999998</v>
      </c>
      <c r="N124" s="6">
        <f>'CL &amp; Data'!M546</f>
        <v>-11.384784</v>
      </c>
      <c r="P124" s="6">
        <f>'CL &amp; Data'!N546</f>
        <v>-52.530613000000002</v>
      </c>
      <c r="R124" s="6">
        <f>'CL &amp; Data'!O546</f>
        <v>-34.882156000000002</v>
      </c>
      <c r="T124" s="6">
        <f>'CL &amp; Data'!P546</f>
        <v>-23.516421999999999</v>
      </c>
    </row>
    <row r="125" spans="2:20" x14ac:dyDescent="0.25">
      <c r="B125" s="6">
        <f>'CL &amp; Data'!B547/1000000000</f>
        <v>29.4</v>
      </c>
      <c r="D125" s="6">
        <f>'CL &amp; Data'!C547</f>
        <v>-17.572925999999999</v>
      </c>
      <c r="F125" s="6">
        <f>'CL &amp; Data'!D547</f>
        <v>-54.557746999999999</v>
      </c>
      <c r="H125" s="6">
        <f>'CL &amp; Data'!E547</f>
        <v>-42.321114000000001</v>
      </c>
      <c r="J125" s="6">
        <f>'CL &amp; Data'!F547</f>
        <v>-23.834454999999998</v>
      </c>
      <c r="L125" s="6">
        <f>'CL &amp; Data'!L547/1000000000</f>
        <v>29.4</v>
      </c>
      <c r="N125" s="6">
        <f>'CL &amp; Data'!M547</f>
        <v>-10.697597</v>
      </c>
      <c r="P125" s="6">
        <f>'CL &amp; Data'!N547</f>
        <v>-53.085850000000001</v>
      </c>
      <c r="R125" s="6">
        <f>'CL &amp; Data'!O547</f>
        <v>-34.901381999999998</v>
      </c>
      <c r="T125" s="6">
        <f>'CL &amp; Data'!P547</f>
        <v>-23.141615000000002</v>
      </c>
    </row>
    <row r="126" spans="2:20" x14ac:dyDescent="0.25">
      <c r="B126" s="6">
        <f>'CL &amp; Data'!B548/1000000000</f>
        <v>29.594999999999999</v>
      </c>
      <c r="D126" s="6">
        <f>'CL &amp; Data'!C548</f>
        <v>-17.652570999999998</v>
      </c>
      <c r="F126" s="6">
        <f>'CL &amp; Data'!D548</f>
        <v>-54.853606999999997</v>
      </c>
      <c r="H126" s="6">
        <f>'CL &amp; Data'!E548</f>
        <v>-41.809052000000001</v>
      </c>
      <c r="J126" s="6">
        <f>'CL &amp; Data'!F548</f>
        <v>-23.483958999999999</v>
      </c>
      <c r="L126" s="6">
        <f>'CL &amp; Data'!L548/1000000000</f>
        <v>29.594999999999999</v>
      </c>
      <c r="N126" s="6">
        <f>'CL &amp; Data'!M548</f>
        <v>-10.153396000000001</v>
      </c>
      <c r="P126" s="6">
        <f>'CL &amp; Data'!N548</f>
        <v>-53.689117000000003</v>
      </c>
      <c r="R126" s="6">
        <f>'CL &amp; Data'!O548</f>
        <v>-34.947422000000003</v>
      </c>
      <c r="T126" s="6">
        <f>'CL &amp; Data'!P548</f>
        <v>-22.76885</v>
      </c>
    </row>
    <row r="127" spans="2:20" x14ac:dyDescent="0.25">
      <c r="B127" s="6">
        <f>'CL &amp; Data'!B549/1000000000</f>
        <v>29.79</v>
      </c>
      <c r="D127" s="6">
        <f>'CL &amp; Data'!C549</f>
        <v>-17.969545</v>
      </c>
      <c r="F127" s="6">
        <f>'CL &amp; Data'!D549</f>
        <v>-55.144218000000002</v>
      </c>
      <c r="H127" s="6">
        <f>'CL &amp; Data'!E549</f>
        <v>-41.491444000000001</v>
      </c>
      <c r="J127" s="6">
        <f>'CL &amp; Data'!F549</f>
        <v>-23.158733000000002</v>
      </c>
      <c r="L127" s="6">
        <f>'CL &amp; Data'!L549/1000000000</f>
        <v>29.79</v>
      </c>
      <c r="N127" s="6">
        <f>'CL &amp; Data'!M549</f>
        <v>-9.8313159999999993</v>
      </c>
      <c r="P127" s="6">
        <f>'CL &amp; Data'!N549</f>
        <v>-54.588183999999998</v>
      </c>
      <c r="R127" s="6">
        <f>'CL &amp; Data'!O549</f>
        <v>-35.026989</v>
      </c>
      <c r="T127" s="6">
        <f>'CL &amp; Data'!P549</f>
        <v>-22.396757000000001</v>
      </c>
    </row>
    <row r="128" spans="2:20" x14ac:dyDescent="0.25">
      <c r="B128" s="6">
        <f>'CL &amp; Data'!B550/1000000000</f>
        <v>29.984999999999999</v>
      </c>
      <c r="D128" s="6">
        <f>'CL &amp; Data'!C550</f>
        <v>-18.251294999999999</v>
      </c>
      <c r="F128" s="6">
        <f>'CL &amp; Data'!D550</f>
        <v>-54.822723000000003</v>
      </c>
      <c r="H128" s="6">
        <f>'CL &amp; Data'!E550</f>
        <v>-41.279083</v>
      </c>
      <c r="J128" s="6">
        <f>'CL &amp; Data'!F550</f>
        <v>-22.850763000000001</v>
      </c>
      <c r="L128" s="6">
        <f>'CL &amp; Data'!L550/1000000000</f>
        <v>29.984999999999999</v>
      </c>
      <c r="N128" s="6">
        <f>'CL &amp; Data'!M550</f>
        <v>-9.7380017999999993</v>
      </c>
      <c r="P128" s="6">
        <f>'CL &amp; Data'!N550</f>
        <v>-55.578643999999997</v>
      </c>
      <c r="R128" s="6">
        <f>'CL &amp; Data'!O550</f>
        <v>-35.17371</v>
      </c>
      <c r="T128" s="6">
        <f>'CL &amp; Data'!P550</f>
        <v>-22.007138999999999</v>
      </c>
    </row>
    <row r="129" spans="2:20" x14ac:dyDescent="0.25">
      <c r="B129" s="6">
        <f>'CL &amp; Data'!B551/1000000000</f>
        <v>30.18</v>
      </c>
      <c r="D129" s="6">
        <f>'CL &amp; Data'!C551</f>
        <v>-18.899303</v>
      </c>
      <c r="F129" s="6">
        <f>'CL &amp; Data'!D551</f>
        <v>-54.684139000000002</v>
      </c>
      <c r="H129" s="6">
        <f>'CL &amp; Data'!E551</f>
        <v>-41.282905999999997</v>
      </c>
      <c r="J129" s="6">
        <f>'CL &amp; Data'!F551</f>
        <v>-22.582087999999999</v>
      </c>
      <c r="L129" s="6">
        <f>'CL &amp; Data'!L551/1000000000</f>
        <v>30.18</v>
      </c>
      <c r="N129" s="6">
        <f>'CL &amp; Data'!M551</f>
        <v>-9.6297406999999993</v>
      </c>
      <c r="P129" s="6">
        <f>'CL &amp; Data'!N551</f>
        <v>-56.481560000000002</v>
      </c>
      <c r="R129" s="6">
        <f>'CL &amp; Data'!O551</f>
        <v>-35.270457999999998</v>
      </c>
      <c r="T129" s="6">
        <f>'CL &amp; Data'!P551</f>
        <v>-21.681460999999999</v>
      </c>
    </row>
    <row r="130" spans="2:20" x14ac:dyDescent="0.25">
      <c r="B130" s="6">
        <f>'CL &amp; Data'!B552/1000000000</f>
        <v>30.375</v>
      </c>
      <c r="D130" s="6">
        <f>'CL &amp; Data'!C552</f>
        <v>-19.672910999999999</v>
      </c>
      <c r="F130" s="6">
        <f>'CL &amp; Data'!D552</f>
        <v>-54.089706</v>
      </c>
      <c r="H130" s="6">
        <f>'CL &amp; Data'!E552</f>
        <v>-41.335365000000003</v>
      </c>
      <c r="J130" s="6">
        <f>'CL &amp; Data'!F552</f>
        <v>-22.343914000000002</v>
      </c>
      <c r="L130" s="6">
        <f>'CL &amp; Data'!L552/1000000000</f>
        <v>30.375</v>
      </c>
      <c r="N130" s="6">
        <f>'CL &amp; Data'!M552</f>
        <v>-9.7066517000000001</v>
      </c>
      <c r="P130" s="6">
        <f>'CL &amp; Data'!N552</f>
        <v>-57.532955000000001</v>
      </c>
      <c r="R130" s="6">
        <f>'CL &amp; Data'!O552</f>
        <v>-35.332973000000003</v>
      </c>
      <c r="T130" s="6">
        <f>'CL &amp; Data'!P552</f>
        <v>-21.415697000000002</v>
      </c>
    </row>
    <row r="131" spans="2:20" x14ac:dyDescent="0.25">
      <c r="B131" s="6">
        <f>'CL &amp; Data'!B553/1000000000</f>
        <v>30.57</v>
      </c>
      <c r="D131" s="6">
        <f>'CL &amp; Data'!C553</f>
        <v>-20.41358</v>
      </c>
      <c r="F131" s="6">
        <f>'CL &amp; Data'!D553</f>
        <v>-53.612090999999999</v>
      </c>
      <c r="H131" s="6">
        <f>'CL &amp; Data'!E553</f>
        <v>-41.392223000000001</v>
      </c>
      <c r="J131" s="6">
        <f>'CL &amp; Data'!F553</f>
        <v>-22.133011</v>
      </c>
      <c r="L131" s="6">
        <f>'CL &amp; Data'!L553/1000000000</f>
        <v>30.57</v>
      </c>
      <c r="N131" s="6">
        <f>'CL &amp; Data'!M553</f>
        <v>-9.8269634000000003</v>
      </c>
      <c r="P131" s="6">
        <f>'CL &amp; Data'!N553</f>
        <v>-57.667408000000002</v>
      </c>
      <c r="R131" s="6">
        <f>'CL &amp; Data'!O553</f>
        <v>-35.398792</v>
      </c>
      <c r="T131" s="6">
        <f>'CL &amp; Data'!P553</f>
        <v>-21.123609999999999</v>
      </c>
    </row>
    <row r="132" spans="2:20" x14ac:dyDescent="0.25">
      <c r="B132" s="6">
        <f>'CL &amp; Data'!B554/1000000000</f>
        <v>30.765000000000001</v>
      </c>
      <c r="D132" s="6">
        <f>'CL &amp; Data'!C554</f>
        <v>-20.793672999999998</v>
      </c>
      <c r="F132" s="6">
        <f>'CL &amp; Data'!D554</f>
        <v>-52.835208999999999</v>
      </c>
      <c r="H132" s="6">
        <f>'CL &amp; Data'!E554</f>
        <v>-41.392380000000003</v>
      </c>
      <c r="J132" s="6">
        <f>'CL &amp; Data'!F554</f>
        <v>-21.936707999999999</v>
      </c>
      <c r="L132" s="6">
        <f>'CL &amp; Data'!L554/1000000000</f>
        <v>30.765000000000001</v>
      </c>
      <c r="N132" s="6">
        <f>'CL &amp; Data'!M554</f>
        <v>-10.127568999999999</v>
      </c>
      <c r="P132" s="6">
        <f>'CL &amp; Data'!N554</f>
        <v>-57.473427000000001</v>
      </c>
      <c r="R132" s="6">
        <f>'CL &amp; Data'!O554</f>
        <v>-35.484932000000001</v>
      </c>
      <c r="T132" s="6">
        <f>'CL &amp; Data'!P554</f>
        <v>-20.836613</v>
      </c>
    </row>
    <row r="133" spans="2:20" x14ac:dyDescent="0.25">
      <c r="B133" s="6">
        <f>'CL &amp; Data'!B555/1000000000</f>
        <v>30.96</v>
      </c>
      <c r="D133" s="6">
        <f>'CL &amp; Data'!C555</f>
        <v>-20.897000999999999</v>
      </c>
      <c r="F133" s="6">
        <f>'CL &amp; Data'!D555</f>
        <v>-51.974772999999999</v>
      </c>
      <c r="H133" s="6">
        <f>'CL &amp; Data'!E555</f>
        <v>-41.361778000000001</v>
      </c>
      <c r="J133" s="6">
        <f>'CL &amp; Data'!F555</f>
        <v>-21.748087000000002</v>
      </c>
      <c r="L133" s="6">
        <f>'CL &amp; Data'!L555/1000000000</f>
        <v>30.96</v>
      </c>
      <c r="N133" s="6">
        <f>'CL &amp; Data'!M555</f>
        <v>-10.406556</v>
      </c>
      <c r="P133" s="6">
        <f>'CL &amp; Data'!N555</f>
        <v>-56.583359000000002</v>
      </c>
      <c r="R133" s="6">
        <f>'CL &amp; Data'!O555</f>
        <v>-35.570686000000002</v>
      </c>
      <c r="T133" s="6">
        <f>'CL &amp; Data'!P555</f>
        <v>-20.601084</v>
      </c>
    </row>
    <row r="134" spans="2:20" x14ac:dyDescent="0.25">
      <c r="B134" s="6">
        <f>'CL &amp; Data'!B556/1000000000</f>
        <v>31.155000000000001</v>
      </c>
      <c r="D134" s="6">
        <f>'CL &amp; Data'!C556</f>
        <v>-20.615597000000001</v>
      </c>
      <c r="F134" s="6">
        <f>'CL &amp; Data'!D556</f>
        <v>-51.180340000000001</v>
      </c>
      <c r="H134" s="6">
        <f>'CL &amp; Data'!E556</f>
        <v>-41.145622000000003</v>
      </c>
      <c r="J134" s="6">
        <f>'CL &amp; Data'!F556</f>
        <v>-21.563177</v>
      </c>
      <c r="L134" s="6">
        <f>'CL &amp; Data'!L556/1000000000</f>
        <v>31.155000000000001</v>
      </c>
      <c r="N134" s="6">
        <f>'CL &amp; Data'!M556</f>
        <v>-10.848644</v>
      </c>
      <c r="P134" s="6">
        <f>'CL &amp; Data'!N556</f>
        <v>-55.535606000000001</v>
      </c>
      <c r="R134" s="6">
        <f>'CL &amp; Data'!O556</f>
        <v>-35.682845999999998</v>
      </c>
      <c r="T134" s="6">
        <f>'CL &amp; Data'!P556</f>
        <v>-20.353764000000002</v>
      </c>
    </row>
    <row r="135" spans="2:20" x14ac:dyDescent="0.25">
      <c r="B135" s="6">
        <f>'CL &amp; Data'!B557/1000000000</f>
        <v>31.35</v>
      </c>
      <c r="D135" s="6">
        <f>'CL &amp; Data'!C557</f>
        <v>-19.974829</v>
      </c>
      <c r="F135" s="6">
        <f>'CL &amp; Data'!D557</f>
        <v>-50.575232999999997</v>
      </c>
      <c r="H135" s="6">
        <f>'CL &amp; Data'!E557</f>
        <v>-40.936920000000001</v>
      </c>
      <c r="J135" s="6">
        <f>'CL &amp; Data'!F557</f>
        <v>-21.377686000000001</v>
      </c>
      <c r="L135" s="6">
        <f>'CL &amp; Data'!L557/1000000000</f>
        <v>31.35</v>
      </c>
      <c r="N135" s="6">
        <f>'CL &amp; Data'!M557</f>
        <v>-11.146293999999999</v>
      </c>
      <c r="P135" s="6">
        <f>'CL &amp; Data'!N557</f>
        <v>-54.116965999999998</v>
      </c>
      <c r="R135" s="6">
        <f>'CL &amp; Data'!O557</f>
        <v>-35.771236000000002</v>
      </c>
      <c r="T135" s="6">
        <f>'CL &amp; Data'!P557</f>
        <v>-20.116049</v>
      </c>
    </row>
    <row r="136" spans="2:20" x14ac:dyDescent="0.25">
      <c r="B136" s="6">
        <f>'CL &amp; Data'!B558/1000000000</f>
        <v>31.545000000000002</v>
      </c>
      <c r="D136" s="6">
        <f>'CL &amp; Data'!C558</f>
        <v>-19.782489999999999</v>
      </c>
      <c r="F136" s="6">
        <f>'CL &amp; Data'!D558</f>
        <v>-50.000861999999998</v>
      </c>
      <c r="H136" s="6">
        <f>'CL &amp; Data'!E558</f>
        <v>-40.729388999999998</v>
      </c>
      <c r="J136" s="6">
        <f>'CL &amp; Data'!F558</f>
        <v>-21.242929</v>
      </c>
      <c r="L136" s="6">
        <f>'CL &amp; Data'!L558/1000000000</f>
        <v>31.545000000000002</v>
      </c>
      <c r="N136" s="6">
        <f>'CL &amp; Data'!M558</f>
        <v>-11.462154</v>
      </c>
      <c r="P136" s="6">
        <f>'CL &amp; Data'!N558</f>
        <v>-53.393925000000003</v>
      </c>
      <c r="R136" s="6">
        <f>'CL &amp; Data'!O558</f>
        <v>-35.729858</v>
      </c>
      <c r="T136" s="6">
        <f>'CL &amp; Data'!P558</f>
        <v>-19.954810999999999</v>
      </c>
    </row>
    <row r="137" spans="2:20" x14ac:dyDescent="0.25">
      <c r="B137" s="6">
        <f>'CL &amp; Data'!B559/1000000000</f>
        <v>31.74</v>
      </c>
      <c r="D137" s="6">
        <f>'CL &amp; Data'!C559</f>
        <v>-19.899469</v>
      </c>
      <c r="F137" s="6">
        <f>'CL &amp; Data'!D559</f>
        <v>-49.350932999999998</v>
      </c>
      <c r="H137" s="6">
        <f>'CL &amp; Data'!E559</f>
        <v>-40.510536000000002</v>
      </c>
      <c r="J137" s="6">
        <f>'CL &amp; Data'!F559</f>
        <v>-21.129453999999999</v>
      </c>
      <c r="L137" s="6">
        <f>'CL &amp; Data'!L559/1000000000</f>
        <v>31.74</v>
      </c>
      <c r="N137" s="6">
        <f>'CL &amp; Data'!M559</f>
        <v>-11.554477</v>
      </c>
      <c r="P137" s="6">
        <f>'CL &amp; Data'!N559</f>
        <v>-52.438518999999999</v>
      </c>
      <c r="R137" s="6">
        <f>'CL &amp; Data'!O559</f>
        <v>-35.578045000000003</v>
      </c>
      <c r="T137" s="6">
        <f>'CL &amp; Data'!P559</f>
        <v>-19.886755000000001</v>
      </c>
    </row>
    <row r="138" spans="2:20" x14ac:dyDescent="0.25">
      <c r="B138" s="6">
        <f>'CL &amp; Data'!B560/1000000000</f>
        <v>31.934999999999999</v>
      </c>
      <c r="D138" s="6">
        <f>'CL &amp; Data'!C560</f>
        <v>-20.535931000000001</v>
      </c>
      <c r="F138" s="6">
        <f>'CL &amp; Data'!D560</f>
        <v>-48.904494999999997</v>
      </c>
      <c r="H138" s="6">
        <f>'CL &amp; Data'!E560</f>
        <v>-40.243358999999998</v>
      </c>
      <c r="J138" s="6">
        <f>'CL &amp; Data'!F560</f>
        <v>-21.064079</v>
      </c>
      <c r="L138" s="6">
        <f>'CL &amp; Data'!L560/1000000000</f>
        <v>31.934999999999999</v>
      </c>
      <c r="N138" s="6">
        <f>'CL &amp; Data'!M560</f>
        <v>-11.588295</v>
      </c>
      <c r="P138" s="6">
        <f>'CL &amp; Data'!N560</f>
        <v>-51.463146000000002</v>
      </c>
      <c r="R138" s="6">
        <f>'CL &amp; Data'!O560</f>
        <v>-35.268363999999998</v>
      </c>
      <c r="T138" s="6">
        <f>'CL &amp; Data'!P560</f>
        <v>-19.851531999999999</v>
      </c>
    </row>
    <row r="139" spans="2:20" x14ac:dyDescent="0.25">
      <c r="B139" s="6">
        <f>'CL &amp; Data'!B561/1000000000</f>
        <v>32.130000000000003</v>
      </c>
      <c r="D139" s="6">
        <f>'CL &amp; Data'!C561</f>
        <v>-20.944448000000001</v>
      </c>
      <c r="F139" s="6">
        <f>'CL &amp; Data'!D561</f>
        <v>-48.398471999999998</v>
      </c>
      <c r="H139" s="6">
        <f>'CL &amp; Data'!E561</f>
        <v>-39.909996</v>
      </c>
      <c r="J139" s="6">
        <f>'CL &amp; Data'!F561</f>
        <v>-20.996953999999999</v>
      </c>
      <c r="L139" s="6">
        <f>'CL &amp; Data'!L561/1000000000</f>
        <v>32.130000000000003</v>
      </c>
      <c r="N139" s="6">
        <f>'CL &amp; Data'!M561</f>
        <v>-11.351198999999999</v>
      </c>
      <c r="P139" s="6">
        <f>'CL &amp; Data'!N561</f>
        <v>-50.390709000000001</v>
      </c>
      <c r="R139" s="6">
        <f>'CL &amp; Data'!O561</f>
        <v>-34.96463</v>
      </c>
      <c r="T139" s="6">
        <f>'CL &amp; Data'!P561</f>
        <v>-19.833310999999998</v>
      </c>
    </row>
    <row r="140" spans="2:20" x14ac:dyDescent="0.25">
      <c r="B140" s="6">
        <f>'CL &amp; Data'!B562/1000000000</f>
        <v>32.325000000000003</v>
      </c>
      <c r="D140" s="6">
        <f>'CL &amp; Data'!C562</f>
        <v>-21.852169</v>
      </c>
      <c r="F140" s="6">
        <f>'CL &amp; Data'!D562</f>
        <v>-47.965488000000001</v>
      </c>
      <c r="H140" s="6">
        <f>'CL &amp; Data'!E562</f>
        <v>-39.602336999999999</v>
      </c>
      <c r="J140" s="6">
        <f>'CL &amp; Data'!F562</f>
        <v>-20.976075999999999</v>
      </c>
      <c r="L140" s="6">
        <f>'CL &amp; Data'!L562/1000000000</f>
        <v>32.325000000000003</v>
      </c>
      <c r="N140" s="6">
        <f>'CL &amp; Data'!M562</f>
        <v>-11.091125</v>
      </c>
      <c r="P140" s="6">
        <f>'CL &amp; Data'!N562</f>
        <v>-49.424453999999997</v>
      </c>
      <c r="R140" s="6">
        <f>'CL &amp; Data'!O562</f>
        <v>-34.573436999999998</v>
      </c>
      <c r="T140" s="6">
        <f>'CL &amp; Data'!P562</f>
        <v>-19.814404</v>
      </c>
    </row>
    <row r="141" spans="2:20" x14ac:dyDescent="0.25">
      <c r="B141" s="6">
        <f>'CL &amp; Data'!B563/1000000000</f>
        <v>32.520000000000003</v>
      </c>
      <c r="D141" s="6">
        <f>'CL &amp; Data'!C563</f>
        <v>-22.781580000000002</v>
      </c>
      <c r="F141" s="6">
        <f>'CL &amp; Data'!D563</f>
        <v>-47.568534999999997</v>
      </c>
      <c r="H141" s="6">
        <f>'CL &amp; Data'!E563</f>
        <v>-39.354717000000001</v>
      </c>
      <c r="J141" s="6">
        <f>'CL &amp; Data'!F563</f>
        <v>-20.984797</v>
      </c>
      <c r="L141" s="6">
        <f>'CL &amp; Data'!L563/1000000000</f>
        <v>32.520000000000003</v>
      </c>
      <c r="N141" s="6">
        <f>'CL &amp; Data'!M563</f>
        <v>-10.528105999999999</v>
      </c>
      <c r="P141" s="6">
        <f>'CL &amp; Data'!N563</f>
        <v>-48.219546999999999</v>
      </c>
      <c r="R141" s="6">
        <f>'CL &amp; Data'!O563</f>
        <v>-34.049908000000002</v>
      </c>
      <c r="T141" s="6">
        <f>'CL &amp; Data'!P563</f>
        <v>-19.801027000000001</v>
      </c>
    </row>
    <row r="142" spans="2:20" x14ac:dyDescent="0.25">
      <c r="B142" s="6">
        <f>'CL &amp; Data'!B564/1000000000</f>
        <v>32.715000000000003</v>
      </c>
      <c r="D142" s="6">
        <f>'CL &amp; Data'!C564</f>
        <v>-23.235855000000001</v>
      </c>
      <c r="F142" s="6">
        <f>'CL &amp; Data'!D564</f>
        <v>-47.159644999999998</v>
      </c>
      <c r="H142" s="6">
        <f>'CL &amp; Data'!E564</f>
        <v>-39.018523999999999</v>
      </c>
      <c r="J142" s="6">
        <f>'CL &amp; Data'!F564</f>
        <v>-20.996880000000001</v>
      </c>
      <c r="L142" s="6">
        <f>'CL &amp; Data'!L564/1000000000</f>
        <v>32.715000000000003</v>
      </c>
      <c r="N142" s="6">
        <f>'CL &amp; Data'!M564</f>
        <v>-10.042843</v>
      </c>
      <c r="P142" s="6">
        <f>'CL &amp; Data'!N564</f>
        <v>-47.039394000000001</v>
      </c>
      <c r="R142" s="6">
        <f>'CL &amp; Data'!O564</f>
        <v>-33.562412000000002</v>
      </c>
      <c r="T142" s="6">
        <f>'CL &amp; Data'!P564</f>
        <v>-19.758682</v>
      </c>
    </row>
    <row r="143" spans="2:20" x14ac:dyDescent="0.25">
      <c r="B143" s="6">
        <f>'CL &amp; Data'!B565/1000000000</f>
        <v>32.909999999999997</v>
      </c>
      <c r="D143" s="6">
        <f>'CL &amp; Data'!C565</f>
        <v>-23.039852</v>
      </c>
      <c r="F143" s="6">
        <f>'CL &amp; Data'!D565</f>
        <v>-46.681496000000003</v>
      </c>
      <c r="H143" s="6">
        <f>'CL &amp; Data'!E565</f>
        <v>-38.586525000000002</v>
      </c>
      <c r="J143" s="6">
        <f>'CL &amp; Data'!F565</f>
        <v>-21.023887999999999</v>
      </c>
      <c r="L143" s="6">
        <f>'CL &amp; Data'!L565/1000000000</f>
        <v>32.909999999999997</v>
      </c>
      <c r="N143" s="6">
        <f>'CL &amp; Data'!M565</f>
        <v>-9.4123792999999996</v>
      </c>
      <c r="P143" s="6">
        <f>'CL &amp; Data'!N565</f>
        <v>-46.115828999999998</v>
      </c>
      <c r="R143" s="6">
        <f>'CL &amp; Data'!O565</f>
        <v>-33.157882999999998</v>
      </c>
      <c r="T143" s="6">
        <f>'CL &amp; Data'!P565</f>
        <v>-19.764692</v>
      </c>
    </row>
    <row r="144" spans="2:20" x14ac:dyDescent="0.25">
      <c r="B144" s="6">
        <f>'CL &amp; Data'!B566/1000000000</f>
        <v>33.104999999999997</v>
      </c>
      <c r="D144" s="6">
        <f>'CL &amp; Data'!C566</f>
        <v>-23.092834</v>
      </c>
      <c r="F144" s="6">
        <f>'CL &amp; Data'!D566</f>
        <v>-46.140155999999998</v>
      </c>
      <c r="H144" s="6">
        <f>'CL &amp; Data'!E566</f>
        <v>-38.223652000000001</v>
      </c>
      <c r="J144" s="6">
        <f>'CL &amp; Data'!F566</f>
        <v>-21.067067999999999</v>
      </c>
      <c r="L144" s="6">
        <f>'CL &amp; Data'!L566/1000000000</f>
        <v>33.104999999999997</v>
      </c>
      <c r="N144" s="6">
        <f>'CL &amp; Data'!M566</f>
        <v>-8.8844394999999992</v>
      </c>
      <c r="P144" s="6">
        <f>'CL &amp; Data'!N566</f>
        <v>-45.371043999999998</v>
      </c>
      <c r="R144" s="6">
        <f>'CL &amp; Data'!O566</f>
        <v>-32.741050999999999</v>
      </c>
      <c r="T144" s="6">
        <f>'CL &amp; Data'!P566</f>
        <v>-19.771778000000001</v>
      </c>
    </row>
    <row r="145" spans="2:20" x14ac:dyDescent="0.25">
      <c r="B145" s="6">
        <f>'CL &amp; Data'!B567/1000000000</f>
        <v>33.299999999999997</v>
      </c>
      <c r="D145" s="6">
        <f>'CL &amp; Data'!C567</f>
        <v>-22.166519000000001</v>
      </c>
      <c r="F145" s="6">
        <f>'CL &amp; Data'!D567</f>
        <v>-45.592002999999998</v>
      </c>
      <c r="H145" s="6">
        <f>'CL &amp; Data'!E567</f>
        <v>-37.890296999999997</v>
      </c>
      <c r="J145" s="6">
        <f>'CL &amp; Data'!F567</f>
        <v>-21.165065999999999</v>
      </c>
      <c r="L145" s="6">
        <f>'CL &amp; Data'!L567/1000000000</f>
        <v>33.299999999999997</v>
      </c>
      <c r="N145" s="6">
        <f>'CL &amp; Data'!M567</f>
        <v>-8.3113183999999993</v>
      </c>
      <c r="P145" s="6">
        <f>'CL &amp; Data'!N567</f>
        <v>-44.761508999999997</v>
      </c>
      <c r="R145" s="6">
        <f>'CL &amp; Data'!O567</f>
        <v>-32.298186999999999</v>
      </c>
      <c r="T145" s="6">
        <f>'CL &amp; Data'!P567</f>
        <v>-19.752075000000001</v>
      </c>
    </row>
    <row r="146" spans="2:20" x14ac:dyDescent="0.25">
      <c r="B146" s="6">
        <f>'CL &amp; Data'!B568/1000000000</f>
        <v>33.494999999999997</v>
      </c>
      <c r="D146" s="6">
        <f>'CL &amp; Data'!C568</f>
        <v>-20.708318999999999</v>
      </c>
      <c r="F146" s="6">
        <f>'CL &amp; Data'!D568</f>
        <v>-45.090907999999999</v>
      </c>
      <c r="H146" s="6">
        <f>'CL &amp; Data'!E568</f>
        <v>-37.474029999999999</v>
      </c>
      <c r="J146" s="6">
        <f>'CL &amp; Data'!F568</f>
        <v>-21.279388000000001</v>
      </c>
      <c r="L146" s="6">
        <f>'CL &amp; Data'!L568/1000000000</f>
        <v>33.494999999999997</v>
      </c>
      <c r="N146" s="6">
        <f>'CL &amp; Data'!M568</f>
        <v>-7.9049028999999997</v>
      </c>
      <c r="P146" s="6">
        <f>'CL &amp; Data'!N568</f>
        <v>-44.227981999999997</v>
      </c>
      <c r="R146" s="6">
        <f>'CL &amp; Data'!O568</f>
        <v>-31.979341999999999</v>
      </c>
      <c r="T146" s="6">
        <f>'CL &amp; Data'!P568</f>
        <v>-19.833659999999998</v>
      </c>
    </row>
    <row r="147" spans="2:20" x14ac:dyDescent="0.25">
      <c r="B147" s="6">
        <f>'CL &amp; Data'!B569/1000000000</f>
        <v>33.69</v>
      </c>
      <c r="D147" s="6">
        <f>'CL &amp; Data'!C569</f>
        <v>-19.138403</v>
      </c>
      <c r="F147" s="6">
        <f>'CL &amp; Data'!D569</f>
        <v>-44.646709000000001</v>
      </c>
      <c r="H147" s="6">
        <f>'CL &amp; Data'!E569</f>
        <v>-37.128642999999997</v>
      </c>
      <c r="J147" s="6">
        <f>'CL &amp; Data'!F569</f>
        <v>-21.441246</v>
      </c>
      <c r="L147" s="6">
        <f>'CL &amp; Data'!L569/1000000000</f>
        <v>33.69</v>
      </c>
      <c r="N147" s="6">
        <f>'CL &amp; Data'!M569</f>
        <v>-7.5274219999999996</v>
      </c>
      <c r="P147" s="6">
        <f>'CL &amp; Data'!N569</f>
        <v>-43.714146</v>
      </c>
      <c r="R147" s="6">
        <f>'CL &amp; Data'!O569</f>
        <v>-31.64237</v>
      </c>
      <c r="T147" s="6">
        <f>'CL &amp; Data'!P569</f>
        <v>-19.972128000000001</v>
      </c>
    </row>
    <row r="148" spans="2:20" x14ac:dyDescent="0.25">
      <c r="B148" s="6">
        <f>'CL &amp; Data'!B570/1000000000</f>
        <v>33.884999999999998</v>
      </c>
      <c r="D148" s="6">
        <f>'CL &amp; Data'!C570</f>
        <v>-17.753983999999999</v>
      </c>
      <c r="F148" s="6">
        <f>'CL &amp; Data'!D570</f>
        <v>-44.252437999999998</v>
      </c>
      <c r="H148" s="6">
        <f>'CL &amp; Data'!E570</f>
        <v>-36.791736999999998</v>
      </c>
      <c r="J148" s="6">
        <f>'CL &amp; Data'!F570</f>
        <v>-21.627286999999999</v>
      </c>
      <c r="L148" s="6">
        <f>'CL &amp; Data'!L570/1000000000</f>
        <v>33.884999999999998</v>
      </c>
      <c r="N148" s="6">
        <f>'CL &amp; Data'!M570</f>
        <v>-7.2640675999999997</v>
      </c>
      <c r="P148" s="6">
        <f>'CL &amp; Data'!N570</f>
        <v>-43.079543999999999</v>
      </c>
      <c r="R148" s="6">
        <f>'CL &amp; Data'!O570</f>
        <v>-31.289639999999999</v>
      </c>
      <c r="T148" s="6">
        <f>'CL &amp; Data'!P570</f>
        <v>-20.102917000000001</v>
      </c>
    </row>
    <row r="149" spans="2:20" x14ac:dyDescent="0.25">
      <c r="B149" s="6">
        <f>'CL &amp; Data'!B571/1000000000</f>
        <v>34.08</v>
      </c>
      <c r="D149" s="6">
        <f>'CL &amp; Data'!C571</f>
        <v>-16.357638999999999</v>
      </c>
      <c r="F149" s="6">
        <f>'CL &amp; Data'!D571</f>
        <v>-43.923614999999998</v>
      </c>
      <c r="H149" s="6">
        <f>'CL &amp; Data'!E571</f>
        <v>-36.453265999999999</v>
      </c>
      <c r="J149" s="6">
        <f>'CL &amp; Data'!F571</f>
        <v>-21.852651999999999</v>
      </c>
      <c r="L149" s="6">
        <f>'CL &amp; Data'!L571/1000000000</f>
        <v>34.08</v>
      </c>
      <c r="N149" s="6">
        <f>'CL &amp; Data'!M571</f>
        <v>-7.0385637000000001</v>
      </c>
      <c r="P149" s="6">
        <f>'CL &amp; Data'!N571</f>
        <v>-42.469386999999998</v>
      </c>
      <c r="R149" s="6">
        <f>'CL &amp; Data'!O571</f>
        <v>-30.88842</v>
      </c>
      <c r="T149" s="6">
        <f>'CL &amp; Data'!P571</f>
        <v>-20.267638999999999</v>
      </c>
    </row>
    <row r="150" spans="2:20" x14ac:dyDescent="0.25">
      <c r="B150" s="6">
        <f>'CL &amp; Data'!B572/1000000000</f>
        <v>34.274999999999999</v>
      </c>
      <c r="D150" s="6">
        <f>'CL &amp; Data'!C572</f>
        <v>-15.370452</v>
      </c>
      <c r="F150" s="6">
        <f>'CL &amp; Data'!D572</f>
        <v>-43.530014000000001</v>
      </c>
      <c r="H150" s="6">
        <f>'CL &amp; Data'!E572</f>
        <v>-36.072539999999996</v>
      </c>
      <c r="J150" s="6">
        <f>'CL &amp; Data'!F572</f>
        <v>-22.042066999999999</v>
      </c>
      <c r="L150" s="6">
        <f>'CL &amp; Data'!L572/1000000000</f>
        <v>34.274999999999999</v>
      </c>
      <c r="N150" s="6">
        <f>'CL &amp; Data'!M572</f>
        <v>-6.8686255999999997</v>
      </c>
      <c r="P150" s="6">
        <f>'CL &amp; Data'!N572</f>
        <v>-41.812786000000003</v>
      </c>
      <c r="R150" s="6">
        <f>'CL &amp; Data'!O572</f>
        <v>-30.618735999999998</v>
      </c>
      <c r="T150" s="6">
        <f>'CL &amp; Data'!P572</f>
        <v>-20.493237000000001</v>
      </c>
    </row>
    <row r="151" spans="2:20" x14ac:dyDescent="0.25">
      <c r="B151" s="6">
        <f>'CL &amp; Data'!B573/1000000000</f>
        <v>34.47</v>
      </c>
      <c r="D151" s="6">
        <f>'CL &amp; Data'!C573</f>
        <v>-14.558233</v>
      </c>
      <c r="F151" s="6">
        <f>'CL &amp; Data'!D573</f>
        <v>-43.314373000000003</v>
      </c>
      <c r="H151" s="6">
        <f>'CL &amp; Data'!E573</f>
        <v>-35.817551000000002</v>
      </c>
      <c r="J151" s="6">
        <f>'CL &amp; Data'!F573</f>
        <v>-22.219785999999999</v>
      </c>
      <c r="L151" s="6">
        <f>'CL &amp; Data'!L573/1000000000</f>
        <v>34.47</v>
      </c>
      <c r="N151" s="6">
        <f>'CL &amp; Data'!M573</f>
        <v>-6.7605576999999997</v>
      </c>
      <c r="P151" s="6">
        <f>'CL &amp; Data'!N573</f>
        <v>-41.268898</v>
      </c>
      <c r="R151" s="6">
        <f>'CL &amp; Data'!O573</f>
        <v>-30.421576000000002</v>
      </c>
      <c r="T151" s="6">
        <f>'CL &amp; Data'!P573</f>
        <v>-20.665576999999999</v>
      </c>
    </row>
    <row r="152" spans="2:20" x14ac:dyDescent="0.25">
      <c r="B152" s="6">
        <f>'CL &amp; Data'!B574/1000000000</f>
        <v>34.664999999999999</v>
      </c>
      <c r="D152" s="6">
        <f>'CL &amp; Data'!C574</f>
        <v>-13.947232</v>
      </c>
      <c r="F152" s="6">
        <f>'CL &amp; Data'!D574</f>
        <v>-43.220306000000001</v>
      </c>
      <c r="H152" s="6">
        <f>'CL &amp; Data'!E574</f>
        <v>-35.635738000000003</v>
      </c>
      <c r="J152" s="6">
        <f>'CL &amp; Data'!F574</f>
        <v>-22.341833000000001</v>
      </c>
      <c r="L152" s="6">
        <f>'CL &amp; Data'!L574/1000000000</f>
        <v>34.664999999999999</v>
      </c>
      <c r="N152" s="6">
        <f>'CL &amp; Data'!M574</f>
        <v>-6.6140961999999996</v>
      </c>
      <c r="P152" s="6">
        <f>'CL &amp; Data'!N574</f>
        <v>-40.794083000000001</v>
      </c>
      <c r="R152" s="6">
        <f>'CL &amp; Data'!O574</f>
        <v>-30.420029</v>
      </c>
      <c r="T152" s="6">
        <f>'CL &amp; Data'!P574</f>
        <v>-20.764391</v>
      </c>
    </row>
    <row r="153" spans="2:20" x14ac:dyDescent="0.25">
      <c r="B153" s="6">
        <f>'CL &amp; Data'!B575/1000000000</f>
        <v>34.86</v>
      </c>
      <c r="D153" s="6">
        <f>'CL &amp; Data'!C575</f>
        <v>-13.407361</v>
      </c>
      <c r="F153" s="6">
        <f>'CL &amp; Data'!D575</f>
        <v>-43.199829000000001</v>
      </c>
      <c r="H153" s="6">
        <f>'CL &amp; Data'!E575</f>
        <v>-35.525955000000003</v>
      </c>
      <c r="J153" s="6">
        <f>'CL &amp; Data'!F575</f>
        <v>-22.455067</v>
      </c>
      <c r="L153" s="6">
        <f>'CL &amp; Data'!L575/1000000000</f>
        <v>34.86</v>
      </c>
      <c r="N153" s="6">
        <f>'CL &amp; Data'!M575</f>
        <v>-6.4959030000000002</v>
      </c>
      <c r="P153" s="6">
        <f>'CL &amp; Data'!N575</f>
        <v>-40.398055999999997</v>
      </c>
      <c r="R153" s="6">
        <f>'CL &amp; Data'!O575</f>
        <v>-30.449905000000001</v>
      </c>
      <c r="T153" s="6">
        <f>'CL &amp; Data'!P575</f>
        <v>-20.818743000000001</v>
      </c>
    </row>
    <row r="154" spans="2:20" x14ac:dyDescent="0.25">
      <c r="B154" s="6">
        <f>'CL &amp; Data'!B576/1000000000</f>
        <v>35.055</v>
      </c>
      <c r="D154" s="6">
        <f>'CL &amp; Data'!C576</f>
        <v>-12.786016999999999</v>
      </c>
      <c r="F154" s="6">
        <f>'CL &amp; Data'!D576</f>
        <v>-43.525615999999999</v>
      </c>
      <c r="H154" s="6">
        <f>'CL &amp; Data'!E576</f>
        <v>-35.572291999999997</v>
      </c>
      <c r="J154" s="6">
        <f>'CL &amp; Data'!F576</f>
        <v>-22.594704</v>
      </c>
      <c r="L154" s="6">
        <f>'CL &amp; Data'!L576/1000000000</f>
        <v>35.055</v>
      </c>
      <c r="N154" s="6">
        <f>'CL &amp; Data'!M576</f>
        <v>-6.4163461000000002</v>
      </c>
      <c r="P154" s="6">
        <f>'CL &amp; Data'!N576</f>
        <v>-40.072758</v>
      </c>
      <c r="R154" s="6">
        <f>'CL &amp; Data'!O576</f>
        <v>-30.404592999999998</v>
      </c>
      <c r="T154" s="6">
        <f>'CL &amp; Data'!P576</f>
        <v>-20.824974000000001</v>
      </c>
    </row>
    <row r="155" spans="2:20" x14ac:dyDescent="0.25">
      <c r="B155" s="6">
        <f>'CL &amp; Data'!B577/1000000000</f>
        <v>35.25</v>
      </c>
      <c r="D155" s="6">
        <f>'CL &amp; Data'!C577</f>
        <v>-12.259171</v>
      </c>
      <c r="F155" s="6">
        <f>'CL &amp; Data'!D577</f>
        <v>-43.852179999999997</v>
      </c>
      <c r="H155" s="6">
        <f>'CL &amp; Data'!E577</f>
        <v>-35.660896000000001</v>
      </c>
      <c r="J155" s="6">
        <f>'CL &amp; Data'!F577</f>
        <v>-22.724402999999999</v>
      </c>
      <c r="L155" s="6">
        <f>'CL &amp; Data'!L577/1000000000</f>
        <v>35.25</v>
      </c>
      <c r="N155" s="6">
        <f>'CL &amp; Data'!M577</f>
        <v>-6.3707932999999999</v>
      </c>
      <c r="P155" s="6">
        <f>'CL &amp; Data'!N577</f>
        <v>-39.861065000000004</v>
      </c>
      <c r="R155" s="6">
        <f>'CL &amp; Data'!O577</f>
        <v>-30.459713000000001</v>
      </c>
      <c r="T155" s="6">
        <f>'CL &amp; Data'!P577</f>
        <v>-20.804106000000001</v>
      </c>
    </row>
    <row r="156" spans="2:20" x14ac:dyDescent="0.25">
      <c r="B156" s="6">
        <f>'CL &amp; Data'!B578/1000000000</f>
        <v>35.445</v>
      </c>
      <c r="D156" s="6">
        <f>'CL &amp; Data'!C578</f>
        <v>-11.817614000000001</v>
      </c>
      <c r="F156" s="6">
        <f>'CL &amp; Data'!D578</f>
        <v>-44.014389000000001</v>
      </c>
      <c r="H156" s="6">
        <f>'CL &amp; Data'!E578</f>
        <v>-35.704037</v>
      </c>
      <c r="J156" s="6">
        <f>'CL &amp; Data'!F578</f>
        <v>-22.864611</v>
      </c>
      <c r="L156" s="6">
        <f>'CL &amp; Data'!L578/1000000000</f>
        <v>35.445</v>
      </c>
      <c r="N156" s="6">
        <f>'CL &amp; Data'!M578</f>
        <v>-6.3690891000000001</v>
      </c>
      <c r="P156" s="6">
        <f>'CL &amp; Data'!N578</f>
        <v>-39.638542000000001</v>
      </c>
      <c r="R156" s="6">
        <f>'CL &amp; Data'!O578</f>
        <v>-30.447744</v>
      </c>
      <c r="T156" s="6">
        <f>'CL &amp; Data'!P578</f>
        <v>-20.801662</v>
      </c>
    </row>
    <row r="157" spans="2:20" x14ac:dyDescent="0.25">
      <c r="B157" s="6">
        <f>'CL &amp; Data'!B579/1000000000</f>
        <v>35.64</v>
      </c>
      <c r="D157" s="6">
        <f>'CL &amp; Data'!C579</f>
        <v>-11.367751999999999</v>
      </c>
      <c r="F157" s="6">
        <f>'CL &amp; Data'!D579</f>
        <v>-44.126381000000002</v>
      </c>
      <c r="H157" s="6">
        <f>'CL &amp; Data'!E579</f>
        <v>-35.675460999999999</v>
      </c>
      <c r="J157" s="6">
        <f>'CL &amp; Data'!F579</f>
        <v>-22.992296</v>
      </c>
      <c r="L157" s="6">
        <f>'CL &amp; Data'!L579/1000000000</f>
        <v>35.64</v>
      </c>
      <c r="N157" s="6">
        <f>'CL &amp; Data'!M579</f>
        <v>-6.4548801999999998</v>
      </c>
      <c r="P157" s="6">
        <f>'CL &amp; Data'!N579</f>
        <v>-39.548274999999997</v>
      </c>
      <c r="R157" s="6">
        <f>'CL &amp; Data'!O579</f>
        <v>-30.304869</v>
      </c>
      <c r="T157" s="6">
        <f>'CL &amp; Data'!P579</f>
        <v>-20.861694</v>
      </c>
    </row>
    <row r="158" spans="2:20" x14ac:dyDescent="0.25">
      <c r="B158" s="6">
        <f>'CL &amp; Data'!B580/1000000000</f>
        <v>35.835000000000001</v>
      </c>
      <c r="D158" s="6">
        <f>'CL &amp; Data'!C580</f>
        <v>-10.941233</v>
      </c>
      <c r="F158" s="6">
        <f>'CL &amp; Data'!D580</f>
        <v>-44.145553999999997</v>
      </c>
      <c r="H158" s="6">
        <f>'CL &amp; Data'!E580</f>
        <v>-35.627353999999997</v>
      </c>
      <c r="J158" s="6">
        <f>'CL &amp; Data'!F580</f>
        <v>-23.085314</v>
      </c>
      <c r="L158" s="6">
        <f>'CL &amp; Data'!L580/1000000000</f>
        <v>35.835000000000001</v>
      </c>
      <c r="N158" s="6">
        <f>'CL &amp; Data'!M580</f>
        <v>-6.5447158999999999</v>
      </c>
      <c r="P158" s="6">
        <f>'CL &amp; Data'!N580</f>
        <v>-39.360813</v>
      </c>
      <c r="R158" s="6">
        <f>'CL &amp; Data'!O580</f>
        <v>-30.148577</v>
      </c>
      <c r="T158" s="6">
        <f>'CL &amp; Data'!P580</f>
        <v>-20.993355000000001</v>
      </c>
    </row>
    <row r="159" spans="2:20" x14ac:dyDescent="0.25">
      <c r="B159" s="6">
        <f>'CL &amp; Data'!B581/1000000000</f>
        <v>36.03</v>
      </c>
      <c r="D159" s="6">
        <f>'CL &amp; Data'!C581</f>
        <v>-10.591659999999999</v>
      </c>
      <c r="F159" s="6">
        <f>'CL &amp; Data'!D581</f>
        <v>-44.020836000000003</v>
      </c>
      <c r="H159" s="6">
        <f>'CL &amp; Data'!E581</f>
        <v>-35.490603999999998</v>
      </c>
      <c r="J159" s="6">
        <f>'CL &amp; Data'!F581</f>
        <v>-23.129000000000001</v>
      </c>
      <c r="L159" s="6">
        <f>'CL &amp; Data'!L581/1000000000</f>
        <v>36.03</v>
      </c>
      <c r="N159" s="6">
        <f>'CL &amp; Data'!M581</f>
        <v>-6.6085253000000002</v>
      </c>
      <c r="P159" s="6">
        <f>'CL &amp; Data'!N581</f>
        <v>-39.149357000000002</v>
      </c>
      <c r="R159" s="6">
        <f>'CL &amp; Data'!O581</f>
        <v>-29.982208</v>
      </c>
      <c r="T159" s="6">
        <f>'CL &amp; Data'!P581</f>
        <v>-21.151855000000001</v>
      </c>
    </row>
    <row r="160" spans="2:20" x14ac:dyDescent="0.25">
      <c r="B160" s="6">
        <f>'CL &amp; Data'!B582/1000000000</f>
        <v>36.225000000000001</v>
      </c>
      <c r="D160" s="6">
        <f>'CL &amp; Data'!C582</f>
        <v>-10.253052</v>
      </c>
      <c r="F160" s="6">
        <f>'CL &amp; Data'!D582</f>
        <v>-43.789112000000003</v>
      </c>
      <c r="H160" s="6">
        <f>'CL &amp; Data'!E582</f>
        <v>-35.347248</v>
      </c>
      <c r="J160" s="6">
        <f>'CL &amp; Data'!F582</f>
        <v>-23.115939999999998</v>
      </c>
      <c r="L160" s="6">
        <f>'CL &amp; Data'!L582/1000000000</f>
        <v>36.225000000000001</v>
      </c>
      <c r="N160" s="6">
        <f>'CL &amp; Data'!M582</f>
        <v>-6.6635399</v>
      </c>
      <c r="P160" s="6">
        <f>'CL &amp; Data'!N582</f>
        <v>-38.82246</v>
      </c>
      <c r="R160" s="6">
        <f>'CL &amp; Data'!O582</f>
        <v>-29.677136999999998</v>
      </c>
      <c r="T160" s="6">
        <f>'CL &amp; Data'!P582</f>
        <v>-21.283442000000001</v>
      </c>
    </row>
    <row r="161" spans="2:20" x14ac:dyDescent="0.25">
      <c r="B161" s="6">
        <f>'CL &amp; Data'!B583/1000000000</f>
        <v>36.42</v>
      </c>
      <c r="D161" s="6">
        <f>'CL &amp; Data'!C583</f>
        <v>-9.9127626000000006</v>
      </c>
      <c r="F161" s="6">
        <f>'CL &amp; Data'!D583</f>
        <v>-43.645972999999998</v>
      </c>
      <c r="H161" s="6">
        <f>'CL &amp; Data'!E583</f>
        <v>-35.123669</v>
      </c>
      <c r="J161" s="6">
        <f>'CL &amp; Data'!F583</f>
        <v>-23.021080000000001</v>
      </c>
      <c r="L161" s="6">
        <f>'CL &amp; Data'!L583/1000000000</f>
        <v>36.42</v>
      </c>
      <c r="N161" s="6">
        <f>'CL &amp; Data'!M583</f>
        <v>-6.6440358000000002</v>
      </c>
      <c r="P161" s="6">
        <f>'CL &amp; Data'!N583</f>
        <v>-38.340018999999998</v>
      </c>
      <c r="R161" s="6">
        <f>'CL &amp; Data'!O583</f>
        <v>-29.348513000000001</v>
      </c>
      <c r="T161" s="6">
        <f>'CL &amp; Data'!P583</f>
        <v>-21.398551999999999</v>
      </c>
    </row>
    <row r="162" spans="2:20" x14ac:dyDescent="0.25">
      <c r="B162" s="6">
        <f>'CL &amp; Data'!B584/1000000000</f>
        <v>36.615000000000002</v>
      </c>
      <c r="D162" s="6">
        <f>'CL &amp; Data'!C584</f>
        <v>-9.5365753000000009</v>
      </c>
      <c r="F162" s="6">
        <f>'CL &amp; Data'!D584</f>
        <v>-43.298988000000001</v>
      </c>
      <c r="H162" s="6">
        <f>'CL &amp; Data'!E584</f>
        <v>-34.866013000000002</v>
      </c>
      <c r="J162" s="6">
        <f>'CL &amp; Data'!F584</f>
        <v>-22.916388000000001</v>
      </c>
      <c r="L162" s="6">
        <f>'CL &amp; Data'!L584/1000000000</f>
        <v>36.615000000000002</v>
      </c>
      <c r="N162" s="6">
        <f>'CL &amp; Data'!M584</f>
        <v>-6.5331073000000002</v>
      </c>
      <c r="P162" s="6">
        <f>'CL &amp; Data'!N584</f>
        <v>-37.682316</v>
      </c>
      <c r="R162" s="6">
        <f>'CL &amp; Data'!O584</f>
        <v>-28.987172999999999</v>
      </c>
      <c r="T162" s="6">
        <f>'CL &amp; Data'!P584</f>
        <v>-21.409524999999999</v>
      </c>
    </row>
    <row r="163" spans="2:20" x14ac:dyDescent="0.25">
      <c r="B163" s="6">
        <f>'CL &amp; Data'!B585/1000000000</f>
        <v>36.81</v>
      </c>
      <c r="D163" s="6">
        <f>'CL &amp; Data'!C585</f>
        <v>-9.1648846000000006</v>
      </c>
      <c r="F163" s="6">
        <f>'CL &amp; Data'!D585</f>
        <v>-42.949447999999997</v>
      </c>
      <c r="H163" s="6">
        <f>'CL &amp; Data'!E585</f>
        <v>-34.611941999999999</v>
      </c>
      <c r="J163" s="6">
        <f>'CL &amp; Data'!F585</f>
        <v>-22.809833999999999</v>
      </c>
      <c r="L163" s="6">
        <f>'CL &amp; Data'!L585/1000000000</f>
        <v>36.81</v>
      </c>
      <c r="N163" s="6">
        <f>'CL &amp; Data'!M585</f>
        <v>-6.4602265000000001</v>
      </c>
      <c r="P163" s="6">
        <f>'CL &amp; Data'!N585</f>
        <v>-37.201988</v>
      </c>
      <c r="R163" s="6">
        <f>'CL &amp; Data'!O585</f>
        <v>-28.503530999999999</v>
      </c>
      <c r="T163" s="6">
        <f>'CL &amp; Data'!P585</f>
        <v>-21.34469</v>
      </c>
    </row>
    <row r="164" spans="2:20" x14ac:dyDescent="0.25">
      <c r="B164" s="6">
        <f>'CL &amp; Data'!B586/1000000000</f>
        <v>37.005000000000003</v>
      </c>
      <c r="D164" s="6">
        <f>'CL &amp; Data'!C586</f>
        <v>-8.7837333999999991</v>
      </c>
      <c r="F164" s="6">
        <f>'CL &amp; Data'!D586</f>
        <v>-42.460628999999997</v>
      </c>
      <c r="H164" s="6">
        <f>'CL &amp; Data'!E586</f>
        <v>-34.370849999999997</v>
      </c>
      <c r="J164" s="6">
        <f>'CL &amp; Data'!F586</f>
        <v>-22.667273000000002</v>
      </c>
      <c r="L164" s="6">
        <f>'CL &amp; Data'!L586/1000000000</f>
        <v>37.005000000000003</v>
      </c>
      <c r="N164" s="6">
        <f>'CL &amp; Data'!M586</f>
        <v>-6.2545394999999999</v>
      </c>
      <c r="P164" s="6">
        <f>'CL &amp; Data'!N586</f>
        <v>-36.705661999999997</v>
      </c>
      <c r="R164" s="6">
        <f>'CL &amp; Data'!O586</f>
        <v>-28.078484</v>
      </c>
      <c r="T164" s="6">
        <f>'CL &amp; Data'!P586</f>
        <v>-21.235272999999999</v>
      </c>
    </row>
    <row r="165" spans="2:20" x14ac:dyDescent="0.25">
      <c r="B165" s="6">
        <f>'CL &amp; Data'!B587/1000000000</f>
        <v>37.200000000000003</v>
      </c>
      <c r="D165" s="6">
        <f>'CL &amp; Data'!C587</f>
        <v>-8.3537931000000007</v>
      </c>
      <c r="F165" s="6">
        <f>'CL &amp; Data'!D587</f>
        <v>-42.108272999999997</v>
      </c>
      <c r="H165" s="6">
        <f>'CL &amp; Data'!E587</f>
        <v>-34.123016</v>
      </c>
      <c r="J165" s="6">
        <f>'CL &amp; Data'!F587</f>
        <v>-22.545818000000001</v>
      </c>
      <c r="L165" s="6">
        <f>'CL &amp; Data'!L587/1000000000</f>
        <v>37.200000000000003</v>
      </c>
      <c r="N165" s="6">
        <f>'CL &amp; Data'!M587</f>
        <v>-6.0956720999999998</v>
      </c>
      <c r="P165" s="6">
        <f>'CL &amp; Data'!N587</f>
        <v>-36.258811999999999</v>
      </c>
      <c r="R165" s="6">
        <f>'CL &amp; Data'!O587</f>
        <v>-27.591539000000001</v>
      </c>
      <c r="T165" s="6">
        <f>'CL &amp; Data'!P587</f>
        <v>-21.1007</v>
      </c>
    </row>
    <row r="166" spans="2:20" x14ac:dyDescent="0.25">
      <c r="B166" s="6">
        <f>'CL &amp; Data'!B588/1000000000</f>
        <v>37.395000000000003</v>
      </c>
      <c r="D166" s="6">
        <f>'CL &amp; Data'!C588</f>
        <v>-7.9258746999999996</v>
      </c>
      <c r="F166" s="6">
        <f>'CL &amp; Data'!D588</f>
        <v>-41.669167000000002</v>
      </c>
      <c r="H166" s="6">
        <f>'CL &amp; Data'!E588</f>
        <v>-33.986164000000002</v>
      </c>
      <c r="J166" s="6">
        <f>'CL &amp; Data'!F588</f>
        <v>-22.468271000000001</v>
      </c>
      <c r="L166" s="6">
        <f>'CL &amp; Data'!L588/1000000000</f>
        <v>37.395000000000003</v>
      </c>
      <c r="N166" s="6">
        <f>'CL &amp; Data'!M588</f>
        <v>-5.8945974999999997</v>
      </c>
      <c r="P166" s="6">
        <f>'CL &amp; Data'!N588</f>
        <v>-35.917369999999998</v>
      </c>
      <c r="R166" s="6">
        <f>'CL &amp; Data'!O588</f>
        <v>-27.063974000000002</v>
      </c>
      <c r="T166" s="6">
        <f>'CL &amp; Data'!P588</f>
        <v>-20.934775999999999</v>
      </c>
    </row>
    <row r="167" spans="2:20" x14ac:dyDescent="0.25">
      <c r="B167" s="6">
        <f>'CL &amp; Data'!B589/1000000000</f>
        <v>37.590000000000003</v>
      </c>
      <c r="D167" s="6">
        <f>'CL &amp; Data'!C589</f>
        <v>-7.5850676999999997</v>
      </c>
      <c r="F167" s="6">
        <f>'CL &amp; Data'!D589</f>
        <v>-41.700729000000003</v>
      </c>
      <c r="H167" s="6">
        <f>'CL &amp; Data'!E589</f>
        <v>-34.04372</v>
      </c>
      <c r="J167" s="6">
        <f>'CL &amp; Data'!F589</f>
        <v>-22.418856000000002</v>
      </c>
      <c r="L167" s="6">
        <f>'CL &amp; Data'!L589/1000000000</f>
        <v>37.590000000000003</v>
      </c>
      <c r="N167" s="6">
        <f>'CL &amp; Data'!M589</f>
        <v>-5.9069557000000001</v>
      </c>
      <c r="P167" s="6">
        <f>'CL &amp; Data'!N589</f>
        <v>-35.778655999999998</v>
      </c>
      <c r="R167" s="6">
        <f>'CL &amp; Data'!O589</f>
        <v>-26.383821000000001</v>
      </c>
      <c r="T167" s="6">
        <f>'CL &amp; Data'!P589</f>
        <v>-20.774242000000001</v>
      </c>
    </row>
    <row r="168" spans="2:20" x14ac:dyDescent="0.25">
      <c r="B168" s="6">
        <f>'CL &amp; Data'!B590/1000000000</f>
        <v>37.784999999999997</v>
      </c>
      <c r="D168" s="6">
        <f>'CL &amp; Data'!C590</f>
        <v>-7.2561349999999996</v>
      </c>
      <c r="F168" s="6">
        <f>'CL &amp; Data'!D590</f>
        <v>-41.782009000000002</v>
      </c>
      <c r="H168" s="6">
        <f>'CL &amp; Data'!E590</f>
        <v>-34.121707999999998</v>
      </c>
      <c r="J168" s="6">
        <f>'CL &amp; Data'!F590</f>
        <v>-22.389889</v>
      </c>
      <c r="L168" s="6">
        <f>'CL &amp; Data'!L590/1000000000</f>
        <v>37.784999999999997</v>
      </c>
      <c r="N168" s="6">
        <f>'CL &amp; Data'!M590</f>
        <v>-5.9011588000000001</v>
      </c>
      <c r="P168" s="6">
        <f>'CL &amp; Data'!N590</f>
        <v>-35.674712999999997</v>
      </c>
      <c r="R168" s="6">
        <f>'CL &amp; Data'!O590</f>
        <v>-25.773050000000001</v>
      </c>
      <c r="T168" s="6">
        <f>'CL &amp; Data'!P590</f>
        <v>-20.628340000000001</v>
      </c>
    </row>
    <row r="169" spans="2:20" x14ac:dyDescent="0.25">
      <c r="B169" s="6">
        <f>'CL &amp; Data'!B591/1000000000</f>
        <v>37.979999999999997</v>
      </c>
      <c r="D169" s="6">
        <f>'CL &amp; Data'!C591</f>
        <v>-6.9230546999999998</v>
      </c>
      <c r="F169" s="6">
        <f>'CL &amp; Data'!D591</f>
        <v>-41.703228000000003</v>
      </c>
      <c r="H169" s="6">
        <f>'CL &amp; Data'!E591</f>
        <v>-34.183940999999997</v>
      </c>
      <c r="J169" s="6">
        <f>'CL &amp; Data'!F591</f>
        <v>-22.385529999999999</v>
      </c>
      <c r="L169" s="6">
        <f>'CL &amp; Data'!L591/1000000000</f>
        <v>37.979999999999997</v>
      </c>
      <c r="N169" s="6">
        <f>'CL &amp; Data'!M591</f>
        <v>-5.9780449999999998</v>
      </c>
      <c r="P169" s="6">
        <f>'CL &amp; Data'!N591</f>
        <v>-35.593978999999997</v>
      </c>
      <c r="R169" s="6">
        <f>'CL &amp; Data'!O591</f>
        <v>-25.135849</v>
      </c>
      <c r="T169" s="6">
        <f>'CL &amp; Data'!P591</f>
        <v>-20.517513000000001</v>
      </c>
    </row>
    <row r="170" spans="2:20" x14ac:dyDescent="0.25">
      <c r="B170" s="6">
        <f>'CL &amp; Data'!B592/1000000000</f>
        <v>38.174999999999997</v>
      </c>
      <c r="D170" s="6">
        <f>'CL &amp; Data'!C592</f>
        <v>-6.6300159000000001</v>
      </c>
      <c r="F170" s="6">
        <f>'CL &amp; Data'!D592</f>
        <v>-41.686630000000001</v>
      </c>
      <c r="H170" s="6">
        <f>'CL &amp; Data'!E592</f>
        <v>-34.288531999999996</v>
      </c>
      <c r="J170" s="6">
        <f>'CL &amp; Data'!F592</f>
        <v>-22.383327000000001</v>
      </c>
      <c r="L170" s="6">
        <f>'CL &amp; Data'!L592/1000000000</f>
        <v>38.174999999999997</v>
      </c>
      <c r="N170" s="6">
        <f>'CL &amp; Data'!M592</f>
        <v>-6.0203056000000004</v>
      </c>
      <c r="P170" s="6">
        <f>'CL &amp; Data'!N592</f>
        <v>-35.550415000000001</v>
      </c>
      <c r="R170" s="6">
        <f>'CL &amp; Data'!O592</f>
        <v>-24.502192999999998</v>
      </c>
      <c r="T170" s="6">
        <f>'CL &amp; Data'!P592</f>
        <v>-20.428673</v>
      </c>
    </row>
    <row r="171" spans="2:20" x14ac:dyDescent="0.25">
      <c r="B171" s="6">
        <f>'CL &amp; Data'!B593/1000000000</f>
        <v>38.369999999999997</v>
      </c>
      <c r="D171" s="6">
        <f>'CL &amp; Data'!C593</f>
        <v>-6.3936738999999996</v>
      </c>
      <c r="F171" s="6">
        <f>'CL &amp; Data'!D593</f>
        <v>-41.699444</v>
      </c>
      <c r="H171" s="6">
        <f>'CL &amp; Data'!E593</f>
        <v>-34.398121000000003</v>
      </c>
      <c r="J171" s="6">
        <f>'CL &amp; Data'!F593</f>
        <v>-22.366679999999999</v>
      </c>
      <c r="L171" s="6">
        <f>'CL &amp; Data'!L593/1000000000</f>
        <v>38.369999999999997</v>
      </c>
      <c r="N171" s="6">
        <f>'CL &amp; Data'!M593</f>
        <v>-6.2596154000000004</v>
      </c>
      <c r="P171" s="6">
        <f>'CL &amp; Data'!N593</f>
        <v>-35.669581999999998</v>
      </c>
      <c r="R171" s="6">
        <f>'CL &amp; Data'!O593</f>
        <v>-23.856784999999999</v>
      </c>
      <c r="T171" s="6">
        <f>'CL &amp; Data'!P593</f>
        <v>-20.358136999999999</v>
      </c>
    </row>
    <row r="172" spans="2:20" x14ac:dyDescent="0.25">
      <c r="B172" s="6">
        <f>'CL &amp; Data'!B594/1000000000</f>
        <v>38.564999999999998</v>
      </c>
      <c r="D172" s="6">
        <f>'CL &amp; Data'!C594</f>
        <v>-6.0884795</v>
      </c>
      <c r="F172" s="6">
        <f>'CL &amp; Data'!D594</f>
        <v>-41.343491</v>
      </c>
      <c r="H172" s="6">
        <f>'CL &amp; Data'!E594</f>
        <v>-34.384608999999998</v>
      </c>
      <c r="J172" s="6">
        <f>'CL &amp; Data'!F594</f>
        <v>-22.399716999999999</v>
      </c>
      <c r="L172" s="6">
        <f>'CL &amp; Data'!L594/1000000000</f>
        <v>38.564999999999998</v>
      </c>
      <c r="N172" s="6">
        <f>'CL &amp; Data'!M594</f>
        <v>-6.3474731000000002</v>
      </c>
      <c r="P172" s="6">
        <f>'CL &amp; Data'!N594</f>
        <v>-35.717739000000002</v>
      </c>
      <c r="R172" s="6">
        <f>'CL &amp; Data'!O594</f>
        <v>-23.336859</v>
      </c>
      <c r="T172" s="6">
        <f>'CL &amp; Data'!P594</f>
        <v>-20.390419000000001</v>
      </c>
    </row>
    <row r="173" spans="2:20" x14ac:dyDescent="0.25">
      <c r="B173" s="6">
        <f>'CL &amp; Data'!B595/1000000000</f>
        <v>38.76</v>
      </c>
      <c r="D173" s="6">
        <f>'CL &amp; Data'!C595</f>
        <v>-5.7854738000000001</v>
      </c>
      <c r="F173" s="6">
        <f>'CL &amp; Data'!D595</f>
        <v>-41.071399999999997</v>
      </c>
      <c r="H173" s="6">
        <f>'CL &amp; Data'!E595</f>
        <v>-34.378928999999999</v>
      </c>
      <c r="J173" s="6">
        <f>'CL &amp; Data'!F595</f>
        <v>-22.408840000000001</v>
      </c>
      <c r="L173" s="6">
        <f>'CL &amp; Data'!L595/1000000000</f>
        <v>38.76</v>
      </c>
      <c r="N173" s="6">
        <f>'CL &amp; Data'!M595</f>
        <v>-6.4604401999999999</v>
      </c>
      <c r="P173" s="6">
        <f>'CL &amp; Data'!N595</f>
        <v>-35.689045</v>
      </c>
      <c r="R173" s="6">
        <f>'CL &amp; Data'!O595</f>
        <v>-22.803470999999998</v>
      </c>
      <c r="T173" s="6">
        <f>'CL &amp; Data'!P595</f>
        <v>-20.360741000000001</v>
      </c>
    </row>
    <row r="174" spans="2:20" x14ac:dyDescent="0.25">
      <c r="B174" s="6">
        <f>'CL &amp; Data'!B596/1000000000</f>
        <v>38.954999999999998</v>
      </c>
      <c r="D174" s="6">
        <f>'CL &amp; Data'!C596</f>
        <v>-5.5468779000000001</v>
      </c>
      <c r="F174" s="6">
        <f>'CL &amp; Data'!D596</f>
        <v>-40.958148999999999</v>
      </c>
      <c r="H174" s="6">
        <f>'CL &amp; Data'!E596</f>
        <v>-34.534568999999998</v>
      </c>
      <c r="J174" s="6">
        <f>'CL &amp; Data'!F596</f>
        <v>-22.440325000000001</v>
      </c>
      <c r="L174" s="6">
        <f>'CL &amp; Data'!L596/1000000000</f>
        <v>38.954999999999998</v>
      </c>
      <c r="N174" s="6">
        <f>'CL &amp; Data'!M596</f>
        <v>-6.6750245000000001</v>
      </c>
      <c r="P174" s="6">
        <f>'CL &amp; Data'!N596</f>
        <v>-35.794552000000003</v>
      </c>
      <c r="R174" s="6">
        <f>'CL &amp; Data'!O596</f>
        <v>-22.255763999999999</v>
      </c>
      <c r="T174" s="6">
        <f>'CL &amp; Data'!P596</f>
        <v>-20.332118999999999</v>
      </c>
    </row>
    <row r="175" spans="2:20" x14ac:dyDescent="0.25">
      <c r="B175" s="6">
        <f>'CL &amp; Data'!B597/1000000000</f>
        <v>39.15</v>
      </c>
      <c r="D175" s="6">
        <f>'CL &amp; Data'!C597</f>
        <v>-5.3698153</v>
      </c>
      <c r="F175" s="6">
        <f>'CL &amp; Data'!D597</f>
        <v>-40.717368999999998</v>
      </c>
      <c r="H175" s="6">
        <f>'CL &amp; Data'!E597</f>
        <v>-34.630577000000002</v>
      </c>
      <c r="J175" s="6">
        <f>'CL &amp; Data'!F597</f>
        <v>-22.473223000000001</v>
      </c>
      <c r="L175" s="6">
        <f>'CL &amp; Data'!L597/1000000000</f>
        <v>39.15</v>
      </c>
      <c r="N175" s="6">
        <f>'CL &amp; Data'!M597</f>
        <v>-7.0872507000000002</v>
      </c>
      <c r="P175" s="6">
        <f>'CL &amp; Data'!N597</f>
        <v>-35.993625999999999</v>
      </c>
      <c r="R175" s="6">
        <f>'CL &amp; Data'!O597</f>
        <v>-21.780411000000001</v>
      </c>
      <c r="T175" s="6">
        <f>'CL &amp; Data'!P597</f>
        <v>-20.383845999999998</v>
      </c>
    </row>
    <row r="176" spans="2:20" x14ac:dyDescent="0.25">
      <c r="B176" s="6">
        <f>'CL &amp; Data'!B598/1000000000</f>
        <v>39.344999999999999</v>
      </c>
      <c r="D176" s="6">
        <f>'CL &amp; Data'!C598</f>
        <v>-5.2003273999999999</v>
      </c>
      <c r="F176" s="6">
        <f>'CL &amp; Data'!D598</f>
        <v>-40.578654999999998</v>
      </c>
      <c r="H176" s="6">
        <f>'CL &amp; Data'!E598</f>
        <v>-34.804768000000003</v>
      </c>
      <c r="J176" s="6">
        <f>'CL &amp; Data'!F598</f>
        <v>-22.511818000000002</v>
      </c>
      <c r="L176" s="6">
        <f>'CL &amp; Data'!L598/1000000000</f>
        <v>39.344999999999999</v>
      </c>
      <c r="N176" s="6">
        <f>'CL &amp; Data'!M598</f>
        <v>-7.4151983000000001</v>
      </c>
      <c r="P176" s="6">
        <f>'CL &amp; Data'!N598</f>
        <v>-36.181140999999997</v>
      </c>
      <c r="R176" s="6">
        <f>'CL &amp; Data'!O598</f>
        <v>-21.390429000000001</v>
      </c>
      <c r="T176" s="6">
        <f>'CL &amp; Data'!P598</f>
        <v>-20.454899000000001</v>
      </c>
    </row>
    <row r="177" spans="2:20" x14ac:dyDescent="0.25">
      <c r="B177" s="6">
        <f>'CL &amp; Data'!B599/1000000000</f>
        <v>39.54</v>
      </c>
      <c r="D177" s="6">
        <f>'CL &amp; Data'!C599</f>
        <v>-5.1448717000000004</v>
      </c>
      <c r="F177" s="6">
        <f>'CL &amp; Data'!D599</f>
        <v>-40.635917999999997</v>
      </c>
      <c r="H177" s="6">
        <f>'CL &amp; Data'!E599</f>
        <v>-35.244926</v>
      </c>
      <c r="J177" s="6">
        <f>'CL &amp; Data'!F599</f>
        <v>-22.486059000000001</v>
      </c>
      <c r="L177" s="6">
        <f>'CL &amp; Data'!L599/1000000000</f>
        <v>39.54</v>
      </c>
      <c r="N177" s="6">
        <f>'CL &amp; Data'!M599</f>
        <v>-8.0498943000000001</v>
      </c>
      <c r="P177" s="6">
        <f>'CL &amp; Data'!N599</f>
        <v>-36.627097999999997</v>
      </c>
      <c r="R177" s="6">
        <f>'CL &amp; Data'!O599</f>
        <v>-21.077739999999999</v>
      </c>
      <c r="T177" s="6">
        <f>'CL &amp; Data'!P599</f>
        <v>-20.496853000000002</v>
      </c>
    </row>
    <row r="178" spans="2:20" x14ac:dyDescent="0.25">
      <c r="B178" s="6">
        <f>'CL &amp; Data'!B600/1000000000</f>
        <v>39.734999999999999</v>
      </c>
      <c r="D178" s="6">
        <f>'CL &amp; Data'!C600</f>
        <v>-5.3119974000000001</v>
      </c>
      <c r="F178" s="6">
        <f>'CL &amp; Data'!D600</f>
        <v>-41.016052000000002</v>
      </c>
      <c r="H178" s="6">
        <f>'CL &amp; Data'!E600</f>
        <v>-36.090373999999997</v>
      </c>
      <c r="J178" s="6">
        <f>'CL &amp; Data'!F600</f>
        <v>-22.527760000000001</v>
      </c>
      <c r="L178" s="6">
        <f>'CL &amp; Data'!L600/1000000000</f>
        <v>39.734999999999999</v>
      </c>
      <c r="N178" s="6">
        <f>'CL &amp; Data'!M600</f>
        <v>-9.3222465999999997</v>
      </c>
      <c r="P178" s="6">
        <f>'CL &amp; Data'!N600</f>
        <v>-37.681068000000003</v>
      </c>
      <c r="R178" s="6">
        <f>'CL &amp; Data'!O600</f>
        <v>-20.909034999999999</v>
      </c>
      <c r="T178" s="6">
        <f>'CL &amp; Data'!P600</f>
        <v>-20.702822000000001</v>
      </c>
    </row>
    <row r="179" spans="2:20" x14ac:dyDescent="0.25">
      <c r="B179" s="6">
        <f>'CL &amp; Data'!B601/1000000000</f>
        <v>39.93</v>
      </c>
      <c r="D179" s="6">
        <f>'CL &amp; Data'!C601</f>
        <v>-5.4735712999999997</v>
      </c>
      <c r="F179" s="6">
        <f>'CL &amp; Data'!D601</f>
        <v>-41.375422999999998</v>
      </c>
      <c r="H179" s="6">
        <f>'CL &amp; Data'!E601</f>
        <v>-36.725203999999998</v>
      </c>
      <c r="J179" s="6">
        <f>'CL &amp; Data'!F601</f>
        <v>-22.555422</v>
      </c>
      <c r="L179" s="6">
        <f>'CL &amp; Data'!L601/1000000000</f>
        <v>39.93</v>
      </c>
      <c r="N179" s="6">
        <f>'CL &amp; Data'!M601</f>
        <v>-10.462894</v>
      </c>
      <c r="P179" s="6">
        <f>'CL &amp; Data'!N601</f>
        <v>-38.565418000000001</v>
      </c>
      <c r="R179" s="6">
        <f>'CL &amp; Data'!O601</f>
        <v>-20.825323000000001</v>
      </c>
      <c r="T179" s="6">
        <f>'CL &amp; Data'!P601</f>
        <v>-20.919014000000001</v>
      </c>
    </row>
    <row r="180" spans="2:20" x14ac:dyDescent="0.25">
      <c r="B180" s="6">
        <f>'CL &amp; Data'!B602/1000000000</f>
        <v>40.125</v>
      </c>
      <c r="D180" s="6">
        <f>'CL &amp; Data'!C602</f>
        <v>-5.6421536999999997</v>
      </c>
      <c r="F180" s="6">
        <f>'CL &amp; Data'!D602</f>
        <v>-41.979140999999998</v>
      </c>
      <c r="H180" s="6">
        <f>'CL &amp; Data'!E602</f>
        <v>-37.532806000000001</v>
      </c>
      <c r="J180" s="6">
        <f>'CL &amp; Data'!F602</f>
        <v>-22.615786</v>
      </c>
      <c r="L180" s="6">
        <f>'CL &amp; Data'!L602/1000000000</f>
        <v>40.125</v>
      </c>
      <c r="N180" s="6">
        <f>'CL &amp; Data'!M602</f>
        <v>-11.594169000000001</v>
      </c>
      <c r="P180" s="6">
        <f>'CL &amp; Data'!N602</f>
        <v>-39.588104000000001</v>
      </c>
      <c r="R180" s="6">
        <f>'CL &amp; Data'!O602</f>
        <v>-20.770710000000001</v>
      </c>
      <c r="T180" s="6">
        <f>'CL &amp; Data'!P602</f>
        <v>-21.122074000000001</v>
      </c>
    </row>
    <row r="181" spans="2:20" x14ac:dyDescent="0.25">
      <c r="B181" s="6">
        <f>'CL &amp; Data'!B603/1000000000</f>
        <v>40.32</v>
      </c>
      <c r="D181" s="6">
        <f>'CL &amp; Data'!C603</f>
        <v>-5.8722085999999996</v>
      </c>
      <c r="F181" s="6">
        <f>'CL &amp; Data'!D603</f>
        <v>-42.608592999999999</v>
      </c>
      <c r="H181" s="6">
        <f>'CL &amp; Data'!E603</f>
        <v>-38.376125000000002</v>
      </c>
      <c r="J181" s="6">
        <f>'CL &amp; Data'!F603</f>
        <v>-22.736962999999999</v>
      </c>
      <c r="L181" s="6">
        <f>'CL &amp; Data'!L603/1000000000</f>
        <v>40.32</v>
      </c>
      <c r="N181" s="6">
        <f>'CL &amp; Data'!M603</f>
        <v>-13.044494</v>
      </c>
      <c r="P181" s="6">
        <f>'CL &amp; Data'!N603</f>
        <v>-40.664185000000003</v>
      </c>
      <c r="R181" s="6">
        <f>'CL &amp; Data'!O603</f>
        <v>-20.75386</v>
      </c>
      <c r="T181" s="6">
        <f>'CL &amp; Data'!P603</f>
        <v>-21.361242000000001</v>
      </c>
    </row>
    <row r="182" spans="2:20" x14ac:dyDescent="0.25">
      <c r="B182" s="6">
        <f>'CL &amp; Data'!B604/1000000000</f>
        <v>40.515000000000001</v>
      </c>
      <c r="D182" s="6">
        <f>'CL &amp; Data'!C604</f>
        <v>-6.0653066999999998</v>
      </c>
      <c r="F182" s="6">
        <f>'CL &amp; Data'!D604</f>
        <v>-43.220661</v>
      </c>
      <c r="H182" s="6">
        <f>'CL &amp; Data'!E604</f>
        <v>-39.088085</v>
      </c>
      <c r="J182" s="6">
        <f>'CL &amp; Data'!F604</f>
        <v>-22.921952999999998</v>
      </c>
      <c r="L182" s="6">
        <f>'CL &amp; Data'!L604/1000000000</f>
        <v>40.515000000000001</v>
      </c>
      <c r="N182" s="6">
        <f>'CL &amp; Data'!M604</f>
        <v>-14.440602999999999</v>
      </c>
      <c r="P182" s="6">
        <f>'CL &amp; Data'!N604</f>
        <v>-41.633862000000001</v>
      </c>
      <c r="R182" s="6">
        <f>'CL &amp; Data'!O604</f>
        <v>-20.768357999999999</v>
      </c>
      <c r="T182" s="6">
        <f>'CL &amp; Data'!P604</f>
        <v>-21.648859000000002</v>
      </c>
    </row>
    <row r="183" spans="2:20" x14ac:dyDescent="0.25">
      <c r="B183" s="6">
        <f>'CL &amp; Data'!B605/1000000000</f>
        <v>40.71</v>
      </c>
      <c r="D183" s="6">
        <f>'CL &amp; Data'!C605</f>
        <v>-6.0572691000000001</v>
      </c>
      <c r="F183" s="6">
        <f>'CL &amp; Data'!D605</f>
        <v>-43.494694000000003</v>
      </c>
      <c r="H183" s="6">
        <f>'CL &amp; Data'!E605</f>
        <v>-39.412520999999998</v>
      </c>
      <c r="J183" s="6">
        <f>'CL &amp; Data'!F605</f>
        <v>-23.085951000000001</v>
      </c>
      <c r="L183" s="6">
        <f>'CL &amp; Data'!L605/1000000000</f>
        <v>40.71</v>
      </c>
      <c r="N183" s="6">
        <f>'CL &amp; Data'!M605</f>
        <v>-15.170489999999999</v>
      </c>
      <c r="P183" s="6">
        <f>'CL &amp; Data'!N605</f>
        <v>-42.013041999999999</v>
      </c>
      <c r="R183" s="6">
        <f>'CL &amp; Data'!O605</f>
        <v>-20.682359999999999</v>
      </c>
      <c r="T183" s="6">
        <f>'CL &amp; Data'!P605</f>
        <v>-21.832799999999999</v>
      </c>
    </row>
    <row r="184" spans="2:20" x14ac:dyDescent="0.25">
      <c r="B184" s="6">
        <f>'CL &amp; Data'!B606/1000000000</f>
        <v>40.905000000000001</v>
      </c>
      <c r="D184" s="6">
        <f>'CL &amp; Data'!C606</f>
        <v>-6.0813769999999998</v>
      </c>
      <c r="F184" s="6">
        <f>'CL &amp; Data'!D606</f>
        <v>-43.717094000000003</v>
      </c>
      <c r="H184" s="6">
        <f>'CL &amp; Data'!E606</f>
        <v>-39.803561999999999</v>
      </c>
      <c r="J184" s="6">
        <f>'CL &amp; Data'!F606</f>
        <v>-23.323439</v>
      </c>
      <c r="L184" s="6">
        <f>'CL &amp; Data'!L606/1000000000</f>
        <v>40.905000000000001</v>
      </c>
      <c r="N184" s="6">
        <f>'CL &amp; Data'!M606</f>
        <v>-16.266468</v>
      </c>
      <c r="P184" s="6">
        <f>'CL &amp; Data'!N606</f>
        <v>-42.489348999999997</v>
      </c>
      <c r="R184" s="6">
        <f>'CL &amp; Data'!O606</f>
        <v>-20.566875</v>
      </c>
      <c r="T184" s="6">
        <f>'CL &amp; Data'!P606</f>
        <v>-22.022822999999999</v>
      </c>
    </row>
    <row r="185" spans="2:20" x14ac:dyDescent="0.25">
      <c r="B185" s="6">
        <f>'CL &amp; Data'!B607/1000000000</f>
        <v>41.1</v>
      </c>
      <c r="D185" s="6">
        <f>'CL &amp; Data'!C607</f>
        <v>-6.1170688000000002</v>
      </c>
      <c r="F185" s="6">
        <f>'CL &amp; Data'!D607</f>
        <v>-43.564171000000002</v>
      </c>
      <c r="H185" s="6">
        <f>'CL &amp; Data'!E607</f>
        <v>-40.106273999999999</v>
      </c>
      <c r="J185" s="6">
        <f>'CL &amp; Data'!F607</f>
        <v>-23.625413999999999</v>
      </c>
      <c r="L185" s="6">
        <f>'CL &amp; Data'!L607/1000000000</f>
        <v>41.1</v>
      </c>
      <c r="N185" s="6">
        <f>'CL &amp; Data'!M607</f>
        <v>-17.406393000000001</v>
      </c>
      <c r="P185" s="6">
        <f>'CL &amp; Data'!N607</f>
        <v>-42.915615000000003</v>
      </c>
      <c r="R185" s="6">
        <f>'CL &amp; Data'!O607</f>
        <v>-20.456551000000001</v>
      </c>
      <c r="T185" s="6">
        <f>'CL &amp; Data'!P607</f>
        <v>-22.230293</v>
      </c>
    </row>
    <row r="186" spans="2:20" x14ac:dyDescent="0.25">
      <c r="B186" s="6">
        <f>'CL &amp; Data'!B608/1000000000</f>
        <v>41.295000000000002</v>
      </c>
      <c r="D186" s="6">
        <f>'CL &amp; Data'!C608</f>
        <v>-6.1171588999999997</v>
      </c>
      <c r="F186" s="6">
        <f>'CL &amp; Data'!D608</f>
        <v>-43.045937000000002</v>
      </c>
      <c r="H186" s="6">
        <f>'CL &amp; Data'!E608</f>
        <v>-40.623638</v>
      </c>
      <c r="J186" s="6">
        <f>'CL &amp; Data'!F608</f>
        <v>-23.976949999999999</v>
      </c>
      <c r="L186" s="6">
        <f>'CL &amp; Data'!L608/1000000000</f>
        <v>41.295000000000002</v>
      </c>
      <c r="N186" s="6">
        <f>'CL &amp; Data'!M608</f>
        <v>-19.203959000000001</v>
      </c>
      <c r="P186" s="6">
        <f>'CL &amp; Data'!N608</f>
        <v>-43.745334999999997</v>
      </c>
      <c r="R186" s="6">
        <f>'CL &amp; Data'!O608</f>
        <v>-20.425138</v>
      </c>
      <c r="T186" s="6">
        <f>'CL &amp; Data'!P608</f>
        <v>-22.439646</v>
      </c>
    </row>
    <row r="187" spans="2:20" x14ac:dyDescent="0.25">
      <c r="B187" s="6">
        <f>'CL &amp; Data'!B609/1000000000</f>
        <v>41.49</v>
      </c>
      <c r="D187" s="6">
        <f>'CL &amp; Data'!C609</f>
        <v>-6.1009444999999998</v>
      </c>
      <c r="F187" s="6">
        <f>'CL &amp; Data'!D609</f>
        <v>-42.344563000000001</v>
      </c>
      <c r="H187" s="6">
        <f>'CL &amp; Data'!E609</f>
        <v>-43.895786000000001</v>
      </c>
      <c r="J187" s="6">
        <f>'CL &amp; Data'!F609</f>
        <v>-24.298843000000002</v>
      </c>
      <c r="L187" s="6">
        <f>'CL &amp; Data'!L609/1000000000</f>
        <v>41.49</v>
      </c>
      <c r="N187" s="6">
        <f>'CL &amp; Data'!M609</f>
        <v>-20.953029999999998</v>
      </c>
      <c r="P187" s="6">
        <f>'CL &amp; Data'!N609</f>
        <v>-46.275696000000003</v>
      </c>
      <c r="R187" s="6">
        <f>'CL &amp; Data'!O609</f>
        <v>-20.506067000000002</v>
      </c>
      <c r="T187" s="6">
        <f>'CL &amp; Data'!P609</f>
        <v>-22.661615000000001</v>
      </c>
    </row>
    <row r="188" spans="2:20" x14ac:dyDescent="0.25">
      <c r="B188" s="6">
        <f>'CL &amp; Data'!B610/1000000000</f>
        <v>41.685000000000002</v>
      </c>
      <c r="D188" s="6">
        <f>'CL &amp; Data'!C610</f>
        <v>-6.0237327000000001</v>
      </c>
      <c r="F188" s="6">
        <f>'CL &amp; Data'!D610</f>
        <v>-41.493473000000002</v>
      </c>
      <c r="H188" s="6">
        <f>'CL &amp; Data'!E610</f>
        <v>-44.520077000000001</v>
      </c>
      <c r="J188" s="6">
        <f>'CL &amp; Data'!F610</f>
        <v>-24.527550000000002</v>
      </c>
      <c r="L188" s="6">
        <f>'CL &amp; Data'!L610/1000000000</f>
        <v>41.685000000000002</v>
      </c>
      <c r="N188" s="6">
        <f>'CL &amp; Data'!M610</f>
        <v>-24.103425999999999</v>
      </c>
      <c r="P188" s="6">
        <f>'CL &amp; Data'!N610</f>
        <v>-46.931789000000002</v>
      </c>
      <c r="R188" s="6">
        <f>'CL &amp; Data'!O610</f>
        <v>-20.688842999999999</v>
      </c>
      <c r="T188" s="6">
        <f>'CL &amp; Data'!P610</f>
        <v>-23.189050999999999</v>
      </c>
    </row>
    <row r="189" spans="2:20" x14ac:dyDescent="0.25">
      <c r="B189" s="6">
        <f>'CL &amp; Data'!B611/1000000000</f>
        <v>41.88</v>
      </c>
      <c r="D189" s="6">
        <f>'CL &amp; Data'!C611</f>
        <v>-5.9452733999999996</v>
      </c>
      <c r="F189" s="6">
        <f>'CL &amp; Data'!D611</f>
        <v>-40.759033000000002</v>
      </c>
      <c r="H189" s="6">
        <f>'CL &amp; Data'!E611</f>
        <v>-44.507542000000001</v>
      </c>
      <c r="J189" s="6">
        <f>'CL &amp; Data'!F611</f>
        <v>-24.645068999999999</v>
      </c>
      <c r="L189" s="6">
        <f>'CL &amp; Data'!L611/1000000000</f>
        <v>41.88</v>
      </c>
      <c r="N189" s="6">
        <f>'CL &amp; Data'!M611</f>
        <v>-26.309661999999999</v>
      </c>
      <c r="P189" s="6">
        <f>'CL &amp; Data'!N611</f>
        <v>-46.571812000000001</v>
      </c>
      <c r="R189" s="6">
        <f>'CL &amp; Data'!O611</f>
        <v>-20.848478</v>
      </c>
      <c r="T189" s="6">
        <f>'CL &amp; Data'!P611</f>
        <v>-24.070081999999999</v>
      </c>
    </row>
    <row r="190" spans="2:20" x14ac:dyDescent="0.25">
      <c r="B190" s="6">
        <f>'CL &amp; Data'!B612/1000000000</f>
        <v>42.075000000000003</v>
      </c>
      <c r="D190" s="6">
        <f>'CL &amp; Data'!C612</f>
        <v>-5.7829924000000004</v>
      </c>
      <c r="F190" s="6">
        <f>'CL &amp; Data'!D612</f>
        <v>-40.227885999999998</v>
      </c>
      <c r="H190" s="6">
        <f>'CL &amp; Data'!E612</f>
        <v>-44.522658999999997</v>
      </c>
      <c r="J190" s="6">
        <f>'CL &amp; Data'!F612</f>
        <v>-24.613541000000001</v>
      </c>
      <c r="L190" s="6">
        <f>'CL &amp; Data'!L612/1000000000</f>
        <v>42.075000000000003</v>
      </c>
      <c r="N190" s="6">
        <f>'CL &amp; Data'!M612</f>
        <v>-27.824266000000001</v>
      </c>
      <c r="P190" s="6">
        <f>'CL &amp; Data'!N612</f>
        <v>-46.061939000000002</v>
      </c>
      <c r="R190" s="6">
        <f>'CL &amp; Data'!O612</f>
        <v>-20.952878999999999</v>
      </c>
      <c r="T190" s="6">
        <f>'CL &amp; Data'!P612</f>
        <v>-24.680637000000001</v>
      </c>
    </row>
    <row r="191" spans="2:20" x14ac:dyDescent="0.25">
      <c r="B191" s="6">
        <f>'CL &amp; Data'!B613/1000000000</f>
        <v>42.27</v>
      </c>
      <c r="D191" s="6">
        <f>'CL &amp; Data'!C613</f>
        <v>-5.5941048000000002</v>
      </c>
      <c r="F191" s="6">
        <f>'CL &amp; Data'!D613</f>
        <v>-39.850501999999999</v>
      </c>
      <c r="H191" s="6">
        <f>'CL &amp; Data'!E613</f>
        <v>-44.246760999999999</v>
      </c>
      <c r="J191" s="6">
        <f>'CL &amp; Data'!F613</f>
        <v>-24.429690999999998</v>
      </c>
      <c r="L191" s="6">
        <f>'CL &amp; Data'!L613/1000000000</f>
        <v>42.27</v>
      </c>
      <c r="N191" s="6">
        <f>'CL &amp; Data'!M613</f>
        <v>-27.706785</v>
      </c>
      <c r="P191" s="6">
        <f>'CL &amp; Data'!N613</f>
        <v>-45.124640999999997</v>
      </c>
      <c r="R191" s="6">
        <f>'CL &amp; Data'!O613</f>
        <v>-20.955015</v>
      </c>
      <c r="T191" s="6">
        <f>'CL &amp; Data'!P613</f>
        <v>-25.072520999999998</v>
      </c>
    </row>
    <row r="192" spans="2:20" x14ac:dyDescent="0.25">
      <c r="B192" s="6">
        <f>'CL &amp; Data'!B614/1000000000</f>
        <v>42.465000000000003</v>
      </c>
      <c r="D192" s="6">
        <f>'CL &amp; Data'!C614</f>
        <v>-5.4482664999999999</v>
      </c>
      <c r="F192" s="6">
        <f>'CL &amp; Data'!D614</f>
        <v>-39.634743</v>
      </c>
      <c r="H192" s="6">
        <f>'CL &amp; Data'!E614</f>
        <v>-41.109141999999999</v>
      </c>
      <c r="J192" s="6">
        <f>'CL &amp; Data'!F614</f>
        <v>-24.199987</v>
      </c>
      <c r="L192" s="6">
        <f>'CL &amp; Data'!L614/1000000000</f>
        <v>42.465000000000003</v>
      </c>
      <c r="N192" s="6">
        <f>'CL &amp; Data'!M614</f>
        <v>-26.625412000000001</v>
      </c>
      <c r="P192" s="6">
        <f>'CL &amp; Data'!N614</f>
        <v>-42.452305000000003</v>
      </c>
      <c r="R192" s="6">
        <f>'CL &amp; Data'!O614</f>
        <v>-20.824166999999999</v>
      </c>
      <c r="T192" s="6">
        <f>'CL &amp; Data'!P614</f>
        <v>-25.339604999999999</v>
      </c>
    </row>
    <row r="193" spans="2:20" x14ac:dyDescent="0.25">
      <c r="B193" s="6">
        <f>'CL &amp; Data'!B615/1000000000</f>
        <v>42.66</v>
      </c>
      <c r="D193" s="6">
        <f>'CL &amp; Data'!C615</f>
        <v>-5.4405045999999997</v>
      </c>
      <c r="F193" s="6">
        <f>'CL &amp; Data'!D615</f>
        <v>-39.727195999999999</v>
      </c>
      <c r="H193" s="6">
        <f>'CL &amp; Data'!E615</f>
        <v>-40.804625999999999</v>
      </c>
      <c r="J193" s="6">
        <f>'CL &amp; Data'!F615</f>
        <v>-23.996030999999999</v>
      </c>
      <c r="L193" s="6">
        <f>'CL &amp; Data'!L615/1000000000</f>
        <v>42.66</v>
      </c>
      <c r="N193" s="6">
        <f>'CL &amp; Data'!M615</f>
        <v>-23.772417000000001</v>
      </c>
      <c r="P193" s="6">
        <f>'CL &amp; Data'!N615</f>
        <v>-41.692928000000002</v>
      </c>
      <c r="R193" s="6">
        <f>'CL &amp; Data'!O615</f>
        <v>-20.634789000000001</v>
      </c>
      <c r="T193" s="6">
        <f>'CL &amp; Data'!P615</f>
        <v>-25.291298000000001</v>
      </c>
    </row>
    <row r="194" spans="2:20" x14ac:dyDescent="0.25">
      <c r="B194" s="6">
        <f>'CL &amp; Data'!B616/1000000000</f>
        <v>42.854999999999997</v>
      </c>
      <c r="D194" s="6">
        <f>'CL &amp; Data'!C616</f>
        <v>-5.4975572000000001</v>
      </c>
      <c r="F194" s="6">
        <f>'CL &amp; Data'!D616</f>
        <v>-39.656384000000003</v>
      </c>
      <c r="H194" s="6">
        <f>'CL &amp; Data'!E616</f>
        <v>-41.112746999999999</v>
      </c>
      <c r="J194" s="6">
        <f>'CL &amp; Data'!F616</f>
        <v>-23.786804</v>
      </c>
      <c r="L194" s="6">
        <f>'CL &amp; Data'!L616/1000000000</f>
        <v>42.854999999999997</v>
      </c>
      <c r="N194" s="6">
        <f>'CL &amp; Data'!M616</f>
        <v>-21.042090999999999</v>
      </c>
      <c r="P194" s="6">
        <f>'CL &amp; Data'!N616</f>
        <v>-41.951552999999997</v>
      </c>
      <c r="R194" s="6">
        <f>'CL &amp; Data'!O616</f>
        <v>-20.475615999999999</v>
      </c>
      <c r="T194" s="6">
        <f>'CL &amp; Data'!P616</f>
        <v>-24.866980000000002</v>
      </c>
    </row>
    <row r="195" spans="2:20" x14ac:dyDescent="0.25">
      <c r="B195" s="6">
        <f>'CL &amp; Data'!B617/1000000000</f>
        <v>43.05</v>
      </c>
      <c r="D195" s="6">
        <f>'CL &amp; Data'!C617</f>
        <v>-5.6135429999999999</v>
      </c>
      <c r="F195" s="6">
        <f>'CL &amp; Data'!D617</f>
        <v>-39.613754</v>
      </c>
      <c r="H195" s="6">
        <f>'CL &amp; Data'!E617</f>
        <v>-41.115284000000003</v>
      </c>
      <c r="J195" s="6">
        <f>'CL &amp; Data'!F617</f>
        <v>-23.584322</v>
      </c>
      <c r="L195" s="6">
        <f>'CL &amp; Data'!L617/1000000000</f>
        <v>43.05</v>
      </c>
      <c r="N195" s="6">
        <f>'CL &amp; Data'!M617</f>
        <v>-18.469920999999999</v>
      </c>
      <c r="P195" s="6">
        <f>'CL &amp; Data'!N617</f>
        <v>-42.235703000000001</v>
      </c>
      <c r="R195" s="6">
        <f>'CL &amp; Data'!O617</f>
        <v>-20.329643000000001</v>
      </c>
      <c r="T195" s="6">
        <f>'CL &amp; Data'!P617</f>
        <v>-24.655812999999998</v>
      </c>
    </row>
    <row r="196" spans="2:20" x14ac:dyDescent="0.25">
      <c r="B196" s="6">
        <f>'CL &amp; Data'!B618/1000000000</f>
        <v>43.244999999999997</v>
      </c>
      <c r="D196" s="6">
        <f>'CL &amp; Data'!C618</f>
        <v>-5.8795786000000003</v>
      </c>
      <c r="F196" s="6">
        <f>'CL &amp; Data'!D618</f>
        <v>-39.691513</v>
      </c>
      <c r="H196" s="6">
        <f>'CL &amp; Data'!E618</f>
        <v>-41.143481999999999</v>
      </c>
      <c r="J196" s="6">
        <f>'CL &amp; Data'!F618</f>
        <v>-23.408487000000001</v>
      </c>
      <c r="L196" s="6">
        <f>'CL &amp; Data'!L618/1000000000</f>
        <v>43.244999999999997</v>
      </c>
      <c r="N196" s="6">
        <f>'CL &amp; Data'!M618</f>
        <v>-15.981384</v>
      </c>
      <c r="P196" s="6">
        <f>'CL &amp; Data'!N618</f>
        <v>-42.425434000000003</v>
      </c>
      <c r="R196" s="6">
        <f>'CL &amp; Data'!O618</f>
        <v>-20.198442</v>
      </c>
      <c r="T196" s="6">
        <f>'CL &amp; Data'!P618</f>
        <v>-24.580776</v>
      </c>
    </row>
    <row r="197" spans="2:20" x14ac:dyDescent="0.25">
      <c r="B197" s="6">
        <f>'CL &amp; Data'!B619/1000000000</f>
        <v>43.44</v>
      </c>
      <c r="D197" s="6">
        <f>'CL &amp; Data'!C619</f>
        <v>-6.1334781999999999</v>
      </c>
      <c r="F197" s="6">
        <f>'CL &amp; Data'!D619</f>
        <v>-39.753822</v>
      </c>
      <c r="H197" s="6">
        <f>'CL &amp; Data'!E619</f>
        <v>-41.078322999999997</v>
      </c>
      <c r="J197" s="6">
        <f>'CL &amp; Data'!F619</f>
        <v>-23.232430999999998</v>
      </c>
      <c r="L197" s="6">
        <f>'CL &amp; Data'!L619/1000000000</f>
        <v>43.44</v>
      </c>
      <c r="N197" s="6">
        <f>'CL &amp; Data'!M619</f>
        <v>-14.180915000000001</v>
      </c>
      <c r="P197" s="6">
        <f>'CL &amp; Data'!N619</f>
        <v>-42.636017000000002</v>
      </c>
      <c r="R197" s="6">
        <f>'CL &amp; Data'!O619</f>
        <v>-20.034511999999999</v>
      </c>
      <c r="T197" s="6">
        <f>'CL &amp; Data'!P619</f>
        <v>-24.520904999999999</v>
      </c>
    </row>
    <row r="198" spans="2:20" x14ac:dyDescent="0.25">
      <c r="B198" s="6">
        <f>'CL &amp; Data'!B620/1000000000</f>
        <v>43.634999999999998</v>
      </c>
      <c r="D198" s="6">
        <f>'CL &amp; Data'!C620</f>
        <v>-6.4584998999999996</v>
      </c>
      <c r="F198" s="6">
        <f>'CL &amp; Data'!D620</f>
        <v>-39.753993999999999</v>
      </c>
      <c r="H198" s="6">
        <f>'CL &amp; Data'!E620</f>
        <v>-40.879013</v>
      </c>
      <c r="J198" s="6">
        <f>'CL &amp; Data'!F620</f>
        <v>-23.06711</v>
      </c>
      <c r="L198" s="6">
        <f>'CL &amp; Data'!L620/1000000000</f>
        <v>43.634999999999998</v>
      </c>
      <c r="N198" s="6">
        <f>'CL &amp; Data'!M620</f>
        <v>-12.365743</v>
      </c>
      <c r="P198" s="6">
        <f>'CL &amp; Data'!N620</f>
        <v>-42.830607999999998</v>
      </c>
      <c r="R198" s="6">
        <f>'CL &amp; Data'!O620</f>
        <v>-19.853376000000001</v>
      </c>
      <c r="T198" s="6">
        <f>'CL &amp; Data'!P620</f>
        <v>-24.455393000000001</v>
      </c>
    </row>
    <row r="199" spans="2:20" x14ac:dyDescent="0.25">
      <c r="B199" s="6">
        <f>'CL &amp; Data'!B621/1000000000</f>
        <v>43.83</v>
      </c>
      <c r="D199" s="6">
        <f>'CL &amp; Data'!C621</f>
        <v>-6.8154192</v>
      </c>
      <c r="F199" s="6">
        <f>'CL &amp; Data'!D621</f>
        <v>-40.169013999999997</v>
      </c>
      <c r="H199" s="6">
        <f>'CL &amp; Data'!E621</f>
        <v>-40.556873000000003</v>
      </c>
      <c r="J199" s="6">
        <f>'CL &amp; Data'!F621</f>
        <v>-22.926259999999999</v>
      </c>
      <c r="L199" s="6">
        <f>'CL &amp; Data'!L621/1000000000</f>
        <v>43.83</v>
      </c>
      <c r="N199" s="6">
        <f>'CL &amp; Data'!M621</f>
        <v>-11.011623999999999</v>
      </c>
      <c r="P199" s="6">
        <f>'CL &amp; Data'!N621</f>
        <v>-43.162070999999997</v>
      </c>
      <c r="R199" s="6">
        <f>'CL &amp; Data'!O621</f>
        <v>-19.706555999999999</v>
      </c>
      <c r="T199" s="6">
        <f>'CL &amp; Data'!P621</f>
        <v>-24.400369999999999</v>
      </c>
    </row>
    <row r="200" spans="2:20" x14ac:dyDescent="0.25">
      <c r="B200" s="6">
        <f>'CL &amp; Data'!B622/1000000000</f>
        <v>44.024999999999999</v>
      </c>
      <c r="D200" s="6">
        <f>'CL &amp; Data'!C622</f>
        <v>-7.2812476000000004</v>
      </c>
      <c r="F200" s="6">
        <f>'CL &amp; Data'!D622</f>
        <v>-40.559544000000002</v>
      </c>
      <c r="H200" s="6">
        <f>'CL &amp; Data'!E622</f>
        <v>-40.595756999999999</v>
      </c>
      <c r="J200" s="6">
        <f>'CL &amp; Data'!F622</f>
        <v>-22.829764999999998</v>
      </c>
      <c r="L200" s="6">
        <f>'CL &amp; Data'!L622/1000000000</f>
        <v>44.024999999999999</v>
      </c>
      <c r="N200" s="6">
        <f>'CL &amp; Data'!M622</f>
        <v>-9.6999177999999997</v>
      </c>
      <c r="P200" s="6">
        <f>'CL &amp; Data'!N622</f>
        <v>-43.523014000000003</v>
      </c>
      <c r="R200" s="6">
        <f>'CL &amp; Data'!O622</f>
        <v>-19.605875000000001</v>
      </c>
      <c r="T200" s="6">
        <f>'CL &amp; Data'!P622</f>
        <v>-24.325880000000002</v>
      </c>
    </row>
    <row r="201" spans="2:20" x14ac:dyDescent="0.25">
      <c r="B201" s="6">
        <f>'CL &amp; Data'!B623/1000000000</f>
        <v>44.22</v>
      </c>
      <c r="D201" s="6">
        <f>'CL &amp; Data'!C623</f>
        <v>-7.6338667999999998</v>
      </c>
      <c r="F201" s="6">
        <f>'CL &amp; Data'!D623</f>
        <v>-41.021725000000004</v>
      </c>
      <c r="H201" s="6">
        <f>'CL &amp; Data'!E623</f>
        <v>-40.590549000000003</v>
      </c>
      <c r="J201" s="6">
        <f>'CL &amp; Data'!F623</f>
        <v>-22.742813000000002</v>
      </c>
      <c r="L201" s="6">
        <f>'CL &amp; Data'!L623/1000000000</f>
        <v>44.22</v>
      </c>
      <c r="N201" s="6">
        <f>'CL &amp; Data'!M623</f>
        <v>-8.8884764000000001</v>
      </c>
      <c r="P201" s="6">
        <f>'CL &amp; Data'!N623</f>
        <v>-43.986423000000002</v>
      </c>
      <c r="R201" s="6">
        <f>'CL &amp; Data'!O623</f>
        <v>-19.481408999999999</v>
      </c>
      <c r="T201" s="6">
        <f>'CL &amp; Data'!P623</f>
        <v>-24.246794000000001</v>
      </c>
    </row>
    <row r="202" spans="2:20" x14ac:dyDescent="0.25">
      <c r="B202" s="6">
        <f>'CL &amp; Data'!B624/1000000000</f>
        <v>44.414999999999999</v>
      </c>
      <c r="D202" s="6">
        <f>'CL &amp; Data'!C624</f>
        <v>-8.1349459</v>
      </c>
      <c r="F202" s="6">
        <f>'CL &amp; Data'!D624</f>
        <v>-41.740948000000003</v>
      </c>
      <c r="H202" s="6">
        <f>'CL &amp; Data'!E624</f>
        <v>-40.639060999999998</v>
      </c>
      <c r="J202" s="6">
        <f>'CL &amp; Data'!F624</f>
        <v>-22.713183999999998</v>
      </c>
      <c r="L202" s="6">
        <f>'CL &amp; Data'!L624/1000000000</f>
        <v>44.414999999999999</v>
      </c>
      <c r="N202" s="6">
        <f>'CL &amp; Data'!M624</f>
        <v>-7.9945250000000003</v>
      </c>
      <c r="P202" s="6">
        <f>'CL &amp; Data'!N624</f>
        <v>-44.413733999999998</v>
      </c>
      <c r="R202" s="6">
        <f>'CL &amp; Data'!O624</f>
        <v>-19.436529</v>
      </c>
      <c r="T202" s="6">
        <f>'CL &amp; Data'!P624</f>
        <v>-24.202019</v>
      </c>
    </row>
    <row r="203" spans="2:20" x14ac:dyDescent="0.25">
      <c r="B203" s="6">
        <f>'CL &amp; Data'!B625/1000000000</f>
        <v>44.61</v>
      </c>
      <c r="D203" s="6">
        <f>'CL &amp; Data'!C625</f>
        <v>-8.4748944999999996</v>
      </c>
      <c r="F203" s="6">
        <f>'CL &amp; Data'!D625</f>
        <v>-42.492542</v>
      </c>
      <c r="H203" s="6">
        <f>'CL &amp; Data'!E625</f>
        <v>-40.697422000000003</v>
      </c>
      <c r="J203" s="6">
        <f>'CL &amp; Data'!F625</f>
        <v>-22.707039000000002</v>
      </c>
      <c r="L203" s="6">
        <f>'CL &amp; Data'!L625/1000000000</f>
        <v>44.61</v>
      </c>
      <c r="N203" s="6">
        <f>'CL &amp; Data'!M625</f>
        <v>-7.5355296000000003</v>
      </c>
      <c r="P203" s="6">
        <f>'CL &amp; Data'!N625</f>
        <v>-45.145718000000002</v>
      </c>
      <c r="R203" s="6">
        <f>'CL &amp; Data'!O625</f>
        <v>-19.365047000000001</v>
      </c>
      <c r="T203" s="6">
        <f>'CL &amp; Data'!P625</f>
        <v>-24.168697000000002</v>
      </c>
    </row>
    <row r="204" spans="2:20" x14ac:dyDescent="0.25">
      <c r="B204" s="6">
        <f>'CL &amp; Data'!B626/1000000000</f>
        <v>44.805</v>
      </c>
      <c r="D204" s="6">
        <f>'CL &amp; Data'!C626</f>
        <v>-8.7331572000000008</v>
      </c>
      <c r="F204" s="6">
        <f>'CL &amp; Data'!D626</f>
        <v>-43.001663000000001</v>
      </c>
      <c r="H204" s="6">
        <f>'CL &amp; Data'!E626</f>
        <v>-40.931987999999997</v>
      </c>
      <c r="J204" s="6">
        <f>'CL &amp; Data'!F626</f>
        <v>-22.725611000000001</v>
      </c>
      <c r="L204" s="6">
        <f>'CL &amp; Data'!L626/1000000000</f>
        <v>44.805</v>
      </c>
      <c r="N204" s="6">
        <f>'CL &amp; Data'!M626</f>
        <v>-7.1398048000000003</v>
      </c>
      <c r="P204" s="6">
        <f>'CL &amp; Data'!N626</f>
        <v>-45.720115999999997</v>
      </c>
      <c r="R204" s="6">
        <f>'CL &amp; Data'!O626</f>
        <v>-19.30151</v>
      </c>
      <c r="T204" s="6">
        <f>'CL &amp; Data'!P626</f>
        <v>-24.133495</v>
      </c>
    </row>
    <row r="205" spans="2:20" x14ac:dyDescent="0.25">
      <c r="B205" s="6">
        <f>'CL &amp; Data'!B627/1000000000</f>
        <v>45</v>
      </c>
      <c r="D205" s="6">
        <f>'CL &amp; Data'!C627</f>
        <v>-8.8823843</v>
      </c>
      <c r="F205" s="6">
        <f>'CL &amp; Data'!D627</f>
        <v>-43.521853999999998</v>
      </c>
      <c r="H205" s="6">
        <f>'CL &amp; Data'!E627</f>
        <v>-41.020729000000003</v>
      </c>
      <c r="J205" s="6">
        <f>'CL &amp; Data'!F627</f>
        <v>-22.748262</v>
      </c>
      <c r="L205" s="6">
        <f>'CL &amp; Data'!L627/1000000000</f>
        <v>45</v>
      </c>
      <c r="N205" s="6">
        <f>'CL &amp; Data'!M627</f>
        <v>-7.0099729999999996</v>
      </c>
      <c r="P205" s="6">
        <f>'CL &amp; Data'!N627</f>
        <v>-46.235129999999998</v>
      </c>
      <c r="R205" s="6">
        <f>'CL &amp; Data'!O627</f>
        <v>-19.248573</v>
      </c>
      <c r="T205" s="6">
        <f>'CL &amp; Data'!P627</f>
        <v>-24.118922999999999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6"/>
  <sheetViews>
    <sheetView topLeftCell="A79" workbookViewId="0">
      <selection activeCell="N105" sqref="N105"/>
    </sheetView>
  </sheetViews>
  <sheetFormatPr defaultRowHeight="15" x14ac:dyDescent="0.25"/>
  <cols>
    <col min="1" max="1" width="13.7109375" style="40" customWidth="1"/>
    <col min="2" max="2" width="8" style="6" customWidth="1"/>
    <col min="3" max="3" width="2" style="7" customWidth="1"/>
    <col min="4" max="4" width="12" style="6" customWidth="1"/>
    <col min="5" max="5" width="15.5703125" style="13" bestFit="1" customWidth="1"/>
    <col min="6" max="6" width="14.42578125" style="5" bestFit="1" customWidth="1"/>
    <col min="7" max="7" width="2" style="7" customWidth="1"/>
    <col min="8" max="8" width="24.42578125" style="6" customWidth="1"/>
    <col min="9" max="9" width="15.5703125" style="13" bestFit="1" customWidth="1"/>
    <col min="10" max="10" width="14.42578125" style="5" bestFit="1" customWidth="1"/>
    <col min="11" max="11" width="13.7109375" style="40" customWidth="1"/>
    <col min="12" max="12" width="8" style="6" customWidth="1"/>
    <col min="13" max="13" width="2" style="7" customWidth="1"/>
    <col min="14" max="14" width="12" style="6" customWidth="1"/>
    <col min="15" max="15" width="15.7109375" style="13" bestFit="1" customWidth="1"/>
    <col min="16" max="16" width="14.42578125" style="5" bestFit="1" customWidth="1"/>
    <col min="17" max="17" width="2" style="7" customWidth="1"/>
    <col min="18" max="18" width="12" style="6" customWidth="1"/>
    <col min="19" max="19" width="15.7109375" style="13" bestFit="1" customWidth="1"/>
    <col min="20" max="20" width="14.42578125" style="5" bestFit="1" customWidth="1"/>
    <col min="21" max="21" width="2" style="7" customWidth="1"/>
    <col min="22" max="22" width="8" style="80" customWidth="1"/>
    <col min="27" max="16384" width="9.140625" style="3"/>
  </cols>
  <sheetData>
    <row r="1" spans="1:22" x14ac:dyDescent="0.25">
      <c r="B1" s="6" t="s">
        <v>11</v>
      </c>
      <c r="D1" s="44" t="str">
        <f>'CL &amp; Data'!C214</f>
        <v>IF CL-HSLO 14G-RF Log Mag(dB)</v>
      </c>
      <c r="E1" s="13" t="s">
        <v>15</v>
      </c>
      <c r="F1" s="44" t="str">
        <f>'CL &amp; Data'!D214</f>
        <v>IF RL-HSLO 14G-RF Log Mag(dB)</v>
      </c>
      <c r="H1" s="6" t="str">
        <f>'CL &amp; Data'!C320</f>
        <v>IF CL-LSLO 37-RF Log Mag(dB)</v>
      </c>
      <c r="I1" s="13" t="s">
        <v>15</v>
      </c>
      <c r="J1" s="44" t="str">
        <f>'CL &amp; Data'!D320</f>
        <v>IF RL-LSLO 37-RF Log Mag(dB)</v>
      </c>
      <c r="L1" s="6" t="s">
        <v>11</v>
      </c>
      <c r="N1" s="42" t="str">
        <f>'CL &amp; Data'!M214</f>
        <v>IF CL-HSLO 14G-RF Log Mag(dB)</v>
      </c>
      <c r="O1" s="13" t="s">
        <v>14</v>
      </c>
      <c r="P1" s="44" t="str">
        <f>'CL &amp; Data'!N214</f>
        <v>IF RL-HSLO 14G-RF Log Mag(dB)</v>
      </c>
      <c r="R1" s="6" t="str">
        <f>'CL &amp; Data'!M320</f>
        <v>IF CL-LSLO 37-RF Log Mag(dB)</v>
      </c>
      <c r="S1" s="13" t="s">
        <v>14</v>
      </c>
      <c r="T1" s="44" t="str">
        <f>'CL &amp; Data'!N320</f>
        <v>IF RL-LSLO 37-RF Log Mag(dB)</v>
      </c>
      <c r="V1" s="80" t="s">
        <v>11</v>
      </c>
    </row>
    <row r="2" spans="1:22" x14ac:dyDescent="0.25">
      <c r="A2" s="39" t="s">
        <v>106</v>
      </c>
      <c r="E2" s="37" t="s">
        <v>105</v>
      </c>
      <c r="F2" s="6"/>
      <c r="I2" s="37" t="s">
        <v>105</v>
      </c>
      <c r="J2" s="6"/>
      <c r="K2" s="39" t="s">
        <v>107</v>
      </c>
      <c r="O2" s="37" t="s">
        <v>105</v>
      </c>
      <c r="P2" s="6"/>
      <c r="S2" s="37" t="s">
        <v>105</v>
      </c>
      <c r="T2" s="6"/>
    </row>
    <row r="3" spans="1:22" x14ac:dyDescent="0.25">
      <c r="B3" s="6">
        <f>'CL &amp; Data'!B215/1000000000</f>
        <v>0.01</v>
      </c>
      <c r="C3" s="8"/>
      <c r="D3" s="6">
        <f>'CL &amp; Data'!C215</f>
        <v>-6.1996446000000001</v>
      </c>
      <c r="E3" s="13">
        <f>D3-$D$3</f>
        <v>0</v>
      </c>
      <c r="F3" s="6">
        <f>'CL &amp; Data'!D215</f>
        <v>-15.383289</v>
      </c>
      <c r="G3" s="8"/>
      <c r="H3" s="6">
        <f>'CL &amp; Data'!C321</f>
        <v>-9.5266113000000008</v>
      </c>
      <c r="I3" s="13">
        <f>H3-$H$3</f>
        <v>0</v>
      </c>
      <c r="J3" s="6">
        <f>'CL &amp; Data'!D321</f>
        <v>-27.50075</v>
      </c>
      <c r="L3" s="6">
        <f>'CL &amp; Data'!L215/1000000000</f>
        <v>0.01</v>
      </c>
      <c r="M3" s="8"/>
      <c r="N3" s="6">
        <f>'CL &amp; Data'!M215</f>
        <v>-7.2921661999999996</v>
      </c>
      <c r="O3" s="13">
        <f>N3-$N$4</f>
        <v>-1.9802999999999571E-2</v>
      </c>
      <c r="P3" s="6">
        <f>'CL &amp; Data'!N215</f>
        <v>-9.8974323000000002</v>
      </c>
      <c r="Q3" s="8"/>
      <c r="R3" s="6">
        <f>'CL &amp; Data'!M321</f>
        <v>-9.2034749999999992</v>
      </c>
      <c r="S3" s="13">
        <f>R3-$R$3</f>
        <v>0</v>
      </c>
      <c r="T3" s="6">
        <f>'CL &amp; Data'!N321</f>
        <v>-30.275658</v>
      </c>
      <c r="U3" s="8"/>
      <c r="V3" s="80">
        <f>'CL &amp; Data'!B321/1000000000</f>
        <v>0.01</v>
      </c>
    </row>
    <row r="4" spans="1:22" x14ac:dyDescent="0.25">
      <c r="A4" s="51" t="s">
        <v>115</v>
      </c>
      <c r="B4" s="6">
        <f>'CL &amp; Data'!B216/1000000000</f>
        <v>0.18990000000000001</v>
      </c>
      <c r="C4" s="8"/>
      <c r="D4" s="6">
        <f>'CL &amp; Data'!C216</f>
        <v>-6.2208385000000002</v>
      </c>
      <c r="E4" s="13">
        <f t="shared" ref="E4:E67" si="0">D4-$D$3</f>
        <v>-2.1193900000000099E-2</v>
      </c>
      <c r="F4" s="6">
        <f>'CL &amp; Data'!D216</f>
        <v>-15.428037</v>
      </c>
      <c r="G4" s="8"/>
      <c r="H4" s="6">
        <f>'CL &amp; Data'!C322</f>
        <v>-9.5452861999999996</v>
      </c>
      <c r="I4" s="13">
        <f t="shared" ref="I4:I67" si="1">H4-$H$3</f>
        <v>-1.8674899999998829E-2</v>
      </c>
      <c r="J4" s="6">
        <f>'CL &amp; Data'!D322</f>
        <v>-26.949414999999998</v>
      </c>
      <c r="K4" s="51" t="s">
        <v>115</v>
      </c>
      <c r="L4" s="6">
        <f>'CL &amp; Data'!L216/1000000000</f>
        <v>0.18990000000000001</v>
      </c>
      <c r="M4" s="8"/>
      <c r="N4" s="6">
        <f>'CL &amp; Data'!M216</f>
        <v>-7.2723632</v>
      </c>
      <c r="O4" s="13">
        <f t="shared" ref="O4:O67" si="2">N4-$N$4</f>
        <v>0</v>
      </c>
      <c r="P4" s="6">
        <f>'CL &amp; Data'!N216</f>
        <v>-10.174640999999999</v>
      </c>
      <c r="Q4" s="8"/>
      <c r="R4" s="6">
        <f>'CL &amp; Data'!M322</f>
        <v>-9.2044077000000009</v>
      </c>
      <c r="S4" s="13">
        <f t="shared" ref="S4:S67" si="3">R4-$R$3</f>
        <v>-9.3270000000167386E-4</v>
      </c>
      <c r="T4" s="6">
        <f>'CL &amp; Data'!N322</f>
        <v>-30.222296</v>
      </c>
      <c r="U4" s="8"/>
      <c r="V4" s="80">
        <f>'CL &amp; Data'!B322/1000000000</f>
        <v>0.18990000000000001</v>
      </c>
    </row>
    <row r="5" spans="1:22" x14ac:dyDescent="0.25">
      <c r="A5" s="51" t="s">
        <v>202</v>
      </c>
      <c r="B5" s="6">
        <f>'CL &amp; Data'!B217/1000000000</f>
        <v>0.36980000000000002</v>
      </c>
      <c r="C5" s="8"/>
      <c r="D5" s="6">
        <f>'CL &amp; Data'!C217</f>
        <v>-6.2608370999999998</v>
      </c>
      <c r="E5" s="13">
        <f t="shared" si="0"/>
        <v>-6.1192499999999761E-2</v>
      </c>
      <c r="F5" s="6">
        <f>'CL &amp; Data'!D217</f>
        <v>-15.740843</v>
      </c>
      <c r="G5" s="8"/>
      <c r="H5" s="6">
        <f>'CL &amp; Data'!C323</f>
        <v>-9.5947866000000008</v>
      </c>
      <c r="I5" s="13">
        <f t="shared" si="1"/>
        <v>-6.817530000000005E-2</v>
      </c>
      <c r="J5" s="6">
        <f>'CL &amp; Data'!D323</f>
        <v>-26.693262000000001</v>
      </c>
      <c r="K5" s="51" t="s">
        <v>202</v>
      </c>
      <c r="L5" s="6">
        <f>'CL &amp; Data'!L217/1000000000</f>
        <v>0.36980000000000002</v>
      </c>
      <c r="M5" s="8"/>
      <c r="N5" s="6">
        <f>'CL &amp; Data'!M217</f>
        <v>-7.2833500000000004</v>
      </c>
      <c r="O5" s="13">
        <f t="shared" si="2"/>
        <v>-1.0986800000000407E-2</v>
      </c>
      <c r="P5" s="6">
        <f>'CL &amp; Data'!N217</f>
        <v>-10.475436</v>
      </c>
      <c r="Q5" s="8"/>
      <c r="R5" s="6">
        <f>'CL &amp; Data'!M323</f>
        <v>-9.2183065000000006</v>
      </c>
      <c r="S5" s="13">
        <f t="shared" si="3"/>
        <v>-1.4831500000001441E-2</v>
      </c>
      <c r="T5" s="6">
        <f>'CL &amp; Data'!N323</f>
        <v>-29.068815000000001</v>
      </c>
      <c r="U5" s="8"/>
      <c r="V5" s="80">
        <f>'CL &amp; Data'!B323/1000000000</f>
        <v>0.36980000000000002</v>
      </c>
    </row>
    <row r="6" spans="1:22" x14ac:dyDescent="0.25">
      <c r="A6" s="51" t="s">
        <v>203</v>
      </c>
      <c r="B6" s="6">
        <f>'CL &amp; Data'!B218/1000000000</f>
        <v>0.54969999999999997</v>
      </c>
      <c r="C6" s="8"/>
      <c r="D6" s="6">
        <f>'CL &amp; Data'!C218</f>
        <v>-6.2883201</v>
      </c>
      <c r="E6" s="13">
        <f t="shared" si="0"/>
        <v>-8.8675499999999907E-2</v>
      </c>
      <c r="F6" s="6">
        <f>'CL &amp; Data'!D218</f>
        <v>-16.24316</v>
      </c>
      <c r="G6" s="8"/>
      <c r="H6" s="6">
        <f>'CL &amp; Data'!C324</f>
        <v>-9.6539172999999998</v>
      </c>
      <c r="I6" s="13">
        <f t="shared" si="1"/>
        <v>-0.12730599999999903</v>
      </c>
      <c r="J6" s="6">
        <f>'CL &amp; Data'!D324</f>
        <v>-27.483685000000001</v>
      </c>
      <c r="K6" s="51" t="s">
        <v>203</v>
      </c>
      <c r="L6" s="6">
        <f>'CL &amp; Data'!L218/1000000000</f>
        <v>0.54969999999999997</v>
      </c>
      <c r="M6" s="8"/>
      <c r="N6" s="6">
        <f>'CL &amp; Data'!M218</f>
        <v>-7.3357986999999998</v>
      </c>
      <c r="O6" s="13">
        <f t="shared" si="2"/>
        <v>-6.3435499999999756E-2</v>
      </c>
      <c r="P6" s="6">
        <f>'CL &amp; Data'!N218</f>
        <v>-10.778560000000001</v>
      </c>
      <c r="Q6" s="8"/>
      <c r="R6" s="6">
        <f>'CL &amp; Data'!M324</f>
        <v>-9.3132114000000001</v>
      </c>
      <c r="S6" s="13">
        <f t="shared" si="3"/>
        <v>-0.10973640000000096</v>
      </c>
      <c r="T6" s="6">
        <f>'CL &amp; Data'!N324</f>
        <v>-27.563644</v>
      </c>
      <c r="U6" s="8"/>
      <c r="V6" s="80">
        <f>'CL &amp; Data'!B324/1000000000</f>
        <v>0.54969999999999997</v>
      </c>
    </row>
    <row r="7" spans="1:22" x14ac:dyDescent="0.25">
      <c r="B7" s="6">
        <f>'CL &amp; Data'!B219/1000000000</f>
        <v>0.72960000000000003</v>
      </c>
      <c r="C7" s="8"/>
      <c r="D7" s="6">
        <f>'CL &amp; Data'!C219</f>
        <v>-6.2774400999999997</v>
      </c>
      <c r="E7" s="13">
        <f t="shared" si="0"/>
        <v>-7.7795499999999684E-2</v>
      </c>
      <c r="F7" s="6">
        <f>'CL &amp; Data'!D219</f>
        <v>-16.548411999999999</v>
      </c>
      <c r="G7" s="8"/>
      <c r="H7" s="6">
        <f>'CL &amp; Data'!C325</f>
        <v>-9.6884326999999999</v>
      </c>
      <c r="I7" s="13">
        <f t="shared" si="1"/>
        <v>-0.16182139999999912</v>
      </c>
      <c r="J7" s="6">
        <f>'CL &amp; Data'!D325</f>
        <v>-29.160112000000002</v>
      </c>
      <c r="L7" s="6">
        <f>'CL &amp; Data'!L219/1000000000</f>
        <v>0.72960000000000003</v>
      </c>
      <c r="M7" s="8"/>
      <c r="N7" s="6">
        <f>'CL &amp; Data'!M219</f>
        <v>-7.3945565000000002</v>
      </c>
      <c r="O7" s="13">
        <f t="shared" si="2"/>
        <v>-0.12219330000000017</v>
      </c>
      <c r="P7" s="6">
        <f>'CL &amp; Data'!N219</f>
        <v>-11.153434000000001</v>
      </c>
      <c r="Q7" s="8"/>
      <c r="R7" s="6">
        <f>'CL &amp; Data'!M325</f>
        <v>-9.3736896999999999</v>
      </c>
      <c r="S7" s="13">
        <f t="shared" si="3"/>
        <v>-0.17021470000000072</v>
      </c>
      <c r="T7" s="6">
        <f>'CL &amp; Data'!N325</f>
        <v>-25.637352</v>
      </c>
      <c r="U7" s="8"/>
      <c r="V7" s="80">
        <f>'CL &amp; Data'!B325/1000000000</f>
        <v>0.72960000000000003</v>
      </c>
    </row>
    <row r="8" spans="1:22" x14ac:dyDescent="0.25">
      <c r="B8" s="6">
        <f>'CL &amp; Data'!B220/1000000000</f>
        <v>0.90949999999999998</v>
      </c>
      <c r="C8" s="8"/>
      <c r="D8" s="6">
        <f>'CL &amp; Data'!C220</f>
        <v>-6.2579007000000004</v>
      </c>
      <c r="E8" s="13">
        <f t="shared" si="0"/>
        <v>-5.8256100000000366E-2</v>
      </c>
      <c r="F8" s="6">
        <f>'CL &amp; Data'!D220</f>
        <v>-16.889492000000001</v>
      </c>
      <c r="G8" s="8"/>
      <c r="H8" s="6">
        <f>'CL &amp; Data'!C326</f>
        <v>-9.6808700999999999</v>
      </c>
      <c r="I8" s="13">
        <f t="shared" si="1"/>
        <v>-0.15425879999999914</v>
      </c>
      <c r="J8" s="6">
        <f>'CL &amp; Data'!D326</f>
        <v>-30.833399</v>
      </c>
      <c r="L8" s="6">
        <f>'CL &amp; Data'!L220/1000000000</f>
        <v>0.90949999999999998</v>
      </c>
      <c r="M8" s="8"/>
      <c r="N8" s="6">
        <f>'CL &amp; Data'!M220</f>
        <v>-7.4264010999999996</v>
      </c>
      <c r="O8" s="13">
        <f t="shared" si="2"/>
        <v>-0.15403789999999962</v>
      </c>
      <c r="P8" s="6">
        <f>'CL &amp; Data'!N220</f>
        <v>-11.430533</v>
      </c>
      <c r="Q8" s="8"/>
      <c r="R8" s="6">
        <f>'CL &amp; Data'!M326</f>
        <v>-9.4235191</v>
      </c>
      <c r="S8" s="13">
        <f t="shared" si="3"/>
        <v>-0.22004410000000085</v>
      </c>
      <c r="T8" s="6">
        <f>'CL &amp; Data'!N326</f>
        <v>-24.301086000000002</v>
      </c>
      <c r="U8" s="8"/>
      <c r="V8" s="80">
        <f>'CL &amp; Data'!B326/1000000000</f>
        <v>0.90949999999999998</v>
      </c>
    </row>
    <row r="9" spans="1:22" x14ac:dyDescent="0.25">
      <c r="B9" s="6">
        <f>'CL &amp; Data'!B221/1000000000</f>
        <v>1.0893999999999999</v>
      </c>
      <c r="C9" s="8"/>
      <c r="D9" s="6">
        <f>'CL &amp; Data'!C221</f>
        <v>-6.2445573999999997</v>
      </c>
      <c r="E9" s="13">
        <f t="shared" si="0"/>
        <v>-4.4912799999999642E-2</v>
      </c>
      <c r="F9" s="6">
        <f>'CL &amp; Data'!D221</f>
        <v>-16.793108</v>
      </c>
      <c r="G9" s="8"/>
      <c r="H9" s="6">
        <f>'CL &amp; Data'!C327</f>
        <v>-9.6952075999999998</v>
      </c>
      <c r="I9" s="13">
        <f t="shared" si="1"/>
        <v>-0.16859629999999903</v>
      </c>
      <c r="J9" s="6">
        <f>'CL &amp; Data'!D327</f>
        <v>-31.671161999999999</v>
      </c>
      <c r="L9" s="6">
        <f>'CL &amp; Data'!L221/1000000000</f>
        <v>1.0893999999999999</v>
      </c>
      <c r="M9" s="8"/>
      <c r="N9" s="6">
        <f>'CL &amp; Data'!M221</f>
        <v>-7.4643369000000002</v>
      </c>
      <c r="O9" s="13">
        <f t="shared" si="2"/>
        <v>-0.19197370000000014</v>
      </c>
      <c r="P9" s="6">
        <f>'CL &amp; Data'!N221</f>
        <v>-11.864138000000001</v>
      </c>
      <c r="Q9" s="8"/>
      <c r="R9" s="6">
        <f>'CL &amp; Data'!M327</f>
        <v>-9.4195843000000004</v>
      </c>
      <c r="S9" s="13">
        <f t="shared" si="3"/>
        <v>-0.21610930000000117</v>
      </c>
      <c r="T9" s="6">
        <f>'CL &amp; Data'!N327</f>
        <v>-22.766998000000001</v>
      </c>
      <c r="U9" s="8"/>
      <c r="V9" s="80">
        <f>'CL &amp; Data'!B327/1000000000</f>
        <v>1.0893999999999999</v>
      </c>
    </row>
    <row r="10" spans="1:22" x14ac:dyDescent="0.25">
      <c r="B10" s="6">
        <f>'CL &amp; Data'!B222/1000000000</f>
        <v>1.2693000000000001</v>
      </c>
      <c r="C10" s="8"/>
      <c r="D10" s="6">
        <f>'CL &amp; Data'!C222</f>
        <v>-6.305161</v>
      </c>
      <c r="E10" s="13">
        <f t="shared" si="0"/>
        <v>-0.10551639999999995</v>
      </c>
      <c r="F10" s="6">
        <f>'CL &amp; Data'!D222</f>
        <v>-16.666302000000002</v>
      </c>
      <c r="G10" s="8"/>
      <c r="H10" s="6">
        <f>'CL &amp; Data'!C328</f>
        <v>-9.7385330000000003</v>
      </c>
      <c r="I10" s="13">
        <f t="shared" si="1"/>
        <v>-0.21192169999999955</v>
      </c>
      <c r="J10" s="6">
        <f>'CL &amp; Data'!D328</f>
        <v>-33.040787000000002</v>
      </c>
      <c r="L10" s="6">
        <f>'CL &amp; Data'!L222/1000000000</f>
        <v>1.2693000000000001</v>
      </c>
      <c r="M10" s="8"/>
      <c r="N10" s="6">
        <f>'CL &amp; Data'!M222</f>
        <v>-7.5013126999999997</v>
      </c>
      <c r="O10" s="13">
        <f t="shared" si="2"/>
        <v>-0.22894949999999969</v>
      </c>
      <c r="P10" s="6">
        <f>'CL &amp; Data'!N222</f>
        <v>-12.243455000000001</v>
      </c>
      <c r="Q10" s="8"/>
      <c r="R10" s="6">
        <f>'CL &amp; Data'!M328</f>
        <v>-9.4129906000000005</v>
      </c>
      <c r="S10" s="13">
        <f t="shared" si="3"/>
        <v>-0.20951560000000136</v>
      </c>
      <c r="T10" s="6">
        <f>'CL &amp; Data'!N328</f>
        <v>-21.882362000000001</v>
      </c>
      <c r="U10" s="8"/>
      <c r="V10" s="80">
        <f>'CL &amp; Data'!B328/1000000000</f>
        <v>1.2693000000000001</v>
      </c>
    </row>
    <row r="11" spans="1:22" x14ac:dyDescent="0.25">
      <c r="B11" s="6">
        <f>'CL &amp; Data'!B223/1000000000</f>
        <v>1.4492</v>
      </c>
      <c r="C11" s="8"/>
      <c r="D11" s="6">
        <f>'CL &amp; Data'!C223</f>
        <v>-6.3217249000000004</v>
      </c>
      <c r="E11" s="13">
        <f t="shared" si="0"/>
        <v>-0.12208030000000036</v>
      </c>
      <c r="F11" s="6">
        <f>'CL &amp; Data'!D223</f>
        <v>-16.040828999999999</v>
      </c>
      <c r="G11" s="8"/>
      <c r="H11" s="6">
        <f>'CL &amp; Data'!C329</f>
        <v>-9.7828627000000008</v>
      </c>
      <c r="I11" s="13">
        <f t="shared" si="1"/>
        <v>-0.25625140000000002</v>
      </c>
      <c r="J11" s="6">
        <f>'CL &amp; Data'!D329</f>
        <v>-32.106102</v>
      </c>
      <c r="L11" s="6">
        <f>'CL &amp; Data'!L223/1000000000</f>
        <v>1.4492</v>
      </c>
      <c r="M11" s="8"/>
      <c r="N11" s="6">
        <f>'CL &amp; Data'!M223</f>
        <v>-7.5388736999999999</v>
      </c>
      <c r="O11" s="13">
        <f t="shared" si="2"/>
        <v>-0.26651049999999987</v>
      </c>
      <c r="P11" s="6">
        <f>'CL &amp; Data'!N223</f>
        <v>-12.773875</v>
      </c>
      <c r="Q11" s="8"/>
      <c r="R11" s="6">
        <f>'CL &amp; Data'!M329</f>
        <v>-9.4239864000000004</v>
      </c>
      <c r="S11" s="13">
        <f t="shared" si="3"/>
        <v>-0.22051140000000125</v>
      </c>
      <c r="T11" s="6">
        <f>'CL &amp; Data'!N329</f>
        <v>-21.545041999999999</v>
      </c>
      <c r="U11" s="8"/>
      <c r="V11" s="80">
        <f>'CL &amp; Data'!B329/1000000000</f>
        <v>1.4492</v>
      </c>
    </row>
    <row r="12" spans="1:22" x14ac:dyDescent="0.25">
      <c r="B12" s="6">
        <f>'CL &amp; Data'!B224/1000000000</f>
        <v>1.6291</v>
      </c>
      <c r="C12" s="8"/>
      <c r="D12" s="6">
        <f>'CL &amp; Data'!C224</f>
        <v>-6.3376064000000003</v>
      </c>
      <c r="E12" s="13">
        <f t="shared" si="0"/>
        <v>-0.13796180000000025</v>
      </c>
      <c r="F12" s="6">
        <f>'CL &amp; Data'!D224</f>
        <v>-15.63341</v>
      </c>
      <c r="G12" s="8"/>
      <c r="H12" s="6">
        <f>'CL &amp; Data'!C330</f>
        <v>-9.8261517999999999</v>
      </c>
      <c r="I12" s="13">
        <f t="shared" si="1"/>
        <v>-0.2995404999999991</v>
      </c>
      <c r="J12" s="6">
        <f>'CL &amp; Data'!D330</f>
        <v>-31.102955000000001</v>
      </c>
      <c r="L12" s="6">
        <f>'CL &amp; Data'!L224/1000000000</f>
        <v>1.6291</v>
      </c>
      <c r="M12" s="8"/>
      <c r="N12" s="6">
        <f>'CL &amp; Data'!M224</f>
        <v>-7.5571546999999999</v>
      </c>
      <c r="O12" s="13">
        <f t="shared" si="2"/>
        <v>-0.28479149999999986</v>
      </c>
      <c r="P12" s="6">
        <f>'CL &amp; Data'!N224</f>
        <v>-13.185098</v>
      </c>
      <c r="Q12" s="8"/>
      <c r="R12" s="6">
        <f>'CL &amp; Data'!M330</f>
        <v>-9.4304007999999993</v>
      </c>
      <c r="S12" s="13">
        <f t="shared" si="3"/>
        <v>-0.22692580000000007</v>
      </c>
      <c r="T12" s="6">
        <f>'CL &amp; Data'!N330</f>
        <v>-21.134989000000001</v>
      </c>
      <c r="U12" s="8"/>
      <c r="V12" s="80">
        <f>'CL &amp; Data'!B330/1000000000</f>
        <v>1.6291</v>
      </c>
    </row>
    <row r="13" spans="1:22" x14ac:dyDescent="0.25">
      <c r="B13" s="6">
        <f>'CL &amp; Data'!B225/1000000000</f>
        <v>1.8089999999999999</v>
      </c>
      <c r="C13" s="8"/>
      <c r="D13" s="6">
        <f>'CL &amp; Data'!C225</f>
        <v>-6.2905597999999996</v>
      </c>
      <c r="E13" s="13">
        <f t="shared" si="0"/>
        <v>-9.091519999999953E-2</v>
      </c>
      <c r="F13" s="6">
        <f>'CL &amp; Data'!D225</f>
        <v>-14.961919999999999</v>
      </c>
      <c r="G13" s="8"/>
      <c r="H13" s="6">
        <f>'CL &amp; Data'!C331</f>
        <v>-9.8418349999999997</v>
      </c>
      <c r="I13" s="13">
        <f t="shared" si="1"/>
        <v>-0.31522369999999889</v>
      </c>
      <c r="J13" s="6">
        <f>'CL &amp; Data'!D331</f>
        <v>-28.817822</v>
      </c>
      <c r="L13" s="6">
        <f>'CL &amp; Data'!L225/1000000000</f>
        <v>1.8089999999999999</v>
      </c>
      <c r="M13" s="8"/>
      <c r="N13" s="6">
        <f>'CL &amp; Data'!M225</f>
        <v>-7.5728207000000003</v>
      </c>
      <c r="O13" s="13">
        <f t="shared" si="2"/>
        <v>-0.30045750000000027</v>
      </c>
      <c r="P13" s="6">
        <f>'CL &amp; Data'!N225</f>
        <v>-13.598874</v>
      </c>
      <c r="Q13" s="8"/>
      <c r="R13" s="6">
        <f>'CL &amp; Data'!M331</f>
        <v>-9.4476613999999994</v>
      </c>
      <c r="S13" s="13">
        <f t="shared" si="3"/>
        <v>-0.24418640000000025</v>
      </c>
      <c r="T13" s="6">
        <f>'CL &amp; Data'!N331</f>
        <v>-21.115788999999999</v>
      </c>
      <c r="U13" s="8"/>
      <c r="V13" s="80">
        <f>'CL &amp; Data'!B331/1000000000</f>
        <v>1.8089999999999999</v>
      </c>
    </row>
    <row r="14" spans="1:22" x14ac:dyDescent="0.25">
      <c r="B14" s="6">
        <f>'CL &amp; Data'!B226/1000000000</f>
        <v>1.9888999999999999</v>
      </c>
      <c r="C14" s="8"/>
      <c r="D14" s="6">
        <f>'CL &amp; Data'!C226</f>
        <v>-6.3103737999999998</v>
      </c>
      <c r="E14" s="13">
        <f t="shared" si="0"/>
        <v>-0.11072919999999975</v>
      </c>
      <c r="F14" s="6">
        <f>'CL &amp; Data'!D226</f>
        <v>-14.595338999999999</v>
      </c>
      <c r="G14" s="8"/>
      <c r="H14" s="6">
        <f>'CL &amp; Data'!C332</f>
        <v>-9.8927288000000004</v>
      </c>
      <c r="I14" s="13">
        <f t="shared" si="1"/>
        <v>-0.36611749999999965</v>
      </c>
      <c r="J14" s="6">
        <f>'CL &amp; Data'!D332</f>
        <v>-27.424088000000001</v>
      </c>
      <c r="L14" s="6">
        <f>'CL &amp; Data'!L226/1000000000</f>
        <v>1.9888999999999999</v>
      </c>
      <c r="M14" s="8"/>
      <c r="N14" s="6">
        <f>'CL &amp; Data'!M226</f>
        <v>-7.5904015999999999</v>
      </c>
      <c r="O14" s="13">
        <f t="shared" si="2"/>
        <v>-0.31803839999999983</v>
      </c>
      <c r="P14" s="6">
        <f>'CL &amp; Data'!N226</f>
        <v>-13.760536</v>
      </c>
      <c r="Q14" s="8"/>
      <c r="R14" s="6">
        <f>'CL &amp; Data'!M332</f>
        <v>-9.4061651000000008</v>
      </c>
      <c r="S14" s="13">
        <f t="shared" si="3"/>
        <v>-0.20269010000000165</v>
      </c>
      <c r="T14" s="6">
        <f>'CL &amp; Data'!N332</f>
        <v>-20.781635000000001</v>
      </c>
      <c r="U14" s="8"/>
      <c r="V14" s="80">
        <f>'CL &amp; Data'!B332/1000000000</f>
        <v>1.9888999999999999</v>
      </c>
    </row>
    <row r="15" spans="1:22" x14ac:dyDescent="0.25">
      <c r="B15" s="6">
        <f>'CL &amp; Data'!B227/1000000000</f>
        <v>2.1688000000000001</v>
      </c>
      <c r="C15" s="8"/>
      <c r="D15" s="6">
        <f>'CL &amp; Data'!C227</f>
        <v>-6.3479877</v>
      </c>
      <c r="E15" s="13">
        <f t="shared" si="0"/>
        <v>-0.14834309999999995</v>
      </c>
      <c r="F15" s="6">
        <f>'CL &amp; Data'!D227</f>
        <v>-13.984565999999999</v>
      </c>
      <c r="G15" s="8"/>
      <c r="H15" s="6">
        <f>'CL &amp; Data'!C333</f>
        <v>-9.9191941999999997</v>
      </c>
      <c r="I15" s="13">
        <f t="shared" si="1"/>
        <v>-0.39258289999999896</v>
      </c>
      <c r="J15" s="6">
        <f>'CL &amp; Data'!D333</f>
        <v>-24.952279999999998</v>
      </c>
      <c r="L15" s="6">
        <f>'CL &amp; Data'!L227/1000000000</f>
        <v>2.1688000000000001</v>
      </c>
      <c r="M15" s="8"/>
      <c r="N15" s="6">
        <f>'CL &amp; Data'!M227</f>
        <v>-7.5883598000000001</v>
      </c>
      <c r="O15" s="13">
        <f t="shared" si="2"/>
        <v>-0.31599660000000007</v>
      </c>
      <c r="P15" s="6">
        <f>'CL &amp; Data'!N227</f>
        <v>-13.932992</v>
      </c>
      <c r="Q15" s="8"/>
      <c r="R15" s="6">
        <f>'CL &amp; Data'!M333</f>
        <v>-9.3767537999999995</v>
      </c>
      <c r="S15" s="13">
        <f t="shared" si="3"/>
        <v>-0.17327880000000029</v>
      </c>
      <c r="T15" s="6">
        <f>'CL &amp; Data'!N333</f>
        <v>-20.902193</v>
      </c>
      <c r="U15" s="8"/>
      <c r="V15" s="80">
        <f>'CL &amp; Data'!B333/1000000000</f>
        <v>2.1688000000000001</v>
      </c>
    </row>
    <row r="16" spans="1:22" x14ac:dyDescent="0.25">
      <c r="B16" s="6">
        <f>'CL &amp; Data'!B228/1000000000</f>
        <v>2.3487</v>
      </c>
      <c r="C16" s="8"/>
      <c r="D16" s="6">
        <f>'CL &amp; Data'!C228</f>
        <v>-6.4242067</v>
      </c>
      <c r="E16" s="13">
        <f t="shared" si="0"/>
        <v>-0.22456209999999999</v>
      </c>
      <c r="F16" s="6">
        <f>'CL &amp; Data'!D228</f>
        <v>-13.385581999999999</v>
      </c>
      <c r="G16" s="8"/>
      <c r="H16" s="6">
        <f>'CL &amp; Data'!C334</f>
        <v>-9.9655266000000005</v>
      </c>
      <c r="I16" s="13">
        <f t="shared" si="1"/>
        <v>-0.43891529999999968</v>
      </c>
      <c r="J16" s="6">
        <f>'CL &amp; Data'!D334</f>
        <v>-23.940024999999999</v>
      </c>
      <c r="L16" s="6">
        <f>'CL &amp; Data'!L228/1000000000</f>
        <v>2.3487</v>
      </c>
      <c r="M16" s="8"/>
      <c r="N16" s="6">
        <f>'CL &amp; Data'!M228</f>
        <v>-7.6024932999999999</v>
      </c>
      <c r="O16" s="13">
        <f t="shared" si="2"/>
        <v>-0.33013009999999987</v>
      </c>
      <c r="P16" s="6">
        <f>'CL &amp; Data'!N228</f>
        <v>-14.208563</v>
      </c>
      <c r="Q16" s="8"/>
      <c r="R16" s="6">
        <f>'CL &amp; Data'!M334</f>
        <v>-9.3578443999999994</v>
      </c>
      <c r="S16" s="13">
        <f t="shared" si="3"/>
        <v>-0.15436940000000021</v>
      </c>
      <c r="T16" s="6">
        <f>'CL &amp; Data'!N334</f>
        <v>-20.954287000000001</v>
      </c>
      <c r="U16" s="8"/>
      <c r="V16" s="80">
        <f>'CL &amp; Data'!B334/1000000000</f>
        <v>2.3487</v>
      </c>
    </row>
    <row r="17" spans="2:22" x14ac:dyDescent="0.25">
      <c r="B17" s="6">
        <f>'CL &amp; Data'!B229/1000000000</f>
        <v>2.5286</v>
      </c>
      <c r="C17" s="8"/>
      <c r="D17" s="6">
        <f>'CL &amp; Data'!C229</f>
        <v>-6.4946742000000004</v>
      </c>
      <c r="E17" s="13">
        <f t="shared" si="0"/>
        <v>-0.29502960000000034</v>
      </c>
      <c r="F17" s="6">
        <f>'CL &amp; Data'!D229</f>
        <v>-13.032408</v>
      </c>
      <c r="G17" s="8"/>
      <c r="H17" s="6">
        <f>'CL &amp; Data'!C335</f>
        <v>-9.9757861999999999</v>
      </c>
      <c r="I17" s="13">
        <f t="shared" si="1"/>
        <v>-0.44917489999999916</v>
      </c>
      <c r="J17" s="6">
        <f>'CL &amp; Data'!D335</f>
        <v>-22.513487000000001</v>
      </c>
      <c r="L17" s="6">
        <f>'CL &amp; Data'!L229/1000000000</f>
        <v>2.5286</v>
      </c>
      <c r="M17" s="8"/>
      <c r="N17" s="6">
        <f>'CL &amp; Data'!M229</f>
        <v>-7.5930242999999997</v>
      </c>
      <c r="O17" s="13">
        <f t="shared" si="2"/>
        <v>-0.3206610999999997</v>
      </c>
      <c r="P17" s="6">
        <f>'CL &amp; Data'!N229</f>
        <v>-14.105577</v>
      </c>
      <c r="Q17" s="8"/>
      <c r="R17" s="6">
        <f>'CL &amp; Data'!M335</f>
        <v>-9.3972529999999992</v>
      </c>
      <c r="S17" s="13">
        <f t="shared" si="3"/>
        <v>-0.19377800000000001</v>
      </c>
      <c r="T17" s="6">
        <f>'CL &amp; Data'!N335</f>
        <v>-21.375789999999999</v>
      </c>
      <c r="U17" s="8"/>
      <c r="V17" s="80">
        <f>'CL &amp; Data'!B335/1000000000</f>
        <v>2.5286</v>
      </c>
    </row>
    <row r="18" spans="2:22" x14ac:dyDescent="0.25">
      <c r="B18" s="6">
        <f>'CL &amp; Data'!B230/1000000000</f>
        <v>2.7084999999999999</v>
      </c>
      <c r="C18" s="8"/>
      <c r="D18" s="6">
        <f>'CL &amp; Data'!C230</f>
        <v>-6.5134273</v>
      </c>
      <c r="E18" s="13">
        <f t="shared" si="0"/>
        <v>-0.31378269999999997</v>
      </c>
      <c r="F18" s="6">
        <f>'CL &amp; Data'!D230</f>
        <v>-12.759308000000001</v>
      </c>
      <c r="G18" s="8"/>
      <c r="H18" s="6">
        <f>'CL &amp; Data'!C336</f>
        <v>-9.9939841999999999</v>
      </c>
      <c r="I18" s="13">
        <f t="shared" si="1"/>
        <v>-0.46737289999999909</v>
      </c>
      <c r="J18" s="6">
        <f>'CL &amp; Data'!D336</f>
        <v>-22.300501000000001</v>
      </c>
      <c r="L18" s="6">
        <f>'CL &amp; Data'!L230/1000000000</f>
        <v>2.7084999999999999</v>
      </c>
      <c r="M18" s="8"/>
      <c r="N18" s="6">
        <f>'CL &amp; Data'!M230</f>
        <v>-7.6087942000000002</v>
      </c>
      <c r="O18" s="13">
        <f t="shared" si="2"/>
        <v>-0.33643100000000015</v>
      </c>
      <c r="P18" s="6">
        <f>'CL &amp; Data'!N230</f>
        <v>-14.109503999999999</v>
      </c>
      <c r="Q18" s="8"/>
      <c r="R18" s="6">
        <f>'CL &amp; Data'!M336</f>
        <v>-9.4232531000000002</v>
      </c>
      <c r="S18" s="13">
        <f t="shared" si="3"/>
        <v>-0.21977810000000098</v>
      </c>
      <c r="T18" s="6">
        <f>'CL &amp; Data'!N336</f>
        <v>-21.344894</v>
      </c>
      <c r="U18" s="8"/>
      <c r="V18" s="80">
        <f>'CL &amp; Data'!B336/1000000000</f>
        <v>2.7084999999999999</v>
      </c>
    </row>
    <row r="19" spans="2:22" x14ac:dyDescent="0.25">
      <c r="B19" s="6">
        <f>'CL &amp; Data'!B231/1000000000</f>
        <v>2.8883999999999999</v>
      </c>
      <c r="C19" s="8"/>
      <c r="D19" s="6">
        <f>'CL &amp; Data'!C231</f>
        <v>-6.5153173999999998</v>
      </c>
      <c r="E19" s="13">
        <f t="shared" si="0"/>
        <v>-0.31567279999999975</v>
      </c>
      <c r="F19" s="6">
        <f>'CL &amp; Data'!D231</f>
        <v>-12.893800000000001</v>
      </c>
      <c r="G19" s="8"/>
      <c r="H19" s="6">
        <f>'CL &amp; Data'!C337</f>
        <v>-9.9852056999999999</v>
      </c>
      <c r="I19" s="13">
        <f t="shared" si="1"/>
        <v>-0.45859439999999907</v>
      </c>
      <c r="J19" s="6">
        <f>'CL &amp; Data'!D337</f>
        <v>-21.839663999999999</v>
      </c>
      <c r="L19" s="6">
        <f>'CL &amp; Data'!L231/1000000000</f>
        <v>2.8883999999999999</v>
      </c>
      <c r="M19" s="8"/>
      <c r="N19" s="6">
        <f>'CL &amp; Data'!M231</f>
        <v>-7.5834703000000001</v>
      </c>
      <c r="O19" s="13">
        <f t="shared" si="2"/>
        <v>-0.31110710000000008</v>
      </c>
      <c r="P19" s="6">
        <f>'CL &amp; Data'!N231</f>
        <v>-13.804883999999999</v>
      </c>
      <c r="Q19" s="8"/>
      <c r="R19" s="6">
        <f>'CL &amp; Data'!M337</f>
        <v>-9.4479141000000002</v>
      </c>
      <c r="S19" s="13">
        <f t="shared" si="3"/>
        <v>-0.24443910000000102</v>
      </c>
      <c r="T19" s="6">
        <f>'CL &amp; Data'!N337</f>
        <v>-21.548475</v>
      </c>
      <c r="U19" s="8"/>
      <c r="V19" s="80">
        <f>'CL &amp; Data'!B337/1000000000</f>
        <v>2.8883999999999999</v>
      </c>
    </row>
    <row r="20" spans="2:22" x14ac:dyDescent="0.25">
      <c r="B20" s="6">
        <f>'CL &amp; Data'!B232/1000000000</f>
        <v>3.0682999999999998</v>
      </c>
      <c r="C20" s="8"/>
      <c r="D20" s="6">
        <f>'CL &amp; Data'!C232</f>
        <v>-6.4464397</v>
      </c>
      <c r="E20" s="13">
        <f t="shared" si="0"/>
        <v>-0.24679509999999993</v>
      </c>
      <c r="F20" s="6">
        <f>'CL &amp; Data'!D232</f>
        <v>-13.003401999999999</v>
      </c>
      <c r="G20" s="8"/>
      <c r="H20" s="6">
        <f>'CL &amp; Data'!C338</f>
        <v>-10.013601</v>
      </c>
      <c r="I20" s="13">
        <f t="shared" si="1"/>
        <v>-0.48698969999999875</v>
      </c>
      <c r="J20" s="6">
        <f>'CL &amp; Data'!D338</f>
        <v>-21.689737000000001</v>
      </c>
      <c r="L20" s="6">
        <f>'CL &amp; Data'!L232/1000000000</f>
        <v>3.0682999999999998</v>
      </c>
      <c r="M20" s="8"/>
      <c r="N20" s="6">
        <f>'CL &amp; Data'!M232</f>
        <v>-7.5769118999999998</v>
      </c>
      <c r="O20" s="13">
        <f t="shared" si="2"/>
        <v>-0.30454869999999978</v>
      </c>
      <c r="P20" s="6">
        <f>'CL &amp; Data'!N232</f>
        <v>-13.452037000000001</v>
      </c>
      <c r="Q20" s="8"/>
      <c r="R20" s="6">
        <f>'CL &amp; Data'!M338</f>
        <v>-9.4658613000000003</v>
      </c>
      <c r="S20" s="13">
        <f t="shared" si="3"/>
        <v>-0.26238630000000107</v>
      </c>
      <c r="T20" s="6">
        <f>'CL &amp; Data'!N338</f>
        <v>-21.808530999999999</v>
      </c>
      <c r="U20" s="8"/>
      <c r="V20" s="80">
        <f>'CL &amp; Data'!B338/1000000000</f>
        <v>3.0682999999999998</v>
      </c>
    </row>
    <row r="21" spans="2:22" x14ac:dyDescent="0.25">
      <c r="B21" s="6">
        <f>'CL &amp; Data'!B233/1000000000</f>
        <v>3.2482000000000002</v>
      </c>
      <c r="C21" s="8"/>
      <c r="D21" s="6">
        <f>'CL &amp; Data'!C233</f>
        <v>-6.4227271000000004</v>
      </c>
      <c r="E21" s="13">
        <f t="shared" si="0"/>
        <v>-0.22308250000000029</v>
      </c>
      <c r="F21" s="6">
        <f>'CL &amp; Data'!D233</f>
        <v>-13.494384999999999</v>
      </c>
      <c r="G21" s="8"/>
      <c r="H21" s="6">
        <f>'CL &amp; Data'!C339</f>
        <v>-10.025213000000001</v>
      </c>
      <c r="I21" s="13">
        <f t="shared" si="1"/>
        <v>-0.49860170000000004</v>
      </c>
      <c r="J21" s="6">
        <f>'CL &amp; Data'!D339</f>
        <v>-21.088508999999998</v>
      </c>
      <c r="L21" s="6">
        <f>'CL &amp; Data'!L233/1000000000</f>
        <v>3.2482000000000002</v>
      </c>
      <c r="M21" s="8"/>
      <c r="N21" s="6">
        <f>'CL &amp; Data'!M233</f>
        <v>-7.5047522000000004</v>
      </c>
      <c r="O21" s="13">
        <f t="shared" si="2"/>
        <v>-0.2323890000000004</v>
      </c>
      <c r="P21" s="6">
        <f>'CL &amp; Data'!N233</f>
        <v>-12.530962000000001</v>
      </c>
      <c r="Q21" s="8"/>
      <c r="R21" s="6">
        <f>'CL &amp; Data'!M339</f>
        <v>-9.5157451999999996</v>
      </c>
      <c r="S21" s="13">
        <f t="shared" si="3"/>
        <v>-0.31227020000000039</v>
      </c>
      <c r="T21" s="6">
        <f>'CL &amp; Data'!N339</f>
        <v>-22.019708999999999</v>
      </c>
      <c r="U21" s="8"/>
      <c r="V21" s="80">
        <f>'CL &amp; Data'!B339/1000000000</f>
        <v>3.2482000000000002</v>
      </c>
    </row>
    <row r="22" spans="2:22" x14ac:dyDescent="0.25">
      <c r="B22" s="6">
        <f>'CL &amp; Data'!B234/1000000000</f>
        <v>3.4281000000000001</v>
      </c>
      <c r="C22" s="8"/>
      <c r="D22" s="6">
        <f>'CL &amp; Data'!C234</f>
        <v>-6.3569021000000001</v>
      </c>
      <c r="E22" s="13">
        <f t="shared" si="0"/>
        <v>-0.15725750000000005</v>
      </c>
      <c r="F22" s="6">
        <f>'CL &amp; Data'!D234</f>
        <v>-13.883582000000001</v>
      </c>
      <c r="G22" s="8"/>
      <c r="H22" s="6">
        <f>'CL &amp; Data'!C340</f>
        <v>-10.073073000000001</v>
      </c>
      <c r="I22" s="13">
        <f t="shared" si="1"/>
        <v>-0.54646170000000005</v>
      </c>
      <c r="J22" s="6">
        <f>'CL &amp; Data'!D340</f>
        <v>-20.798127999999998</v>
      </c>
      <c r="L22" s="6">
        <f>'CL &amp; Data'!L234/1000000000</f>
        <v>3.4281000000000001</v>
      </c>
      <c r="M22" s="8"/>
      <c r="N22" s="6">
        <f>'CL &amp; Data'!M234</f>
        <v>-7.4470939999999999</v>
      </c>
      <c r="O22" s="13">
        <f t="shared" si="2"/>
        <v>-0.17473079999999985</v>
      </c>
      <c r="P22" s="6">
        <f>'CL &amp; Data'!N234</f>
        <v>-11.880504</v>
      </c>
      <c r="Q22" s="8"/>
      <c r="R22" s="6">
        <f>'CL &amp; Data'!M340</f>
        <v>-9.5445975999999995</v>
      </c>
      <c r="S22" s="13">
        <f t="shared" si="3"/>
        <v>-0.34112260000000028</v>
      </c>
      <c r="T22" s="6">
        <f>'CL &amp; Data'!N340</f>
        <v>-22.043648000000001</v>
      </c>
      <c r="U22" s="8"/>
      <c r="V22" s="80">
        <f>'CL &amp; Data'!B340/1000000000</f>
        <v>3.4281000000000001</v>
      </c>
    </row>
    <row r="23" spans="2:22" x14ac:dyDescent="0.25">
      <c r="B23" s="6">
        <f>'CL &amp; Data'!B235/1000000000</f>
        <v>3.6080000000000001</v>
      </c>
      <c r="C23" s="8"/>
      <c r="D23" s="6">
        <f>'CL &amp; Data'!C235</f>
        <v>-6.3257703999999997</v>
      </c>
      <c r="E23" s="13">
        <f t="shared" si="0"/>
        <v>-0.12612579999999962</v>
      </c>
      <c r="F23" s="6">
        <f>'CL &amp; Data'!D235</f>
        <v>-14.134312</v>
      </c>
      <c r="G23" s="8"/>
      <c r="H23" s="6">
        <f>'CL &amp; Data'!C341</f>
        <v>-10.098307</v>
      </c>
      <c r="I23" s="13">
        <f t="shared" si="1"/>
        <v>-0.57169569999999936</v>
      </c>
      <c r="J23" s="6">
        <f>'CL &amp; Data'!D341</f>
        <v>-20.548569000000001</v>
      </c>
      <c r="L23" s="6">
        <f>'CL &amp; Data'!L235/1000000000</f>
        <v>3.6080000000000001</v>
      </c>
      <c r="M23" s="8"/>
      <c r="N23" s="6">
        <f>'CL &amp; Data'!M235</f>
        <v>-7.3599920000000001</v>
      </c>
      <c r="O23" s="13">
        <f t="shared" si="2"/>
        <v>-8.7628800000000062E-2</v>
      </c>
      <c r="P23" s="6">
        <f>'CL &amp; Data'!N235</f>
        <v>-11.138370999999999</v>
      </c>
      <c r="Q23" s="8"/>
      <c r="R23" s="6">
        <f>'CL &amp; Data'!M341</f>
        <v>-9.5589580999999999</v>
      </c>
      <c r="S23" s="13">
        <f t="shared" si="3"/>
        <v>-0.35548310000000072</v>
      </c>
      <c r="T23" s="6">
        <f>'CL &amp; Data'!N341</f>
        <v>-21.919882000000001</v>
      </c>
      <c r="U23" s="8"/>
      <c r="V23" s="80">
        <f>'CL &amp; Data'!B341/1000000000</f>
        <v>3.6080000000000001</v>
      </c>
    </row>
    <row r="24" spans="2:22" x14ac:dyDescent="0.25">
      <c r="B24" s="6">
        <f>'CL &amp; Data'!B236/1000000000</f>
        <v>3.7879</v>
      </c>
      <c r="C24" s="8"/>
      <c r="D24" s="6">
        <f>'CL &amp; Data'!C236</f>
        <v>-6.2951398000000003</v>
      </c>
      <c r="E24" s="13">
        <f t="shared" si="0"/>
        <v>-9.5495200000000224E-2</v>
      </c>
      <c r="F24" s="6">
        <f>'CL &amp; Data'!D236</f>
        <v>-14.415252000000001</v>
      </c>
      <c r="G24" s="8"/>
      <c r="H24" s="6">
        <f>'CL &amp; Data'!C342</f>
        <v>-10.11707</v>
      </c>
      <c r="I24" s="13">
        <f t="shared" si="1"/>
        <v>-0.59045869999999923</v>
      </c>
      <c r="J24" s="6">
        <f>'CL &amp; Data'!D342</f>
        <v>-20.954460000000001</v>
      </c>
      <c r="L24" s="6">
        <f>'CL &amp; Data'!L236/1000000000</f>
        <v>3.7879</v>
      </c>
      <c r="M24" s="8"/>
      <c r="N24" s="6">
        <f>'CL &amp; Data'!M236</f>
        <v>-7.3331795</v>
      </c>
      <c r="O24" s="13">
        <f t="shared" si="2"/>
        <v>-6.0816299999999934E-2</v>
      </c>
      <c r="P24" s="6">
        <f>'CL &amp; Data'!N236</f>
        <v>-10.599209</v>
      </c>
      <c r="Q24" s="8"/>
      <c r="R24" s="6">
        <f>'CL &amp; Data'!M342</f>
        <v>-9.5704478999999996</v>
      </c>
      <c r="S24" s="13">
        <f t="shared" si="3"/>
        <v>-0.36697290000000038</v>
      </c>
      <c r="T24" s="6">
        <f>'CL &amp; Data'!N342</f>
        <v>-21.481940999999999</v>
      </c>
      <c r="U24" s="8"/>
      <c r="V24" s="80">
        <f>'CL &amp; Data'!B342/1000000000</f>
        <v>3.7879</v>
      </c>
    </row>
    <row r="25" spans="2:22" x14ac:dyDescent="0.25">
      <c r="B25" s="6">
        <f>'CL &amp; Data'!B237/1000000000</f>
        <v>3.9678</v>
      </c>
      <c r="C25" s="8"/>
      <c r="D25" s="6">
        <f>'CL &amp; Data'!C237</f>
        <v>-6.2926741000000002</v>
      </c>
      <c r="E25" s="13">
        <f t="shared" si="0"/>
        <v>-9.3029500000000098E-2</v>
      </c>
      <c r="F25" s="6">
        <f>'CL &amp; Data'!D237</f>
        <v>-14.537156</v>
      </c>
      <c r="G25" s="8"/>
      <c r="H25" s="6">
        <f>'CL &amp; Data'!C343</f>
        <v>-10.116718000000001</v>
      </c>
      <c r="I25" s="13">
        <f t="shared" si="1"/>
        <v>-0.59010669999999976</v>
      </c>
      <c r="J25" s="6">
        <f>'CL &amp; Data'!D343</f>
        <v>-21.482005999999998</v>
      </c>
      <c r="L25" s="6">
        <f>'CL &amp; Data'!L237/1000000000</f>
        <v>3.9678</v>
      </c>
      <c r="M25" s="8"/>
      <c r="N25" s="6">
        <f>'CL &amp; Data'!M237</f>
        <v>-7.3411241</v>
      </c>
      <c r="O25" s="13">
        <f t="shared" si="2"/>
        <v>-6.8760900000000014E-2</v>
      </c>
      <c r="P25" s="6">
        <f>'CL &amp; Data'!N237</f>
        <v>-10.267053000000001</v>
      </c>
      <c r="Q25" s="8"/>
      <c r="R25" s="6">
        <f>'CL &amp; Data'!M343</f>
        <v>-9.6110352999999993</v>
      </c>
      <c r="S25" s="13">
        <f t="shared" si="3"/>
        <v>-0.4075603000000001</v>
      </c>
      <c r="T25" s="6">
        <f>'CL &amp; Data'!N343</f>
        <v>-20.747441999999999</v>
      </c>
      <c r="U25" s="8"/>
      <c r="V25" s="80">
        <f>'CL &amp; Data'!B343/1000000000</f>
        <v>3.9678</v>
      </c>
    </row>
    <row r="26" spans="2:22" x14ac:dyDescent="0.25">
      <c r="B26" s="6">
        <f>'CL &amp; Data'!B238/1000000000</f>
        <v>4.1477000000000004</v>
      </c>
      <c r="C26" s="8"/>
      <c r="D26" s="6">
        <f>'CL &amp; Data'!C238</f>
        <v>-6.3287797000000001</v>
      </c>
      <c r="E26" s="13">
        <f t="shared" si="0"/>
        <v>-0.12913510000000006</v>
      </c>
      <c r="F26" s="6">
        <f>'CL &amp; Data'!D238</f>
        <v>-14.982773</v>
      </c>
      <c r="G26" s="8"/>
      <c r="H26" s="6">
        <f>'CL &amp; Data'!C344</f>
        <v>-10.108237000000001</v>
      </c>
      <c r="I26" s="13">
        <f t="shared" si="1"/>
        <v>-0.58162570000000002</v>
      </c>
      <c r="J26" s="6">
        <f>'CL &amp; Data'!D344</f>
        <v>-21.582819000000001</v>
      </c>
      <c r="L26" s="6">
        <f>'CL &amp; Data'!L238/1000000000</f>
        <v>4.1477000000000004</v>
      </c>
      <c r="M26" s="8"/>
      <c r="N26" s="6">
        <f>'CL &amp; Data'!M238</f>
        <v>-7.3696165000000002</v>
      </c>
      <c r="O26" s="13">
        <f t="shared" si="2"/>
        <v>-9.7253300000000209E-2</v>
      </c>
      <c r="P26" s="6">
        <f>'CL &amp; Data'!N238</f>
        <v>-10.189874</v>
      </c>
      <c r="Q26" s="8"/>
      <c r="R26" s="6">
        <f>'CL &amp; Data'!M344</f>
        <v>-9.6881141999999993</v>
      </c>
      <c r="S26" s="13">
        <f t="shared" si="3"/>
        <v>-0.48463920000000016</v>
      </c>
      <c r="T26" s="6">
        <f>'CL &amp; Data'!N344</f>
        <v>-20.350518999999998</v>
      </c>
      <c r="U26" s="8"/>
      <c r="V26" s="80">
        <f>'CL &amp; Data'!B344/1000000000</f>
        <v>4.1477000000000004</v>
      </c>
    </row>
    <row r="27" spans="2:22" x14ac:dyDescent="0.25">
      <c r="B27" s="6">
        <f>'CL &amp; Data'!B239/1000000000</f>
        <v>4.3276000000000003</v>
      </c>
      <c r="C27" s="8"/>
      <c r="D27" s="6">
        <f>'CL &amp; Data'!C239</f>
        <v>-6.3200130000000003</v>
      </c>
      <c r="E27" s="13">
        <f t="shared" si="0"/>
        <v>-0.12036840000000026</v>
      </c>
      <c r="F27" s="6">
        <f>'CL &amp; Data'!D239</f>
        <v>-15.221617999999999</v>
      </c>
      <c r="G27" s="8"/>
      <c r="H27" s="6">
        <f>'CL &amp; Data'!C345</f>
        <v>-10.152237</v>
      </c>
      <c r="I27" s="13">
        <f t="shared" si="1"/>
        <v>-0.62562569999999873</v>
      </c>
      <c r="J27" s="6">
        <f>'CL &amp; Data'!D345</f>
        <v>-21.775908000000001</v>
      </c>
      <c r="L27" s="6">
        <f>'CL &amp; Data'!L239/1000000000</f>
        <v>4.3276000000000003</v>
      </c>
      <c r="M27" s="8"/>
      <c r="N27" s="6">
        <f>'CL &amp; Data'!M239</f>
        <v>-7.4228877999999998</v>
      </c>
      <c r="O27" s="13">
        <f t="shared" si="2"/>
        <v>-0.15052459999999979</v>
      </c>
      <c r="P27" s="6">
        <f>'CL &amp; Data'!N239</f>
        <v>-10.305270999999999</v>
      </c>
      <c r="Q27" s="8"/>
      <c r="R27" s="6">
        <f>'CL &amp; Data'!M345</f>
        <v>-9.7327299000000007</v>
      </c>
      <c r="S27" s="13">
        <f t="shared" si="3"/>
        <v>-0.52925490000000153</v>
      </c>
      <c r="T27" s="6">
        <f>'CL &amp; Data'!N345</f>
        <v>-19.788383</v>
      </c>
      <c r="U27" s="8"/>
      <c r="V27" s="80">
        <f>'CL &amp; Data'!B345/1000000000</f>
        <v>4.3276000000000003</v>
      </c>
    </row>
    <row r="28" spans="2:22" x14ac:dyDescent="0.25">
      <c r="B28" s="6">
        <f>'CL &amp; Data'!B240/1000000000</f>
        <v>4.5075000000000003</v>
      </c>
      <c r="C28" s="8"/>
      <c r="D28" s="6">
        <f>'CL &amp; Data'!C240</f>
        <v>-6.3387894999999999</v>
      </c>
      <c r="E28" s="13">
        <f t="shared" si="0"/>
        <v>-0.13914489999999979</v>
      </c>
      <c r="F28" s="6">
        <f>'CL &amp; Data'!D240</f>
        <v>-15.767847</v>
      </c>
      <c r="G28" s="8"/>
      <c r="H28" s="6">
        <f>'CL &amp; Data'!C346</f>
        <v>-10.179847000000001</v>
      </c>
      <c r="I28" s="13">
        <f t="shared" si="1"/>
        <v>-0.65323569999999975</v>
      </c>
      <c r="J28" s="6">
        <f>'CL &amp; Data'!D346</f>
        <v>-21.37641</v>
      </c>
      <c r="L28" s="6">
        <f>'CL &amp; Data'!L240/1000000000</f>
        <v>4.5075000000000003</v>
      </c>
      <c r="M28" s="8"/>
      <c r="N28" s="6">
        <f>'CL &amp; Data'!M240</f>
        <v>-7.4470229000000003</v>
      </c>
      <c r="O28" s="13">
        <f t="shared" si="2"/>
        <v>-0.17465970000000031</v>
      </c>
      <c r="P28" s="6">
        <f>'CL &amp; Data'!N240</f>
        <v>-10.303103999999999</v>
      </c>
      <c r="Q28" s="8"/>
      <c r="R28" s="6">
        <f>'CL &amp; Data'!M346</f>
        <v>-9.7492943000000007</v>
      </c>
      <c r="S28" s="13">
        <f t="shared" si="3"/>
        <v>-0.54581930000000156</v>
      </c>
      <c r="T28" s="6">
        <f>'CL &amp; Data'!N346</f>
        <v>-19.883873000000001</v>
      </c>
      <c r="U28" s="8"/>
      <c r="V28" s="80">
        <f>'CL &amp; Data'!B346/1000000000</f>
        <v>4.5075000000000003</v>
      </c>
    </row>
    <row r="29" spans="2:22" x14ac:dyDescent="0.25">
      <c r="B29" s="6">
        <f>'CL &amp; Data'!B241/1000000000</f>
        <v>4.6874000000000002</v>
      </c>
      <c r="C29" s="8"/>
      <c r="D29" s="6">
        <f>'CL &amp; Data'!C241</f>
        <v>-6.3177213999999999</v>
      </c>
      <c r="E29" s="13">
        <f t="shared" si="0"/>
        <v>-0.11807679999999987</v>
      </c>
      <c r="F29" s="6">
        <f>'CL &amp; Data'!D241</f>
        <v>-16.085964000000001</v>
      </c>
      <c r="G29" s="8"/>
      <c r="H29" s="6">
        <f>'CL &amp; Data'!C347</f>
        <v>-10.243181999999999</v>
      </c>
      <c r="I29" s="13">
        <f t="shared" si="1"/>
        <v>-0.71657069999999834</v>
      </c>
      <c r="J29" s="6">
        <f>'CL &amp; Data'!D347</f>
        <v>-21.140846</v>
      </c>
      <c r="L29" s="6">
        <f>'CL &amp; Data'!L241/1000000000</f>
        <v>4.6874000000000002</v>
      </c>
      <c r="M29" s="8"/>
      <c r="N29" s="6">
        <f>'CL &amp; Data'!M241</f>
        <v>-7.5397204999999996</v>
      </c>
      <c r="O29" s="13">
        <f t="shared" si="2"/>
        <v>-0.26735729999999958</v>
      </c>
      <c r="P29" s="6">
        <f>'CL &amp; Data'!N241</f>
        <v>-10.400637</v>
      </c>
      <c r="Q29" s="8"/>
      <c r="R29" s="6">
        <f>'CL &amp; Data'!M347</f>
        <v>-9.7049780000000005</v>
      </c>
      <c r="S29" s="13">
        <f t="shared" si="3"/>
        <v>-0.50150300000000136</v>
      </c>
      <c r="T29" s="6">
        <f>'CL &amp; Data'!N347</f>
        <v>-19.749468</v>
      </c>
      <c r="U29" s="8"/>
      <c r="V29" s="80">
        <f>'CL &amp; Data'!B347/1000000000</f>
        <v>4.6874000000000002</v>
      </c>
    </row>
    <row r="30" spans="2:22" x14ac:dyDescent="0.25">
      <c r="B30" s="6">
        <f>'CL &amp; Data'!B242/1000000000</f>
        <v>4.8673000000000002</v>
      </c>
      <c r="C30" s="8"/>
      <c r="D30" s="6">
        <f>'CL &amp; Data'!C242</f>
        <v>-6.3563285</v>
      </c>
      <c r="E30" s="13">
        <f t="shared" si="0"/>
        <v>-0.15668389999999999</v>
      </c>
      <c r="F30" s="6">
        <f>'CL &amp; Data'!D242</f>
        <v>-16.404451000000002</v>
      </c>
      <c r="G30" s="8"/>
      <c r="H30" s="6">
        <f>'CL &amp; Data'!C348</f>
        <v>-10.247607</v>
      </c>
      <c r="I30" s="13">
        <f t="shared" si="1"/>
        <v>-0.72099569999999957</v>
      </c>
      <c r="J30" s="6">
        <f>'CL &amp; Data'!D348</f>
        <v>-20.618551</v>
      </c>
      <c r="L30" s="6">
        <f>'CL &amp; Data'!L242/1000000000</f>
        <v>4.8673000000000002</v>
      </c>
      <c r="M30" s="8"/>
      <c r="N30" s="6">
        <f>'CL &amp; Data'!M242</f>
        <v>-7.5939006999999998</v>
      </c>
      <c r="O30" s="13">
        <f t="shared" si="2"/>
        <v>-0.32153749999999981</v>
      </c>
      <c r="P30" s="6">
        <f>'CL &amp; Data'!N242</f>
        <v>-10.342727999999999</v>
      </c>
      <c r="Q30" s="8"/>
      <c r="R30" s="6">
        <f>'CL &amp; Data'!M348</f>
        <v>-9.6684771000000005</v>
      </c>
      <c r="S30" s="13">
        <f t="shared" si="3"/>
        <v>-0.46500210000000131</v>
      </c>
      <c r="T30" s="6">
        <f>'CL &amp; Data'!N348</f>
        <v>-19.770371999999998</v>
      </c>
      <c r="U30" s="8"/>
      <c r="V30" s="80">
        <f>'CL &amp; Data'!B348/1000000000</f>
        <v>4.8673000000000002</v>
      </c>
    </row>
    <row r="31" spans="2:22" x14ac:dyDescent="0.25">
      <c r="B31" s="6">
        <f>'CL &amp; Data'!B243/1000000000</f>
        <v>5.0472000000000001</v>
      </c>
      <c r="C31" s="8"/>
      <c r="D31" s="6">
        <f>'CL &amp; Data'!C243</f>
        <v>-6.4144329999999998</v>
      </c>
      <c r="E31" s="13">
        <f t="shared" si="0"/>
        <v>-0.21478839999999977</v>
      </c>
      <c r="F31" s="6">
        <f>'CL &amp; Data'!D243</f>
        <v>-16.573008000000002</v>
      </c>
      <c r="G31" s="8"/>
      <c r="H31" s="6">
        <f>'CL &amp; Data'!C349</f>
        <v>-10.262517000000001</v>
      </c>
      <c r="I31" s="13">
        <f t="shared" si="1"/>
        <v>-0.7359057</v>
      </c>
      <c r="J31" s="6">
        <f>'CL &amp; Data'!D349</f>
        <v>-20.700462000000002</v>
      </c>
      <c r="L31" s="6">
        <f>'CL &amp; Data'!L243/1000000000</f>
        <v>5.0472000000000001</v>
      </c>
      <c r="M31" s="8"/>
      <c r="N31" s="6">
        <f>'CL &amp; Data'!M243</f>
        <v>-7.6750894000000001</v>
      </c>
      <c r="O31" s="13">
        <f t="shared" si="2"/>
        <v>-0.40272620000000003</v>
      </c>
      <c r="P31" s="6">
        <f>'CL &amp; Data'!N243</f>
        <v>-10.379200000000001</v>
      </c>
      <c r="Q31" s="8"/>
      <c r="R31" s="6">
        <f>'CL &amp; Data'!M349</f>
        <v>-9.6504021000000009</v>
      </c>
      <c r="S31" s="13">
        <f t="shared" si="3"/>
        <v>-0.44692710000000169</v>
      </c>
      <c r="T31" s="6">
        <f>'CL &amp; Data'!N349</f>
        <v>-19.415368999999998</v>
      </c>
      <c r="U31" s="8"/>
      <c r="V31" s="80">
        <f>'CL &amp; Data'!B349/1000000000</f>
        <v>5.0472000000000001</v>
      </c>
    </row>
    <row r="32" spans="2:22" x14ac:dyDescent="0.25">
      <c r="B32" s="6">
        <f>'CL &amp; Data'!B244/1000000000</f>
        <v>5.2271000000000001</v>
      </c>
      <c r="C32" s="8"/>
      <c r="D32" s="6">
        <f>'CL &amp; Data'!C244</f>
        <v>-6.4938396999999997</v>
      </c>
      <c r="E32" s="13">
        <f t="shared" si="0"/>
        <v>-0.2941950999999996</v>
      </c>
      <c r="F32" s="6">
        <f>'CL &amp; Data'!D244</f>
        <v>-16.665386000000002</v>
      </c>
      <c r="G32" s="8"/>
      <c r="H32" s="6">
        <f>'CL &amp; Data'!C350</f>
        <v>-10.254058000000001</v>
      </c>
      <c r="I32" s="13">
        <f t="shared" si="1"/>
        <v>-0.72744669999999978</v>
      </c>
      <c r="J32" s="6">
        <f>'CL &amp; Data'!D350</f>
        <v>-20.347498000000002</v>
      </c>
      <c r="L32" s="6">
        <f>'CL &amp; Data'!L244/1000000000</f>
        <v>5.2271000000000001</v>
      </c>
      <c r="M32" s="8"/>
      <c r="N32" s="6">
        <f>'CL &amp; Data'!M244</f>
        <v>-7.6937889999999998</v>
      </c>
      <c r="O32" s="13">
        <f t="shared" si="2"/>
        <v>-0.42142579999999974</v>
      </c>
      <c r="P32" s="6">
        <f>'CL &amp; Data'!N244</f>
        <v>-10.453016999999999</v>
      </c>
      <c r="Q32" s="8"/>
      <c r="R32" s="6">
        <f>'CL &amp; Data'!M350</f>
        <v>-9.6598615999999993</v>
      </c>
      <c r="S32" s="13">
        <f t="shared" si="3"/>
        <v>-0.45638660000000009</v>
      </c>
      <c r="T32" s="6">
        <f>'CL &amp; Data'!N350</f>
        <v>-19.262893999999999</v>
      </c>
      <c r="U32" s="8"/>
      <c r="V32" s="80">
        <f>'CL &amp; Data'!B350/1000000000</f>
        <v>5.2271000000000001</v>
      </c>
    </row>
    <row r="33" spans="2:22" x14ac:dyDescent="0.25">
      <c r="B33" s="6">
        <f>'CL &amp; Data'!B245/1000000000</f>
        <v>5.407</v>
      </c>
      <c r="C33" s="8"/>
      <c r="D33" s="6">
        <f>'CL &amp; Data'!C245</f>
        <v>-6.5704427000000001</v>
      </c>
      <c r="E33" s="13">
        <f t="shared" si="0"/>
        <v>-0.37079810000000002</v>
      </c>
      <c r="F33" s="6">
        <f>'CL &amp; Data'!D245</f>
        <v>-16.908736999999999</v>
      </c>
      <c r="G33" s="8"/>
      <c r="H33" s="6">
        <f>'CL &amp; Data'!C351</f>
        <v>-10.286038</v>
      </c>
      <c r="I33" s="13">
        <f t="shared" si="1"/>
        <v>-0.75942669999999879</v>
      </c>
      <c r="J33" s="6">
        <f>'CL &amp; Data'!D351</f>
        <v>-20.210491000000001</v>
      </c>
      <c r="L33" s="6">
        <f>'CL &amp; Data'!L245/1000000000</f>
        <v>5.407</v>
      </c>
      <c r="M33" s="8"/>
      <c r="N33" s="6">
        <f>'CL &amp; Data'!M245</f>
        <v>-7.7315512000000002</v>
      </c>
      <c r="O33" s="13">
        <f t="shared" si="2"/>
        <v>-0.45918800000000015</v>
      </c>
      <c r="P33" s="6">
        <f>'CL &amp; Data'!N245</f>
        <v>-10.617963</v>
      </c>
      <c r="Q33" s="8"/>
      <c r="R33" s="6">
        <f>'CL &amp; Data'!M351</f>
        <v>-9.7067689999999995</v>
      </c>
      <c r="S33" s="13">
        <f t="shared" si="3"/>
        <v>-0.50329400000000035</v>
      </c>
      <c r="T33" s="6">
        <f>'CL &amp; Data'!N351</f>
        <v>-18.956344999999999</v>
      </c>
      <c r="U33" s="8"/>
      <c r="V33" s="80">
        <f>'CL &amp; Data'!B351/1000000000</f>
        <v>5.407</v>
      </c>
    </row>
    <row r="34" spans="2:22" x14ac:dyDescent="0.25">
      <c r="B34" s="6">
        <f>'CL &amp; Data'!B246/1000000000</f>
        <v>5.5869</v>
      </c>
      <c r="C34" s="8"/>
      <c r="D34" s="6">
        <f>'CL &amp; Data'!C246</f>
        <v>-6.6204925000000001</v>
      </c>
      <c r="E34" s="13">
        <f t="shared" si="0"/>
        <v>-0.42084790000000005</v>
      </c>
      <c r="F34" s="6">
        <f>'CL &amp; Data'!D246</f>
        <v>-16.720123000000001</v>
      </c>
      <c r="G34" s="8"/>
      <c r="H34" s="6">
        <f>'CL &amp; Data'!C352</f>
        <v>-10.347795</v>
      </c>
      <c r="I34" s="13">
        <f t="shared" si="1"/>
        <v>-0.82118369999999885</v>
      </c>
      <c r="J34" s="6">
        <f>'CL &amp; Data'!D352</f>
        <v>-20.088443999999999</v>
      </c>
      <c r="L34" s="6">
        <f>'CL &amp; Data'!L246/1000000000</f>
        <v>5.5869</v>
      </c>
      <c r="M34" s="8"/>
      <c r="N34" s="6">
        <f>'CL &amp; Data'!M246</f>
        <v>-7.7681402999999998</v>
      </c>
      <c r="O34" s="13">
        <f t="shared" si="2"/>
        <v>-0.49577709999999975</v>
      </c>
      <c r="P34" s="6">
        <f>'CL &amp; Data'!N246</f>
        <v>-10.915581</v>
      </c>
      <c r="Q34" s="8"/>
      <c r="R34" s="6">
        <f>'CL &amp; Data'!M352</f>
        <v>-9.7321834999999997</v>
      </c>
      <c r="S34" s="13">
        <f t="shared" si="3"/>
        <v>-0.52870850000000047</v>
      </c>
      <c r="T34" s="6">
        <f>'CL &amp; Data'!N352</f>
        <v>-18.646246000000001</v>
      </c>
      <c r="U34" s="8"/>
      <c r="V34" s="80">
        <f>'CL &amp; Data'!B352/1000000000</f>
        <v>5.5869</v>
      </c>
    </row>
    <row r="35" spans="2:22" x14ac:dyDescent="0.25">
      <c r="B35" s="6">
        <f>'CL &amp; Data'!B247/1000000000</f>
        <v>5.7667999999999999</v>
      </c>
      <c r="C35" s="8"/>
      <c r="D35" s="6">
        <f>'CL &amp; Data'!C247</f>
        <v>-6.7008381000000004</v>
      </c>
      <c r="E35" s="13">
        <f t="shared" si="0"/>
        <v>-0.50119350000000029</v>
      </c>
      <c r="F35" s="6">
        <f>'CL &amp; Data'!D247</f>
        <v>-16.82873</v>
      </c>
      <c r="G35" s="8"/>
      <c r="H35" s="6">
        <f>'CL &amp; Data'!C353</f>
        <v>-10.369991000000001</v>
      </c>
      <c r="I35" s="13">
        <f t="shared" si="1"/>
        <v>-0.84337969999999984</v>
      </c>
      <c r="J35" s="6">
        <f>'CL &amp; Data'!D353</f>
        <v>-19.794006</v>
      </c>
      <c r="L35" s="6">
        <f>'CL &amp; Data'!L247/1000000000</f>
        <v>5.7667999999999999</v>
      </c>
      <c r="M35" s="8"/>
      <c r="N35" s="6">
        <f>'CL &amp; Data'!M247</f>
        <v>-7.8062449000000003</v>
      </c>
      <c r="O35" s="13">
        <f t="shared" si="2"/>
        <v>-0.53388170000000024</v>
      </c>
      <c r="P35" s="6">
        <f>'CL &amp; Data'!N247</f>
        <v>-11.079719000000001</v>
      </c>
      <c r="Q35" s="8"/>
      <c r="R35" s="6">
        <f>'CL &amp; Data'!M353</f>
        <v>-9.7814960000000006</v>
      </c>
      <c r="S35" s="13">
        <f t="shared" si="3"/>
        <v>-0.57802100000000145</v>
      </c>
      <c r="T35" s="6">
        <f>'CL &amp; Data'!N353</f>
        <v>-18.555</v>
      </c>
      <c r="U35" s="8"/>
      <c r="V35" s="80">
        <f>'CL &amp; Data'!B353/1000000000</f>
        <v>5.7667999999999999</v>
      </c>
    </row>
    <row r="36" spans="2:22" x14ac:dyDescent="0.25">
      <c r="B36" s="6">
        <f>'CL &amp; Data'!B248/1000000000</f>
        <v>5.9466999999999999</v>
      </c>
      <c r="C36" s="8"/>
      <c r="D36" s="6">
        <f>'CL &amp; Data'!C248</f>
        <v>-6.7442532000000002</v>
      </c>
      <c r="E36" s="13">
        <f t="shared" si="0"/>
        <v>-0.54460860000000011</v>
      </c>
      <c r="F36" s="6">
        <f>'CL &amp; Data'!D248</f>
        <v>-16.578196999999999</v>
      </c>
      <c r="G36" s="8"/>
      <c r="H36" s="6">
        <f>'CL &amp; Data'!C354</f>
        <v>-10.381981</v>
      </c>
      <c r="I36" s="13">
        <f t="shared" si="1"/>
        <v>-0.8553696999999989</v>
      </c>
      <c r="J36" s="6">
        <f>'CL &amp; Data'!D354</f>
        <v>-19.856407000000001</v>
      </c>
      <c r="L36" s="6">
        <f>'CL &amp; Data'!L248/1000000000</f>
        <v>5.9466999999999999</v>
      </c>
      <c r="M36" s="8"/>
      <c r="N36" s="6">
        <f>'CL &amp; Data'!M248</f>
        <v>-7.8787459999999996</v>
      </c>
      <c r="O36" s="13">
        <f t="shared" si="2"/>
        <v>-0.60638279999999956</v>
      </c>
      <c r="P36" s="6">
        <f>'CL &amp; Data'!N248</f>
        <v>-11.27422</v>
      </c>
      <c r="Q36" s="8"/>
      <c r="R36" s="6">
        <f>'CL &amp; Data'!M354</f>
        <v>-9.8156443000000007</v>
      </c>
      <c r="S36" s="13">
        <f t="shared" si="3"/>
        <v>-0.61216930000000147</v>
      </c>
      <c r="T36" s="6">
        <f>'CL &amp; Data'!N354</f>
        <v>-18.246866000000001</v>
      </c>
      <c r="U36" s="8"/>
      <c r="V36" s="80">
        <f>'CL &amp; Data'!B354/1000000000</f>
        <v>5.9466999999999999</v>
      </c>
    </row>
    <row r="37" spans="2:22" x14ac:dyDescent="0.25">
      <c r="B37" s="6">
        <f>'CL &amp; Data'!B249/1000000000</f>
        <v>6.1265999999999998</v>
      </c>
      <c r="C37" s="8"/>
      <c r="D37" s="6">
        <f>'CL &amp; Data'!C249</f>
        <v>-6.7950524999999997</v>
      </c>
      <c r="E37" s="13">
        <f t="shared" si="0"/>
        <v>-0.59540789999999966</v>
      </c>
      <c r="F37" s="6">
        <f>'CL &amp; Data'!D249</f>
        <v>-16.367425999999998</v>
      </c>
      <c r="G37" s="8"/>
      <c r="H37" s="6">
        <f>'CL &amp; Data'!C355</f>
        <v>-10.326233999999999</v>
      </c>
      <c r="I37" s="13">
        <f t="shared" si="1"/>
        <v>-0.79962269999999869</v>
      </c>
      <c r="J37" s="6">
        <f>'CL &amp; Data'!D355</f>
        <v>-19.742667999999998</v>
      </c>
      <c r="L37" s="6">
        <f>'CL &amp; Data'!L249/1000000000</f>
        <v>6.1265999999999998</v>
      </c>
      <c r="M37" s="8"/>
      <c r="N37" s="6">
        <f>'CL &amp; Data'!M249</f>
        <v>-7.9079060999999999</v>
      </c>
      <c r="O37" s="13">
        <f t="shared" si="2"/>
        <v>-0.63554289999999991</v>
      </c>
      <c r="P37" s="6">
        <f>'CL &amp; Data'!N249</f>
        <v>-11.382292</v>
      </c>
      <c r="Q37" s="8"/>
      <c r="R37" s="6">
        <f>'CL &amp; Data'!M355</f>
        <v>-9.8701285999999993</v>
      </c>
      <c r="S37" s="13">
        <f t="shared" si="3"/>
        <v>-0.66665360000000007</v>
      </c>
      <c r="T37" s="6">
        <f>'CL &amp; Data'!N355</f>
        <v>-18.404731999999999</v>
      </c>
      <c r="U37" s="8"/>
      <c r="V37" s="80">
        <f>'CL &amp; Data'!B355/1000000000</f>
        <v>6.1265999999999998</v>
      </c>
    </row>
    <row r="38" spans="2:22" x14ac:dyDescent="0.25">
      <c r="B38" s="6">
        <f>'CL &amp; Data'!B250/1000000000</f>
        <v>6.3064999999999998</v>
      </c>
      <c r="C38" s="8"/>
      <c r="D38" s="6">
        <f>'CL &amp; Data'!C250</f>
        <v>-6.8275503999999998</v>
      </c>
      <c r="E38" s="13">
        <f t="shared" si="0"/>
        <v>-0.62790579999999974</v>
      </c>
      <c r="F38" s="6">
        <f>'CL &amp; Data'!D250</f>
        <v>-16.013029</v>
      </c>
      <c r="G38" s="8"/>
      <c r="H38" s="6">
        <f>'CL &amp; Data'!C356</f>
        <v>-10.312279999999999</v>
      </c>
      <c r="I38" s="13">
        <f t="shared" si="1"/>
        <v>-0.78566869999999867</v>
      </c>
      <c r="J38" s="6">
        <f>'CL &amp; Data'!D356</f>
        <v>-19.778824</v>
      </c>
      <c r="L38" s="6">
        <f>'CL &amp; Data'!L250/1000000000</f>
        <v>6.3064999999999998</v>
      </c>
      <c r="M38" s="8"/>
      <c r="N38" s="6">
        <f>'CL &amp; Data'!M250</f>
        <v>-7.9320978999999996</v>
      </c>
      <c r="O38" s="13">
        <f t="shared" si="2"/>
        <v>-0.65973469999999956</v>
      </c>
      <c r="P38" s="6">
        <f>'CL &amp; Data'!N250</f>
        <v>-11.520154</v>
      </c>
      <c r="Q38" s="8"/>
      <c r="R38" s="6">
        <f>'CL &amp; Data'!M356</f>
        <v>-9.9117966000000006</v>
      </c>
      <c r="S38" s="13">
        <f t="shared" si="3"/>
        <v>-0.70832160000000144</v>
      </c>
      <c r="T38" s="6">
        <f>'CL &amp; Data'!N356</f>
        <v>-18.701691</v>
      </c>
      <c r="U38" s="8"/>
      <c r="V38" s="80">
        <f>'CL &amp; Data'!B356/1000000000</f>
        <v>6.3064999999999998</v>
      </c>
    </row>
    <row r="39" spans="2:22" x14ac:dyDescent="0.25">
      <c r="B39" s="6">
        <f>'CL &amp; Data'!B251/1000000000</f>
        <v>6.4863999999999997</v>
      </c>
      <c r="C39" s="8"/>
      <c r="D39" s="6">
        <f>'CL &amp; Data'!C251</f>
        <v>-6.8735676000000003</v>
      </c>
      <c r="E39" s="13">
        <f t="shared" si="0"/>
        <v>-0.67392300000000027</v>
      </c>
      <c r="F39" s="6">
        <f>'CL &amp; Data'!D251</f>
        <v>-15.975111</v>
      </c>
      <c r="G39" s="8"/>
      <c r="H39" s="6">
        <f>'CL &amp; Data'!C357</f>
        <v>-10.291513999999999</v>
      </c>
      <c r="I39" s="13">
        <f t="shared" si="1"/>
        <v>-0.7649026999999986</v>
      </c>
      <c r="J39" s="6">
        <f>'CL &amp; Data'!D357</f>
        <v>-19.063267</v>
      </c>
      <c r="L39" s="6">
        <f>'CL &amp; Data'!L251/1000000000</f>
        <v>6.4863999999999997</v>
      </c>
      <c r="M39" s="8"/>
      <c r="N39" s="6">
        <f>'CL &amp; Data'!M251</f>
        <v>-7.9109993000000003</v>
      </c>
      <c r="O39" s="13">
        <f t="shared" si="2"/>
        <v>-0.63863610000000026</v>
      </c>
      <c r="P39" s="6">
        <f>'CL &amp; Data'!N251</f>
        <v>-11.446662999999999</v>
      </c>
      <c r="Q39" s="8"/>
      <c r="R39" s="6">
        <f>'CL &amp; Data'!M357</f>
        <v>-9.9321088999999994</v>
      </c>
      <c r="S39" s="13">
        <f t="shared" si="3"/>
        <v>-0.72863390000000017</v>
      </c>
      <c r="T39" s="6">
        <f>'CL &amp; Data'!N357</f>
        <v>-19.665427999999999</v>
      </c>
      <c r="U39" s="8"/>
      <c r="V39" s="80">
        <f>'CL &amp; Data'!B357/1000000000</f>
        <v>6.4863999999999997</v>
      </c>
    </row>
    <row r="40" spans="2:22" x14ac:dyDescent="0.25">
      <c r="B40" s="6">
        <f>'CL &amp; Data'!B252/1000000000</f>
        <v>6.6662999999999997</v>
      </c>
      <c r="C40" s="8"/>
      <c r="D40" s="6">
        <f>'CL &amp; Data'!C252</f>
        <v>-6.9179807000000002</v>
      </c>
      <c r="E40" s="13">
        <f t="shared" si="0"/>
        <v>-0.71833610000000014</v>
      </c>
      <c r="F40" s="6">
        <f>'CL &amp; Data'!D252</f>
        <v>-16.167490000000001</v>
      </c>
      <c r="G40" s="8"/>
      <c r="H40" s="6">
        <f>'CL &amp; Data'!C358</f>
        <v>-10.314726</v>
      </c>
      <c r="I40" s="13">
        <f t="shared" si="1"/>
        <v>-0.7881146999999995</v>
      </c>
      <c r="J40" s="6">
        <f>'CL &amp; Data'!D358</f>
        <v>-18.773567</v>
      </c>
      <c r="L40" s="6">
        <f>'CL &amp; Data'!L252/1000000000</f>
        <v>6.6662999999999997</v>
      </c>
      <c r="M40" s="8"/>
      <c r="N40" s="6">
        <f>'CL &amp; Data'!M252</f>
        <v>-7.9089445999999999</v>
      </c>
      <c r="O40" s="13">
        <f t="shared" si="2"/>
        <v>-0.63658139999999985</v>
      </c>
      <c r="P40" s="6">
        <f>'CL &amp; Data'!N252</f>
        <v>-11.467453000000001</v>
      </c>
      <c r="Q40" s="8"/>
      <c r="R40" s="6">
        <f>'CL &amp; Data'!M358</f>
        <v>-9.9369487999999997</v>
      </c>
      <c r="S40" s="13">
        <f t="shared" si="3"/>
        <v>-0.73347380000000051</v>
      </c>
      <c r="T40" s="6">
        <f>'CL &amp; Data'!N358</f>
        <v>-20.005607999999999</v>
      </c>
      <c r="U40" s="8"/>
      <c r="V40" s="80">
        <f>'CL &amp; Data'!B358/1000000000</f>
        <v>6.6662999999999997</v>
      </c>
    </row>
    <row r="41" spans="2:22" x14ac:dyDescent="0.25">
      <c r="B41" s="6">
        <f>'CL &amp; Data'!B253/1000000000</f>
        <v>6.8461999999999996</v>
      </c>
      <c r="C41" s="8"/>
      <c r="D41" s="6">
        <f>'CL &amp; Data'!C253</f>
        <v>-6.9277701</v>
      </c>
      <c r="E41" s="13">
        <f t="shared" si="0"/>
        <v>-0.72812549999999998</v>
      </c>
      <c r="F41" s="6">
        <f>'CL &amp; Data'!D253</f>
        <v>-16.484856000000001</v>
      </c>
      <c r="G41" s="8"/>
      <c r="H41" s="6">
        <f>'CL &amp; Data'!C359</f>
        <v>-10.376773</v>
      </c>
      <c r="I41" s="13">
        <f t="shared" si="1"/>
        <v>-0.85016169999999924</v>
      </c>
      <c r="J41" s="6">
        <f>'CL &amp; Data'!D359</f>
        <v>-18.350704</v>
      </c>
      <c r="L41" s="6">
        <f>'CL &amp; Data'!L253/1000000000</f>
        <v>6.8461999999999996</v>
      </c>
      <c r="M41" s="8"/>
      <c r="N41" s="6">
        <f>'CL &amp; Data'!M253</f>
        <v>-7.9378466999999997</v>
      </c>
      <c r="O41" s="13">
        <f t="shared" si="2"/>
        <v>-0.66548349999999967</v>
      </c>
      <c r="P41" s="6">
        <f>'CL &amp; Data'!N253</f>
        <v>-11.52571</v>
      </c>
      <c r="Q41" s="8"/>
      <c r="R41" s="6">
        <f>'CL &amp; Data'!M359</f>
        <v>-9.9021396999999993</v>
      </c>
      <c r="S41" s="13">
        <f t="shared" si="3"/>
        <v>-0.69866470000000014</v>
      </c>
      <c r="T41" s="6">
        <f>'CL &amp; Data'!N359</f>
        <v>-20.365107999999999</v>
      </c>
      <c r="U41" s="8"/>
      <c r="V41" s="80">
        <f>'CL &amp; Data'!B359/1000000000</f>
        <v>6.8461999999999996</v>
      </c>
    </row>
    <row r="42" spans="2:22" x14ac:dyDescent="0.25">
      <c r="B42" s="6">
        <f>'CL &amp; Data'!B254/1000000000</f>
        <v>7.0260999999999996</v>
      </c>
      <c r="C42" s="8"/>
      <c r="D42" s="6">
        <f>'CL &amp; Data'!C254</f>
        <v>-6.9448647000000001</v>
      </c>
      <c r="E42" s="13">
        <f t="shared" si="0"/>
        <v>-0.74522010000000005</v>
      </c>
      <c r="F42" s="6">
        <f>'CL &amp; Data'!D254</f>
        <v>-17.131533000000001</v>
      </c>
      <c r="G42" s="8"/>
      <c r="H42" s="6">
        <f>'CL &amp; Data'!C360</f>
        <v>-10.41333</v>
      </c>
      <c r="I42" s="13">
        <f t="shared" si="1"/>
        <v>-0.88671869999999942</v>
      </c>
      <c r="J42" s="6">
        <f>'CL &amp; Data'!D360</f>
        <v>-18.376809999999999</v>
      </c>
      <c r="L42" s="6">
        <f>'CL &amp; Data'!L254/1000000000</f>
        <v>7.0260999999999996</v>
      </c>
      <c r="M42" s="8"/>
      <c r="N42" s="6">
        <f>'CL &amp; Data'!M254</f>
        <v>-7.9843754999999996</v>
      </c>
      <c r="O42" s="13">
        <f t="shared" si="2"/>
        <v>-0.7120122999999996</v>
      </c>
      <c r="P42" s="6">
        <f>'CL &amp; Data'!N254</f>
        <v>-11.655372</v>
      </c>
      <c r="Q42" s="8"/>
      <c r="R42" s="6">
        <f>'CL &amp; Data'!M360</f>
        <v>-9.8831510999999992</v>
      </c>
      <c r="S42" s="13">
        <f t="shared" si="3"/>
        <v>-0.67967610000000001</v>
      </c>
      <c r="T42" s="6">
        <f>'CL &amp; Data'!N360</f>
        <v>-20.008385000000001</v>
      </c>
      <c r="U42" s="8"/>
      <c r="V42" s="80">
        <f>'CL &amp; Data'!B360/1000000000</f>
        <v>7.0260999999999996</v>
      </c>
    </row>
    <row r="43" spans="2:22" x14ac:dyDescent="0.25">
      <c r="B43" s="6">
        <f>'CL &amp; Data'!B255/1000000000</f>
        <v>7.2060000000000004</v>
      </c>
      <c r="C43" s="8"/>
      <c r="D43" s="6">
        <f>'CL &amp; Data'!C255</f>
        <v>-6.9528502999999997</v>
      </c>
      <c r="E43" s="13">
        <f t="shared" si="0"/>
        <v>-0.75320569999999964</v>
      </c>
      <c r="F43" s="6">
        <f>'CL &amp; Data'!D255</f>
        <v>-17.672632</v>
      </c>
      <c r="G43" s="8"/>
      <c r="H43" s="6">
        <f>'CL &amp; Data'!C361</f>
        <v>-10.491381000000001</v>
      </c>
      <c r="I43" s="13">
        <f t="shared" si="1"/>
        <v>-0.96476969999999973</v>
      </c>
      <c r="J43" s="6">
        <f>'CL &amp; Data'!D361</f>
        <v>-18.51388</v>
      </c>
      <c r="L43" s="6">
        <f>'CL &amp; Data'!L255/1000000000</f>
        <v>7.2060000000000004</v>
      </c>
      <c r="M43" s="8"/>
      <c r="N43" s="6">
        <f>'CL &amp; Data'!M255</f>
        <v>-8.0419816999999991</v>
      </c>
      <c r="O43" s="13">
        <f t="shared" si="2"/>
        <v>-0.76961849999999909</v>
      </c>
      <c r="P43" s="6">
        <f>'CL &amp; Data'!N255</f>
        <v>-11.991277999999999</v>
      </c>
      <c r="Q43" s="8"/>
      <c r="R43" s="6">
        <f>'CL &amp; Data'!M361</f>
        <v>-9.8749800000000008</v>
      </c>
      <c r="S43" s="13">
        <f t="shared" si="3"/>
        <v>-0.67150500000000157</v>
      </c>
      <c r="T43" s="6">
        <f>'CL &amp; Data'!N361</f>
        <v>-19.387419000000001</v>
      </c>
      <c r="U43" s="8"/>
      <c r="V43" s="80">
        <f>'CL &amp; Data'!B361/1000000000</f>
        <v>7.2060000000000004</v>
      </c>
    </row>
    <row r="44" spans="2:22" x14ac:dyDescent="0.25">
      <c r="B44" s="6">
        <f>'CL &amp; Data'!B256/1000000000</f>
        <v>7.3859000000000004</v>
      </c>
      <c r="C44" s="8"/>
      <c r="D44" s="6">
        <f>'CL &amp; Data'!C256</f>
        <v>-6.9976664</v>
      </c>
      <c r="E44" s="13">
        <f t="shared" si="0"/>
        <v>-0.79802179999999989</v>
      </c>
      <c r="F44" s="6">
        <f>'CL &amp; Data'!D256</f>
        <v>-18.489315000000001</v>
      </c>
      <c r="G44" s="8"/>
      <c r="H44" s="6">
        <f>'CL &amp; Data'!C362</f>
        <v>-10.497309</v>
      </c>
      <c r="I44" s="13">
        <f t="shared" si="1"/>
        <v>-0.97069769999999878</v>
      </c>
      <c r="J44" s="6">
        <f>'CL &amp; Data'!D362</f>
        <v>-18.718107</v>
      </c>
      <c r="L44" s="6">
        <f>'CL &amp; Data'!L256/1000000000</f>
        <v>7.3859000000000004</v>
      </c>
      <c r="M44" s="8"/>
      <c r="N44" s="6">
        <f>'CL &amp; Data'!M256</f>
        <v>-8.0517807000000001</v>
      </c>
      <c r="O44" s="13">
        <f t="shared" si="2"/>
        <v>-0.7794175000000001</v>
      </c>
      <c r="P44" s="6">
        <f>'CL &amp; Data'!N256</f>
        <v>-12.421384</v>
      </c>
      <c r="Q44" s="8"/>
      <c r="R44" s="6">
        <f>'CL &amp; Data'!M362</f>
        <v>-9.8976374000000007</v>
      </c>
      <c r="S44" s="13">
        <f t="shared" si="3"/>
        <v>-0.69416240000000151</v>
      </c>
      <c r="T44" s="6">
        <f>'CL &amp; Data'!N362</f>
        <v>-18.547713999999999</v>
      </c>
      <c r="U44" s="8"/>
      <c r="V44" s="80">
        <f>'CL &amp; Data'!B362/1000000000</f>
        <v>7.3859000000000004</v>
      </c>
    </row>
    <row r="45" spans="2:22" x14ac:dyDescent="0.25">
      <c r="B45" s="6">
        <f>'CL &amp; Data'!B257/1000000000</f>
        <v>7.5658000000000003</v>
      </c>
      <c r="C45" s="8"/>
      <c r="D45" s="6">
        <f>'CL &amp; Data'!C257</f>
        <v>-7.0523275999999999</v>
      </c>
      <c r="E45" s="13">
        <f t="shared" si="0"/>
        <v>-0.85268299999999986</v>
      </c>
      <c r="F45" s="6">
        <f>'CL &amp; Data'!D257</f>
        <v>-19.015224</v>
      </c>
      <c r="G45" s="8"/>
      <c r="H45" s="6">
        <f>'CL &amp; Data'!C363</f>
        <v>-10.544129</v>
      </c>
      <c r="I45" s="13">
        <f t="shared" si="1"/>
        <v>-1.0175176999999991</v>
      </c>
      <c r="J45" s="6">
        <f>'CL &amp; Data'!D363</f>
        <v>-19.231383999999998</v>
      </c>
      <c r="L45" s="6">
        <f>'CL &amp; Data'!L257/1000000000</f>
        <v>7.5658000000000003</v>
      </c>
      <c r="M45" s="8"/>
      <c r="N45" s="6">
        <f>'CL &amp; Data'!M257</f>
        <v>-8.0593070999999998</v>
      </c>
      <c r="O45" s="13">
        <f t="shared" si="2"/>
        <v>-0.78694389999999981</v>
      </c>
      <c r="P45" s="6">
        <f>'CL &amp; Data'!N257</f>
        <v>-13.099755</v>
      </c>
      <c r="Q45" s="8"/>
      <c r="R45" s="6">
        <f>'CL &amp; Data'!M363</f>
        <v>-9.9351863999999992</v>
      </c>
      <c r="S45" s="13">
        <f t="shared" si="3"/>
        <v>-0.73171140000000001</v>
      </c>
      <c r="T45" s="6">
        <f>'CL &amp; Data'!N363</f>
        <v>-18.020346</v>
      </c>
      <c r="U45" s="8"/>
      <c r="V45" s="80">
        <f>'CL &amp; Data'!B363/1000000000</f>
        <v>7.5658000000000003</v>
      </c>
    </row>
    <row r="46" spans="2:22" x14ac:dyDescent="0.25">
      <c r="B46" s="6">
        <f>'CL &amp; Data'!B258/1000000000</f>
        <v>7.7457000000000003</v>
      </c>
      <c r="C46" s="8"/>
      <c r="D46" s="6">
        <f>'CL &amp; Data'!C258</f>
        <v>-7.1386189</v>
      </c>
      <c r="E46" s="13">
        <f t="shared" si="0"/>
        <v>-0.93897429999999993</v>
      </c>
      <c r="F46" s="6">
        <f>'CL &amp; Data'!D258</f>
        <v>-19.612711000000001</v>
      </c>
      <c r="G46" s="8"/>
      <c r="H46" s="6">
        <f>'CL &amp; Data'!C364</f>
        <v>-10.532230999999999</v>
      </c>
      <c r="I46" s="13">
        <f t="shared" si="1"/>
        <v>-1.0056196999999987</v>
      </c>
      <c r="J46" s="6">
        <f>'CL &amp; Data'!D364</f>
        <v>-19.252832000000001</v>
      </c>
      <c r="L46" s="6">
        <f>'CL &amp; Data'!L258/1000000000</f>
        <v>7.7457000000000003</v>
      </c>
      <c r="M46" s="8"/>
      <c r="N46" s="6">
        <f>'CL &amp; Data'!M258</f>
        <v>-8.0524540000000009</v>
      </c>
      <c r="O46" s="13">
        <f t="shared" si="2"/>
        <v>-0.78009080000000086</v>
      </c>
      <c r="P46" s="6">
        <f>'CL &amp; Data'!N258</f>
        <v>-13.948485</v>
      </c>
      <c r="Q46" s="8"/>
      <c r="R46" s="6">
        <f>'CL &amp; Data'!M364</f>
        <v>-9.9574089000000008</v>
      </c>
      <c r="S46" s="13">
        <f t="shared" si="3"/>
        <v>-0.7539339000000016</v>
      </c>
      <c r="T46" s="6">
        <f>'CL &amp; Data'!N364</f>
        <v>-18.00469</v>
      </c>
      <c r="U46" s="8"/>
      <c r="V46" s="80">
        <f>'CL &amp; Data'!B364/1000000000</f>
        <v>7.7457000000000003</v>
      </c>
    </row>
    <row r="47" spans="2:22" x14ac:dyDescent="0.25">
      <c r="B47" s="6">
        <f>'CL &amp; Data'!B259/1000000000</f>
        <v>7.9256000000000002</v>
      </c>
      <c r="C47" s="8"/>
      <c r="D47" s="6">
        <f>'CL &amp; Data'!C259</f>
        <v>-7.2449408000000002</v>
      </c>
      <c r="E47" s="13">
        <f t="shared" si="0"/>
        <v>-1.0452962000000001</v>
      </c>
      <c r="F47" s="6">
        <f>'CL &amp; Data'!D259</f>
        <v>-20.473943999999999</v>
      </c>
      <c r="G47" s="8"/>
      <c r="H47" s="6">
        <f>'CL &amp; Data'!C365</f>
        <v>-10.516264</v>
      </c>
      <c r="I47" s="13">
        <f t="shared" si="1"/>
        <v>-0.98965269999999883</v>
      </c>
      <c r="J47" s="6">
        <f>'CL &amp; Data'!D365</f>
        <v>-19.680395000000001</v>
      </c>
      <c r="L47" s="6">
        <f>'CL &amp; Data'!L259/1000000000</f>
        <v>7.9256000000000002</v>
      </c>
      <c r="M47" s="8"/>
      <c r="N47" s="6">
        <f>'CL &amp; Data'!M259</f>
        <v>-8.0862388999999997</v>
      </c>
      <c r="O47" s="13">
        <f t="shared" si="2"/>
        <v>-0.81387569999999965</v>
      </c>
      <c r="P47" s="6">
        <f>'CL &amp; Data'!N259</f>
        <v>-14.93324</v>
      </c>
      <c r="Q47" s="8"/>
      <c r="R47" s="6">
        <f>'CL &amp; Data'!M365</f>
        <v>-10.004581999999999</v>
      </c>
      <c r="S47" s="13">
        <f t="shared" si="3"/>
        <v>-0.80110700000000001</v>
      </c>
      <c r="T47" s="6">
        <f>'CL &amp; Data'!N365</f>
        <v>-18.021063000000002</v>
      </c>
      <c r="U47" s="8"/>
      <c r="V47" s="80">
        <f>'CL &amp; Data'!B365/1000000000</f>
        <v>7.9256000000000002</v>
      </c>
    </row>
    <row r="48" spans="2:22" x14ac:dyDescent="0.25">
      <c r="B48" s="6">
        <f>'CL &amp; Data'!B260/1000000000</f>
        <v>8.1054999999999993</v>
      </c>
      <c r="C48" s="8"/>
      <c r="D48" s="6">
        <f>'CL &amp; Data'!C260</f>
        <v>-7.3331685000000002</v>
      </c>
      <c r="E48" s="13">
        <f t="shared" si="0"/>
        <v>-1.1335239000000001</v>
      </c>
      <c r="F48" s="6">
        <f>'CL &amp; Data'!D260</f>
        <v>-21.831154000000002</v>
      </c>
      <c r="G48" s="8"/>
      <c r="H48" s="6">
        <f>'CL &amp; Data'!C366</f>
        <v>-10.501391999999999</v>
      </c>
      <c r="I48" s="13">
        <f t="shared" si="1"/>
        <v>-0.97478069999999839</v>
      </c>
      <c r="J48" s="6">
        <f>'CL &amp; Data'!D366</f>
        <v>-19.951267000000001</v>
      </c>
      <c r="L48" s="6">
        <f>'CL &amp; Data'!L260/1000000000</f>
        <v>8.1054999999999993</v>
      </c>
      <c r="M48" s="8"/>
      <c r="N48" s="6">
        <f>'CL &amp; Data'!M260</f>
        <v>-8.1125088000000005</v>
      </c>
      <c r="O48" s="13">
        <f t="shared" si="2"/>
        <v>-0.84014560000000049</v>
      </c>
      <c r="P48" s="6">
        <f>'CL &amp; Data'!N260</f>
        <v>-15.882393</v>
      </c>
      <c r="Q48" s="8"/>
      <c r="R48" s="6">
        <f>'CL &amp; Data'!M366</f>
        <v>-10.032310000000001</v>
      </c>
      <c r="S48" s="13">
        <f t="shared" si="3"/>
        <v>-0.82883500000000154</v>
      </c>
      <c r="T48" s="6">
        <f>'CL &amp; Data'!N366</f>
        <v>-18.353258</v>
      </c>
      <c r="U48" s="8"/>
      <c r="V48" s="80">
        <f>'CL &amp; Data'!B366/1000000000</f>
        <v>8.1054999999999993</v>
      </c>
    </row>
    <row r="49" spans="2:22" x14ac:dyDescent="0.25">
      <c r="B49" s="6">
        <f>'CL &amp; Data'!B261/1000000000</f>
        <v>8.2853999999999992</v>
      </c>
      <c r="C49" s="8"/>
      <c r="D49" s="6">
        <f>'CL &amp; Data'!C261</f>
        <v>-7.3966536999999999</v>
      </c>
      <c r="E49" s="13">
        <f t="shared" si="0"/>
        <v>-1.1970090999999998</v>
      </c>
      <c r="F49" s="6">
        <f>'CL &amp; Data'!D261</f>
        <v>-23.333244000000001</v>
      </c>
      <c r="G49" s="8"/>
      <c r="H49" s="6">
        <f>'CL &amp; Data'!C367</f>
        <v>-10.481942</v>
      </c>
      <c r="I49" s="13">
        <f t="shared" si="1"/>
        <v>-0.95533069999999931</v>
      </c>
      <c r="J49" s="6">
        <f>'CL &amp; Data'!D367</f>
        <v>-21.132539999999999</v>
      </c>
      <c r="L49" s="6">
        <f>'CL &amp; Data'!L261/1000000000</f>
        <v>8.2853999999999992</v>
      </c>
      <c r="M49" s="8"/>
      <c r="N49" s="6">
        <f>'CL &amp; Data'!M261</f>
        <v>-8.1552609999999994</v>
      </c>
      <c r="O49" s="13">
        <f t="shared" si="2"/>
        <v>-0.8828977999999994</v>
      </c>
      <c r="P49" s="6">
        <f>'CL &amp; Data'!N261</f>
        <v>-17.07658</v>
      </c>
      <c r="Q49" s="8"/>
      <c r="R49" s="6">
        <f>'CL &amp; Data'!M367</f>
        <v>-10.089401000000001</v>
      </c>
      <c r="S49" s="13">
        <f t="shared" si="3"/>
        <v>-0.88592600000000132</v>
      </c>
      <c r="T49" s="6">
        <f>'CL &amp; Data'!N367</f>
        <v>-18.299600999999999</v>
      </c>
      <c r="U49" s="8"/>
      <c r="V49" s="80">
        <f>'CL &amp; Data'!B367/1000000000</f>
        <v>8.2853999999999992</v>
      </c>
    </row>
    <row r="50" spans="2:22" x14ac:dyDescent="0.25">
      <c r="B50" s="6">
        <f>'CL &amp; Data'!B262/1000000000</f>
        <v>8.4652999999999992</v>
      </c>
      <c r="C50" s="8"/>
      <c r="D50" s="6">
        <f>'CL &amp; Data'!C262</f>
        <v>-7.4309472999999997</v>
      </c>
      <c r="E50" s="13">
        <f t="shared" si="0"/>
        <v>-1.2313026999999996</v>
      </c>
      <c r="F50" s="6">
        <f>'CL &amp; Data'!D262</f>
        <v>-24.863316999999999</v>
      </c>
      <c r="G50" s="8"/>
      <c r="H50" s="6">
        <f>'CL &amp; Data'!C368</f>
        <v>-10.528853</v>
      </c>
      <c r="I50" s="13">
        <f t="shared" si="1"/>
        <v>-1.002241699999999</v>
      </c>
      <c r="J50" s="6">
        <f>'CL &amp; Data'!D368</f>
        <v>-22.249865</v>
      </c>
      <c r="L50" s="6">
        <f>'CL &amp; Data'!L262/1000000000</f>
        <v>8.4652999999999992</v>
      </c>
      <c r="M50" s="8"/>
      <c r="N50" s="6">
        <f>'CL &amp; Data'!M262</f>
        <v>-8.1843804999999996</v>
      </c>
      <c r="O50" s="13">
        <f t="shared" si="2"/>
        <v>-0.91201729999999959</v>
      </c>
      <c r="P50" s="6">
        <f>'CL &amp; Data'!N262</f>
        <v>-18.536552</v>
      </c>
      <c r="Q50" s="8"/>
      <c r="R50" s="6">
        <f>'CL &amp; Data'!M368</f>
        <v>-10.101995000000001</v>
      </c>
      <c r="S50" s="13">
        <f t="shared" si="3"/>
        <v>-0.89852000000000132</v>
      </c>
      <c r="T50" s="6">
        <f>'CL &amp; Data'!N368</f>
        <v>-18.638242999999999</v>
      </c>
      <c r="U50" s="8"/>
      <c r="V50" s="80">
        <f>'CL &amp; Data'!B368/1000000000</f>
        <v>8.4652999999999992</v>
      </c>
    </row>
    <row r="51" spans="2:22" x14ac:dyDescent="0.25">
      <c r="B51" s="6">
        <f>'CL &amp; Data'!B263/1000000000</f>
        <v>8.6452000000000009</v>
      </c>
      <c r="C51" s="8"/>
      <c r="D51" s="6">
        <f>'CL &amp; Data'!C263</f>
        <v>-7.4873289999999999</v>
      </c>
      <c r="E51" s="13">
        <f t="shared" si="0"/>
        <v>-1.2876843999999998</v>
      </c>
      <c r="F51" s="6">
        <f>'CL &amp; Data'!D263</f>
        <v>-26.458494000000002</v>
      </c>
      <c r="G51" s="8"/>
      <c r="H51" s="6">
        <f>'CL &amp; Data'!C369</f>
        <v>-10.545382</v>
      </c>
      <c r="I51" s="13">
        <f t="shared" si="1"/>
        <v>-1.0187706999999993</v>
      </c>
      <c r="J51" s="6">
        <f>'CL &amp; Data'!D369</f>
        <v>-25.414556999999999</v>
      </c>
      <c r="L51" s="6">
        <f>'CL &amp; Data'!L263/1000000000</f>
        <v>8.6452000000000009</v>
      </c>
      <c r="M51" s="8"/>
      <c r="N51" s="6">
        <f>'CL &amp; Data'!M263</f>
        <v>-8.2179470000000006</v>
      </c>
      <c r="O51" s="13">
        <f t="shared" si="2"/>
        <v>-0.94558380000000053</v>
      </c>
      <c r="P51" s="6">
        <f>'CL &amp; Data'!N263</f>
        <v>-20.258216999999998</v>
      </c>
      <c r="Q51" s="8"/>
      <c r="R51" s="6">
        <f>'CL &amp; Data'!M369</f>
        <v>-10.123452</v>
      </c>
      <c r="S51" s="13">
        <f t="shared" si="3"/>
        <v>-0.91997700000000115</v>
      </c>
      <c r="T51" s="6">
        <f>'CL &amp; Data'!N369</f>
        <v>-18.513424000000001</v>
      </c>
      <c r="U51" s="8"/>
      <c r="V51" s="80">
        <f>'CL &amp; Data'!B369/1000000000</f>
        <v>8.6452000000000009</v>
      </c>
    </row>
    <row r="52" spans="2:22" x14ac:dyDescent="0.25">
      <c r="B52" s="6">
        <f>'CL &amp; Data'!B264/1000000000</f>
        <v>8.8251000000000008</v>
      </c>
      <c r="C52" s="8"/>
      <c r="D52" s="6">
        <f>'CL &amp; Data'!C264</f>
        <v>-7.5383015000000002</v>
      </c>
      <c r="E52" s="13">
        <f t="shared" si="0"/>
        <v>-1.3386569000000001</v>
      </c>
      <c r="F52" s="6">
        <f>'CL &amp; Data'!D264</f>
        <v>-27.315228999999999</v>
      </c>
      <c r="G52" s="8"/>
      <c r="H52" s="6">
        <f>'CL &amp; Data'!C370</f>
        <v>-10.620295</v>
      </c>
      <c r="I52" s="13">
        <f t="shared" si="1"/>
        <v>-1.0936836999999997</v>
      </c>
      <c r="J52" s="6">
        <f>'CL &amp; Data'!D370</f>
        <v>-26.731221999999999</v>
      </c>
      <c r="L52" s="6">
        <f>'CL &amp; Data'!L264/1000000000</f>
        <v>8.8251000000000008</v>
      </c>
      <c r="M52" s="8"/>
      <c r="N52" s="6">
        <f>'CL &amp; Data'!M264</f>
        <v>-8.2559929000000007</v>
      </c>
      <c r="O52" s="13">
        <f t="shared" si="2"/>
        <v>-0.98362970000000072</v>
      </c>
      <c r="P52" s="6">
        <f>'CL &amp; Data'!N264</f>
        <v>-21.973763999999999</v>
      </c>
      <c r="Q52" s="8"/>
      <c r="R52" s="6">
        <f>'CL &amp; Data'!M370</f>
        <v>-10.109116999999999</v>
      </c>
      <c r="S52" s="13">
        <f t="shared" si="3"/>
        <v>-0.90564200000000028</v>
      </c>
      <c r="T52" s="6">
        <f>'CL &amp; Data'!N370</f>
        <v>-18.949165000000001</v>
      </c>
      <c r="U52" s="8"/>
      <c r="V52" s="80">
        <f>'CL &amp; Data'!B370/1000000000</f>
        <v>8.8251000000000008</v>
      </c>
    </row>
    <row r="53" spans="2:22" x14ac:dyDescent="0.25">
      <c r="B53" s="6">
        <f>'CL &amp; Data'!B265/1000000000</f>
        <v>9.0050000000000008</v>
      </c>
      <c r="C53" s="8"/>
      <c r="D53" s="6">
        <f>'CL &amp; Data'!C265</f>
        <v>-7.5638446999999998</v>
      </c>
      <c r="E53" s="13">
        <f t="shared" si="0"/>
        <v>-1.3642000999999997</v>
      </c>
      <c r="F53" s="6">
        <f>'CL &amp; Data'!D265</f>
        <v>-27.367678000000002</v>
      </c>
      <c r="G53" s="8"/>
      <c r="H53" s="6">
        <f>'CL &amp; Data'!C371</f>
        <v>-10.643879999999999</v>
      </c>
      <c r="I53" s="13">
        <f t="shared" si="1"/>
        <v>-1.1172686999999986</v>
      </c>
      <c r="J53" s="6">
        <f>'CL &amp; Data'!D371</f>
        <v>-28.338282</v>
      </c>
      <c r="L53" s="6">
        <f>'CL &amp; Data'!L265/1000000000</f>
        <v>9.0050000000000008</v>
      </c>
      <c r="M53" s="8"/>
      <c r="N53" s="6">
        <f>'CL &amp; Data'!M265</f>
        <v>-8.3197088000000008</v>
      </c>
      <c r="O53" s="13">
        <f t="shared" si="2"/>
        <v>-1.0473456000000008</v>
      </c>
      <c r="P53" s="6">
        <f>'CL &amp; Data'!N265</f>
        <v>-23.158424</v>
      </c>
      <c r="Q53" s="8"/>
      <c r="R53" s="6">
        <f>'CL &amp; Data'!M371</f>
        <v>-10.112603</v>
      </c>
      <c r="S53" s="13">
        <f t="shared" si="3"/>
        <v>-0.90912800000000082</v>
      </c>
      <c r="T53" s="6">
        <f>'CL &amp; Data'!N371</f>
        <v>-19.627185999999998</v>
      </c>
      <c r="U53" s="8"/>
      <c r="V53" s="80">
        <f>'CL &amp; Data'!B371/1000000000</f>
        <v>9.0050000000000008</v>
      </c>
    </row>
    <row r="54" spans="2:22" x14ac:dyDescent="0.25">
      <c r="B54" s="6">
        <f>'CL &amp; Data'!B266/1000000000</f>
        <v>9.1849000000000007</v>
      </c>
      <c r="D54" s="6">
        <f>'CL &amp; Data'!C266</f>
        <v>-7.5528029999999999</v>
      </c>
      <c r="E54" s="13">
        <f t="shared" si="0"/>
        <v>-1.3531583999999999</v>
      </c>
      <c r="F54" s="6">
        <f>'CL &amp; Data'!D266</f>
        <v>-26.589966</v>
      </c>
      <c r="H54" s="6">
        <f>'CL &amp; Data'!C372</f>
        <v>-10.673143</v>
      </c>
      <c r="I54" s="13">
        <f t="shared" si="1"/>
        <v>-1.1465316999999988</v>
      </c>
      <c r="J54" s="6">
        <f>'CL &amp; Data'!D372</f>
        <v>-28.448063000000001</v>
      </c>
      <c r="L54" s="6">
        <f>'CL &amp; Data'!L266/1000000000</f>
        <v>9.1849000000000007</v>
      </c>
      <c r="N54" s="6">
        <f>'CL &amp; Data'!M266</f>
        <v>-8.4050244999999997</v>
      </c>
      <c r="O54" s="13">
        <f t="shared" si="2"/>
        <v>-1.1326612999999996</v>
      </c>
      <c r="P54" s="6">
        <f>'CL &amp; Data'!N266</f>
        <v>-23.815477000000001</v>
      </c>
      <c r="R54" s="6">
        <f>'CL &amp; Data'!M372</f>
        <v>-10.114717000000001</v>
      </c>
      <c r="S54" s="13">
        <f t="shared" si="3"/>
        <v>-0.91124200000000144</v>
      </c>
      <c r="T54" s="6">
        <f>'CL &amp; Data'!N372</f>
        <v>-21.018765999999999</v>
      </c>
      <c r="V54" s="80">
        <f>'CL &amp; Data'!B372/1000000000</f>
        <v>9.1849000000000007</v>
      </c>
    </row>
    <row r="55" spans="2:22" x14ac:dyDescent="0.25">
      <c r="B55" s="6">
        <f>'CL &amp; Data'!B267/1000000000</f>
        <v>9.3648000000000007</v>
      </c>
      <c r="D55" s="6">
        <f>'CL &amp; Data'!C267</f>
        <v>-7.5323051999999997</v>
      </c>
      <c r="E55" s="13">
        <f t="shared" si="0"/>
        <v>-1.3326605999999996</v>
      </c>
      <c r="F55" s="6">
        <f>'CL &amp; Data'!D267</f>
        <v>-25.548200999999999</v>
      </c>
      <c r="H55" s="6">
        <f>'CL &amp; Data'!C373</f>
        <v>-10.697986</v>
      </c>
      <c r="I55" s="13">
        <f t="shared" si="1"/>
        <v>-1.1713746999999994</v>
      </c>
      <c r="J55" s="6">
        <f>'CL &amp; Data'!D373</f>
        <v>-28.501328999999998</v>
      </c>
      <c r="L55" s="6">
        <f>'CL &amp; Data'!L267/1000000000</f>
        <v>9.3648000000000007</v>
      </c>
      <c r="N55" s="6">
        <f>'CL &amp; Data'!M267</f>
        <v>-8.5024146999999992</v>
      </c>
      <c r="O55" s="13">
        <f t="shared" si="2"/>
        <v>-1.2300514999999992</v>
      </c>
      <c r="P55" s="6">
        <f>'CL &amp; Data'!N267</f>
        <v>-23.721983000000002</v>
      </c>
      <c r="R55" s="6">
        <f>'CL &amp; Data'!M373</f>
        <v>-10.124501</v>
      </c>
      <c r="S55" s="13">
        <f t="shared" si="3"/>
        <v>-0.92102600000000123</v>
      </c>
      <c r="T55" s="6">
        <f>'CL &amp; Data'!N373</f>
        <v>-23.026956999999999</v>
      </c>
      <c r="V55" s="80">
        <f>'CL &amp; Data'!B373/1000000000</f>
        <v>9.3648000000000007</v>
      </c>
    </row>
    <row r="56" spans="2:22" x14ac:dyDescent="0.25">
      <c r="B56" s="6">
        <f>'CL &amp; Data'!B268/1000000000</f>
        <v>9.5447000000000006</v>
      </c>
      <c r="D56" s="6">
        <f>'CL &amp; Data'!C268</f>
        <v>-7.5222764</v>
      </c>
      <c r="E56" s="13">
        <f t="shared" si="0"/>
        <v>-1.3226317999999999</v>
      </c>
      <c r="F56" s="6">
        <f>'CL &amp; Data'!D268</f>
        <v>-24.269670000000001</v>
      </c>
      <c r="H56" s="6">
        <f>'CL &amp; Data'!C374</f>
        <v>-10.74311</v>
      </c>
      <c r="I56" s="13">
        <f t="shared" si="1"/>
        <v>-1.2164986999999989</v>
      </c>
      <c r="J56" s="6">
        <f>'CL &amp; Data'!D374</f>
        <v>-25.882856</v>
      </c>
      <c r="L56" s="6">
        <f>'CL &amp; Data'!L268/1000000000</f>
        <v>9.5447000000000006</v>
      </c>
      <c r="N56" s="6">
        <f>'CL &amp; Data'!M268</f>
        <v>-8.5892754</v>
      </c>
      <c r="O56" s="13">
        <f t="shared" si="2"/>
        <v>-1.3169122</v>
      </c>
      <c r="P56" s="6">
        <f>'CL &amp; Data'!N268</f>
        <v>-23.117889000000002</v>
      </c>
      <c r="R56" s="6">
        <f>'CL &amp; Data'!M374</f>
        <v>-10.152623</v>
      </c>
      <c r="S56" s="13">
        <f t="shared" si="3"/>
        <v>-0.94914800000000099</v>
      </c>
      <c r="T56" s="6">
        <f>'CL &amp; Data'!N374</f>
        <v>-25.064657</v>
      </c>
      <c r="V56" s="80">
        <f>'CL &amp; Data'!B374/1000000000</f>
        <v>9.5447000000000006</v>
      </c>
    </row>
    <row r="57" spans="2:22" x14ac:dyDescent="0.25">
      <c r="B57" s="6">
        <f>'CL &amp; Data'!B269/1000000000</f>
        <v>9.7246000000000006</v>
      </c>
      <c r="D57" s="6">
        <f>'CL &amp; Data'!C269</f>
        <v>-7.5402316999999996</v>
      </c>
      <c r="E57" s="13">
        <f t="shared" si="0"/>
        <v>-1.3405870999999996</v>
      </c>
      <c r="F57" s="6">
        <f>'CL &amp; Data'!D269</f>
        <v>-22.799582000000001</v>
      </c>
      <c r="H57" s="6">
        <f>'CL &amp; Data'!C375</f>
        <v>-10.849786999999999</v>
      </c>
      <c r="I57" s="13">
        <f t="shared" si="1"/>
        <v>-1.3231756999999984</v>
      </c>
      <c r="J57" s="6">
        <f>'CL &amp; Data'!D375</f>
        <v>-24.574370999999999</v>
      </c>
      <c r="L57" s="6">
        <f>'CL &amp; Data'!L269/1000000000</f>
        <v>9.7246000000000006</v>
      </c>
      <c r="N57" s="6">
        <f>'CL &amp; Data'!M269</f>
        <v>-8.6501570000000001</v>
      </c>
      <c r="O57" s="13">
        <f t="shared" si="2"/>
        <v>-1.3777938000000001</v>
      </c>
      <c r="P57" s="6">
        <f>'CL &amp; Data'!N269</f>
        <v>-21.958942</v>
      </c>
      <c r="R57" s="6">
        <f>'CL &amp; Data'!M375</f>
        <v>-10.129459000000001</v>
      </c>
      <c r="S57" s="13">
        <f t="shared" si="3"/>
        <v>-0.92598400000000147</v>
      </c>
      <c r="T57" s="6">
        <f>'CL &amp; Data'!N375</f>
        <v>-27.282845999999999</v>
      </c>
      <c r="V57" s="80">
        <f>'CL &amp; Data'!B375/1000000000</f>
        <v>9.7246000000000006</v>
      </c>
    </row>
    <row r="58" spans="2:22" x14ac:dyDescent="0.25">
      <c r="B58" s="6">
        <f>'CL &amp; Data'!B270/1000000000</f>
        <v>9.9045000000000005</v>
      </c>
      <c r="D58" s="6">
        <f>'CL &amp; Data'!C270</f>
        <v>-7.5487294</v>
      </c>
      <c r="E58" s="13">
        <f t="shared" si="0"/>
        <v>-1.3490848</v>
      </c>
      <c r="F58" s="6">
        <f>'CL &amp; Data'!D270</f>
        <v>-21.625076</v>
      </c>
      <c r="H58" s="6">
        <f>'CL &amp; Data'!C376</f>
        <v>-10.90204</v>
      </c>
      <c r="I58" s="13">
        <f t="shared" si="1"/>
        <v>-1.3754286999999987</v>
      </c>
      <c r="J58" s="6">
        <f>'CL &amp; Data'!D376</f>
        <v>-22.640567999999998</v>
      </c>
      <c r="L58" s="6">
        <f>'CL &amp; Data'!L270/1000000000</f>
        <v>9.9045000000000005</v>
      </c>
      <c r="N58" s="6">
        <f>'CL &amp; Data'!M270</f>
        <v>-8.7231120999999998</v>
      </c>
      <c r="O58" s="13">
        <f t="shared" si="2"/>
        <v>-1.4507488999999998</v>
      </c>
      <c r="P58" s="6">
        <f>'CL &amp; Data'!N270</f>
        <v>-21.099035000000001</v>
      </c>
      <c r="R58" s="6">
        <f>'CL &amp; Data'!M376</f>
        <v>-10.130371</v>
      </c>
      <c r="S58" s="13">
        <f t="shared" si="3"/>
        <v>-0.92689600000000105</v>
      </c>
      <c r="T58" s="6">
        <f>'CL &amp; Data'!N376</f>
        <v>-28.983049000000001</v>
      </c>
      <c r="V58" s="80">
        <f>'CL &amp; Data'!B376/1000000000</f>
        <v>9.9045000000000005</v>
      </c>
    </row>
    <row r="59" spans="2:22" x14ac:dyDescent="0.25">
      <c r="B59" s="6">
        <f>'CL &amp; Data'!B271/1000000000</f>
        <v>10.0844</v>
      </c>
      <c r="D59" s="6">
        <f>'CL &amp; Data'!C271</f>
        <v>-7.5687366000000003</v>
      </c>
      <c r="E59" s="13">
        <f t="shared" si="0"/>
        <v>-1.3690920000000002</v>
      </c>
      <c r="F59" s="6">
        <f>'CL &amp; Data'!D271</f>
        <v>-20.586264</v>
      </c>
      <c r="H59" s="6">
        <f>'CL &amp; Data'!C377</f>
        <v>-10.990705</v>
      </c>
      <c r="I59" s="13">
        <f t="shared" si="1"/>
        <v>-1.4640936999999994</v>
      </c>
      <c r="J59" s="6">
        <f>'CL &amp; Data'!D377</f>
        <v>-21.36759</v>
      </c>
      <c r="L59" s="6">
        <f>'CL &amp; Data'!L271/1000000000</f>
        <v>10.0844</v>
      </c>
      <c r="N59" s="6">
        <f>'CL &amp; Data'!M271</f>
        <v>-8.7963962999999996</v>
      </c>
      <c r="O59" s="13">
        <f t="shared" si="2"/>
        <v>-1.5240330999999996</v>
      </c>
      <c r="P59" s="6">
        <f>'CL &amp; Data'!N271</f>
        <v>-20.137315999999998</v>
      </c>
      <c r="R59" s="6">
        <f>'CL &amp; Data'!M377</f>
        <v>-10.117214000000001</v>
      </c>
      <c r="S59" s="13">
        <f t="shared" si="3"/>
        <v>-0.91373900000000141</v>
      </c>
      <c r="T59" s="6">
        <f>'CL &amp; Data'!N377</f>
        <v>-29.946444</v>
      </c>
      <c r="V59" s="80">
        <f>'CL &amp; Data'!B377/1000000000</f>
        <v>10.0844</v>
      </c>
    </row>
    <row r="60" spans="2:22" x14ac:dyDescent="0.25">
      <c r="B60" s="6">
        <f>'CL &amp; Data'!B272/1000000000</f>
        <v>10.2643</v>
      </c>
      <c r="D60" s="6">
        <f>'CL &amp; Data'!C272</f>
        <v>-7.5876207000000004</v>
      </c>
      <c r="E60" s="13">
        <f t="shared" si="0"/>
        <v>-1.3879761000000004</v>
      </c>
      <c r="F60" s="6">
        <f>'CL &amp; Data'!D272</f>
        <v>-19.524183000000001</v>
      </c>
      <c r="H60" s="6">
        <f>'CL &amp; Data'!C378</f>
        <v>-10.977149000000001</v>
      </c>
      <c r="I60" s="13">
        <f t="shared" si="1"/>
        <v>-1.4505376999999999</v>
      </c>
      <c r="J60" s="6">
        <f>'CL &amp; Data'!D378</f>
        <v>-19.801949</v>
      </c>
      <c r="L60" s="6">
        <f>'CL &amp; Data'!L272/1000000000</f>
        <v>10.2643</v>
      </c>
      <c r="N60" s="6">
        <f>'CL &amp; Data'!M272</f>
        <v>-8.9319276999999992</v>
      </c>
      <c r="O60" s="13">
        <f t="shared" si="2"/>
        <v>-1.6595644999999992</v>
      </c>
      <c r="P60" s="6">
        <f>'CL &amp; Data'!N272</f>
        <v>-19.069991999999999</v>
      </c>
      <c r="R60" s="6">
        <f>'CL &amp; Data'!M378</f>
        <v>-10.183840999999999</v>
      </c>
      <c r="S60" s="13">
        <f t="shared" si="3"/>
        <v>-0.98036600000000007</v>
      </c>
      <c r="T60" s="6">
        <f>'CL &amp; Data'!N378</f>
        <v>-28.957495000000002</v>
      </c>
      <c r="V60" s="80">
        <f>'CL &amp; Data'!B378/1000000000</f>
        <v>10.2643</v>
      </c>
    </row>
    <row r="61" spans="2:22" x14ac:dyDescent="0.25">
      <c r="B61" s="6">
        <f>'CL &amp; Data'!B273/1000000000</f>
        <v>10.4442</v>
      </c>
      <c r="D61" s="6">
        <f>'CL &amp; Data'!C273</f>
        <v>-7.6251087000000002</v>
      </c>
      <c r="E61" s="13">
        <f t="shared" si="0"/>
        <v>-1.4254641000000001</v>
      </c>
      <c r="F61" s="6">
        <f>'CL &amp; Data'!D273</f>
        <v>-18.538446</v>
      </c>
      <c r="H61" s="6">
        <f>'CL &amp; Data'!C379</f>
        <v>-11.007078999999999</v>
      </c>
      <c r="I61" s="13">
        <f t="shared" si="1"/>
        <v>-1.4804676999999984</v>
      </c>
      <c r="J61" s="6">
        <f>'CL &amp; Data'!D379</f>
        <v>-18.743880999999998</v>
      </c>
      <c r="L61" s="6">
        <f>'CL &amp; Data'!L273/1000000000</f>
        <v>10.4442</v>
      </c>
      <c r="N61" s="6">
        <f>'CL &amp; Data'!M273</f>
        <v>-9.0460100000000008</v>
      </c>
      <c r="O61" s="13">
        <f t="shared" si="2"/>
        <v>-1.7736468000000007</v>
      </c>
      <c r="P61" s="6">
        <f>'CL &amp; Data'!N273</f>
        <v>-17.960163000000001</v>
      </c>
      <c r="R61" s="6">
        <f>'CL &amp; Data'!M379</f>
        <v>-10.272573</v>
      </c>
      <c r="S61" s="13">
        <f t="shared" si="3"/>
        <v>-1.0690980000000003</v>
      </c>
      <c r="T61" s="6">
        <f>'CL &amp; Data'!N379</f>
        <v>-27.695936</v>
      </c>
      <c r="V61" s="80">
        <f>'CL &amp; Data'!B379/1000000000</f>
        <v>10.4442</v>
      </c>
    </row>
    <row r="62" spans="2:22" x14ac:dyDescent="0.25">
      <c r="B62" s="6">
        <f>'CL &amp; Data'!B274/1000000000</f>
        <v>10.6241</v>
      </c>
      <c r="D62" s="6">
        <f>'CL &amp; Data'!C274</f>
        <v>-7.6977438999999999</v>
      </c>
      <c r="E62" s="13">
        <f t="shared" si="0"/>
        <v>-1.4980992999999998</v>
      </c>
      <c r="F62" s="6">
        <f>'CL &amp; Data'!D274</f>
        <v>-17.801378</v>
      </c>
      <c r="H62" s="6">
        <f>'CL &amp; Data'!C380</f>
        <v>-11.061336000000001</v>
      </c>
      <c r="I62" s="13">
        <f t="shared" si="1"/>
        <v>-1.5347246999999999</v>
      </c>
      <c r="J62" s="6">
        <f>'CL &amp; Data'!D380</f>
        <v>-17.831123000000002</v>
      </c>
      <c r="L62" s="6">
        <f>'CL &amp; Data'!L274/1000000000</f>
        <v>10.6241</v>
      </c>
      <c r="N62" s="6">
        <f>'CL &amp; Data'!M274</f>
        <v>-9.1537351999999998</v>
      </c>
      <c r="O62" s="13">
        <f t="shared" si="2"/>
        <v>-1.8813719999999998</v>
      </c>
      <c r="P62" s="6">
        <f>'CL &amp; Data'!N274</f>
        <v>-16.915707000000001</v>
      </c>
      <c r="R62" s="6">
        <f>'CL &amp; Data'!M380</f>
        <v>-10.382832000000001</v>
      </c>
      <c r="S62" s="13">
        <f t="shared" si="3"/>
        <v>-1.1793570000000013</v>
      </c>
      <c r="T62" s="6">
        <f>'CL &amp; Data'!N380</f>
        <v>-25.129068</v>
      </c>
      <c r="V62" s="80">
        <f>'CL &amp; Data'!B380/1000000000</f>
        <v>10.6241</v>
      </c>
    </row>
    <row r="63" spans="2:22" x14ac:dyDescent="0.25">
      <c r="B63" s="6">
        <f>'CL &amp; Data'!B275/1000000000</f>
        <v>10.804</v>
      </c>
      <c r="D63" s="6">
        <f>'CL &amp; Data'!C275</f>
        <v>-7.7582025999999997</v>
      </c>
      <c r="E63" s="13">
        <f t="shared" si="0"/>
        <v>-1.5585579999999997</v>
      </c>
      <c r="F63" s="6">
        <f>'CL &amp; Data'!D275</f>
        <v>-17.123631</v>
      </c>
      <c r="H63" s="6">
        <f>'CL &amp; Data'!C381</f>
        <v>-11.128209999999999</v>
      </c>
      <c r="I63" s="13">
        <f t="shared" si="1"/>
        <v>-1.6015986999999985</v>
      </c>
      <c r="J63" s="6">
        <f>'CL &amp; Data'!D381</f>
        <v>-16.905836000000001</v>
      </c>
      <c r="L63" s="6">
        <f>'CL &amp; Data'!L275/1000000000</f>
        <v>10.804</v>
      </c>
      <c r="N63" s="6">
        <f>'CL &amp; Data'!M275</f>
        <v>-9.2020283000000003</v>
      </c>
      <c r="O63" s="13">
        <f t="shared" si="2"/>
        <v>-1.9296651000000002</v>
      </c>
      <c r="P63" s="6">
        <f>'CL &amp; Data'!N275</f>
        <v>-15.937004</v>
      </c>
      <c r="R63" s="6">
        <f>'CL &amp; Data'!M381</f>
        <v>-10.534189</v>
      </c>
      <c r="S63" s="13">
        <f t="shared" si="3"/>
        <v>-1.3307140000000004</v>
      </c>
      <c r="T63" s="6">
        <f>'CL &amp; Data'!N381</f>
        <v>-22.311437999999999</v>
      </c>
      <c r="V63" s="80">
        <f>'CL &amp; Data'!B381/1000000000</f>
        <v>10.804</v>
      </c>
    </row>
    <row r="64" spans="2:22" x14ac:dyDescent="0.25">
      <c r="B64" s="6">
        <f>'CL &amp; Data'!B276/1000000000</f>
        <v>10.9839</v>
      </c>
      <c r="D64" s="6">
        <f>'CL &amp; Data'!C276</f>
        <v>-7.8485779999999998</v>
      </c>
      <c r="E64" s="13">
        <f t="shared" si="0"/>
        <v>-1.6489333999999998</v>
      </c>
      <c r="F64" s="6">
        <f>'CL &amp; Data'!D276</f>
        <v>-16.559155000000001</v>
      </c>
      <c r="H64" s="6">
        <f>'CL &amp; Data'!C382</f>
        <v>-11.209014</v>
      </c>
      <c r="I64" s="13">
        <f t="shared" si="1"/>
        <v>-1.682402699999999</v>
      </c>
      <c r="J64" s="6">
        <f>'CL &amp; Data'!D382</f>
        <v>-16.296437999999998</v>
      </c>
      <c r="L64" s="6">
        <f>'CL &amp; Data'!L276/1000000000</f>
        <v>10.9839</v>
      </c>
      <c r="N64" s="6">
        <f>'CL &amp; Data'!M276</f>
        <v>-9.2225351</v>
      </c>
      <c r="O64" s="13">
        <f t="shared" si="2"/>
        <v>-1.9501719</v>
      </c>
      <c r="P64" s="6">
        <f>'CL &amp; Data'!N276</f>
        <v>-15.120633</v>
      </c>
      <c r="R64" s="6">
        <f>'CL &amp; Data'!M382</f>
        <v>-10.692847</v>
      </c>
      <c r="S64" s="13">
        <f t="shared" si="3"/>
        <v>-1.4893720000000013</v>
      </c>
      <c r="T64" s="6">
        <f>'CL &amp; Data'!N382</f>
        <v>-19.207498999999999</v>
      </c>
      <c r="V64" s="80">
        <f>'CL &amp; Data'!B382/1000000000</f>
        <v>10.9839</v>
      </c>
    </row>
    <row r="65" spans="2:22" x14ac:dyDescent="0.25">
      <c r="B65" s="6">
        <f>'CL &amp; Data'!B277/1000000000</f>
        <v>11.1638</v>
      </c>
      <c r="D65" s="6">
        <f>'CL &amp; Data'!C277</f>
        <v>-7.9126048000000004</v>
      </c>
      <c r="E65" s="13">
        <f t="shared" si="0"/>
        <v>-1.7129602000000004</v>
      </c>
      <c r="F65" s="6">
        <f>'CL &amp; Data'!D277</f>
        <v>-16.138216</v>
      </c>
      <c r="H65" s="6">
        <f>'CL &amp; Data'!C383</f>
        <v>-11.163793999999999</v>
      </c>
      <c r="I65" s="13">
        <f t="shared" si="1"/>
        <v>-1.6371826999999985</v>
      </c>
      <c r="J65" s="6">
        <f>'CL &amp; Data'!D383</f>
        <v>-15.586907</v>
      </c>
      <c r="L65" s="6">
        <f>'CL &amp; Data'!L277/1000000000</f>
        <v>11.1638</v>
      </c>
      <c r="N65" s="6">
        <f>'CL &amp; Data'!M277</f>
        <v>-9.2575026000000005</v>
      </c>
      <c r="O65" s="13">
        <f t="shared" si="2"/>
        <v>-1.9851394000000004</v>
      </c>
      <c r="P65" s="6">
        <f>'CL &amp; Data'!N277</f>
        <v>-14.594507</v>
      </c>
      <c r="R65" s="6">
        <f>'CL &amp; Data'!M383</f>
        <v>-10.94524</v>
      </c>
      <c r="S65" s="13">
        <f t="shared" si="3"/>
        <v>-1.7417650000000009</v>
      </c>
      <c r="T65" s="6">
        <f>'CL &amp; Data'!N383</f>
        <v>-16.946477999999999</v>
      </c>
      <c r="V65" s="80">
        <f>'CL &amp; Data'!B383/1000000000</f>
        <v>11.1638</v>
      </c>
    </row>
    <row r="66" spans="2:22" x14ac:dyDescent="0.25">
      <c r="B66" s="6">
        <f>'CL &amp; Data'!B278/1000000000</f>
        <v>11.3437</v>
      </c>
      <c r="D66" s="6">
        <f>'CL &amp; Data'!C278</f>
        <v>-7.9976554000000002</v>
      </c>
      <c r="E66" s="13">
        <f t="shared" si="0"/>
        <v>-1.7980108000000001</v>
      </c>
      <c r="F66" s="6">
        <f>'CL &amp; Data'!D278</f>
        <v>-15.450595</v>
      </c>
      <c r="H66" s="6">
        <f>'CL &amp; Data'!C384</f>
        <v>-11.152704</v>
      </c>
      <c r="I66" s="13">
        <f t="shared" si="1"/>
        <v>-1.6260926999999992</v>
      </c>
      <c r="J66" s="6">
        <f>'CL &amp; Data'!D384</f>
        <v>-15.369332</v>
      </c>
      <c r="L66" s="6">
        <f>'CL &amp; Data'!L278/1000000000</f>
        <v>11.3437</v>
      </c>
      <c r="N66" s="6">
        <f>'CL &amp; Data'!M278</f>
        <v>-9.2954302000000002</v>
      </c>
      <c r="O66" s="13">
        <f t="shared" si="2"/>
        <v>-2.0230670000000002</v>
      </c>
      <c r="P66" s="6">
        <f>'CL &amp; Data'!N278</f>
        <v>-13.878454</v>
      </c>
      <c r="R66" s="6">
        <f>'CL &amp; Data'!M384</f>
        <v>-11.174251</v>
      </c>
      <c r="S66" s="13">
        <f t="shared" si="3"/>
        <v>-1.9707760000000007</v>
      </c>
      <c r="T66" s="6">
        <f>'CL &amp; Data'!N384</f>
        <v>-14.728524999999999</v>
      </c>
      <c r="V66" s="80">
        <f>'CL &amp; Data'!B384/1000000000</f>
        <v>11.3437</v>
      </c>
    </row>
    <row r="67" spans="2:22" x14ac:dyDescent="0.25">
      <c r="B67" s="6">
        <f>'CL &amp; Data'!B279/1000000000</f>
        <v>11.5236</v>
      </c>
      <c r="D67" s="6">
        <f>'CL &amp; Data'!C279</f>
        <v>-8.0721302000000001</v>
      </c>
      <c r="E67" s="13">
        <f t="shared" si="0"/>
        <v>-1.8724856000000001</v>
      </c>
      <c r="F67" s="6">
        <f>'CL &amp; Data'!D279</f>
        <v>-14.895398</v>
      </c>
      <c r="H67" s="6">
        <f>'CL &amp; Data'!C385</f>
        <v>-11.082133000000001</v>
      </c>
      <c r="I67" s="13">
        <f t="shared" si="1"/>
        <v>-1.5555216999999999</v>
      </c>
      <c r="J67" s="6">
        <f>'CL &amp; Data'!D385</f>
        <v>-14.874288</v>
      </c>
      <c r="L67" s="6">
        <f>'CL &amp; Data'!L279/1000000000</f>
        <v>11.5236</v>
      </c>
      <c r="N67" s="6">
        <f>'CL &amp; Data'!M279</f>
        <v>-9.3977345999999997</v>
      </c>
      <c r="O67" s="13">
        <f t="shared" si="2"/>
        <v>-2.1253713999999997</v>
      </c>
      <c r="P67" s="6">
        <f>'CL &amp; Data'!N279</f>
        <v>-13.286348</v>
      </c>
      <c r="R67" s="6">
        <f>'CL &amp; Data'!M385</f>
        <v>-11.429831999999999</v>
      </c>
      <c r="S67" s="13">
        <f t="shared" si="3"/>
        <v>-2.2263570000000001</v>
      </c>
      <c r="T67" s="6">
        <f>'CL &amp; Data'!N385</f>
        <v>-13.16337</v>
      </c>
      <c r="V67" s="80">
        <f>'CL &amp; Data'!B385/1000000000</f>
        <v>11.5236</v>
      </c>
    </row>
    <row r="68" spans="2:22" x14ac:dyDescent="0.25">
      <c r="B68" s="6">
        <f>'CL &amp; Data'!B280/1000000000</f>
        <v>11.7035</v>
      </c>
      <c r="D68" s="6">
        <f>'CL &amp; Data'!C280</f>
        <v>-8.1340550999999994</v>
      </c>
      <c r="E68" s="13">
        <f t="shared" ref="E68:E103" si="4">D68-$D$3</f>
        <v>-1.9344104999999994</v>
      </c>
      <c r="F68" s="6">
        <f>'CL &amp; Data'!D280</f>
        <v>-14.216614</v>
      </c>
      <c r="H68" s="6">
        <f>'CL &amp; Data'!C386</f>
        <v>-11.115104000000001</v>
      </c>
      <c r="I68" s="13">
        <f t="shared" ref="I68:I101" si="5">H68-$H$3</f>
        <v>-1.5884926999999998</v>
      </c>
      <c r="J68" s="6">
        <f>'CL &amp; Data'!D386</f>
        <v>-14.669229</v>
      </c>
      <c r="L68" s="6">
        <f>'CL &amp; Data'!L280/1000000000</f>
        <v>11.7035</v>
      </c>
      <c r="N68" s="6">
        <f>'CL &amp; Data'!M280</f>
        <v>-9.4750729000000007</v>
      </c>
      <c r="O68" s="13">
        <f t="shared" ref="O68:O103" si="6">N68-$N$4</f>
        <v>-2.2027097000000007</v>
      </c>
      <c r="P68" s="6">
        <f>'CL &amp; Data'!N280</f>
        <v>-12.625373</v>
      </c>
      <c r="R68" s="6">
        <f>'CL &amp; Data'!M386</f>
        <v>-11.562984999999999</v>
      </c>
      <c r="S68" s="13">
        <f t="shared" ref="S68:S103" si="7">R68-$R$3</f>
        <v>-2.3595100000000002</v>
      </c>
      <c r="T68" s="6">
        <f>'CL &amp; Data'!N386</f>
        <v>-11.713905</v>
      </c>
      <c r="V68" s="80">
        <f>'CL &amp; Data'!B386/1000000000</f>
        <v>11.7035</v>
      </c>
    </row>
    <row r="69" spans="2:22" x14ac:dyDescent="0.25">
      <c r="B69" s="6">
        <f>'CL &amp; Data'!B281/1000000000</f>
        <v>11.8834</v>
      </c>
      <c r="D69" s="6">
        <f>'CL &amp; Data'!C281</f>
        <v>-8.2176161000000008</v>
      </c>
      <c r="E69" s="13">
        <f t="shared" si="4"/>
        <v>-2.0179715000000007</v>
      </c>
      <c r="F69" s="6">
        <f>'CL &amp; Data'!D281</f>
        <v>-13.634295</v>
      </c>
      <c r="H69" s="6">
        <f>'CL &amp; Data'!C387</f>
        <v>-11.125916</v>
      </c>
      <c r="I69" s="13">
        <f t="shared" si="5"/>
        <v>-1.5993046999999994</v>
      </c>
      <c r="J69" s="6">
        <f>'CL &amp; Data'!D387</f>
        <v>-14.039092</v>
      </c>
      <c r="L69" s="6">
        <f>'CL &amp; Data'!L281/1000000000</f>
        <v>11.8834</v>
      </c>
      <c r="N69" s="6">
        <f>'CL &amp; Data'!M281</f>
        <v>-9.5555210000000006</v>
      </c>
      <c r="O69" s="13">
        <f t="shared" si="6"/>
        <v>-2.2831578000000006</v>
      </c>
      <c r="P69" s="6">
        <f>'CL &amp; Data'!N281</f>
        <v>-12.065542000000001</v>
      </c>
      <c r="R69" s="6">
        <f>'CL &amp; Data'!M387</f>
        <v>-11.696097</v>
      </c>
      <c r="S69" s="13">
        <f t="shared" si="7"/>
        <v>-2.4926220000000008</v>
      </c>
      <c r="T69" s="6">
        <f>'CL &amp; Data'!N387</f>
        <v>-10.798088999999999</v>
      </c>
      <c r="V69" s="80">
        <f>'CL &amp; Data'!B387/1000000000</f>
        <v>11.8834</v>
      </c>
    </row>
    <row r="70" spans="2:22" x14ac:dyDescent="0.25">
      <c r="B70" s="6">
        <f>'CL &amp; Data'!B282/1000000000</f>
        <v>12.0633</v>
      </c>
      <c r="D70" s="6">
        <f>'CL &amp; Data'!C282</f>
        <v>-8.3069600999999995</v>
      </c>
      <c r="E70" s="13">
        <f t="shared" si="4"/>
        <v>-2.1073154999999995</v>
      </c>
      <c r="F70" s="6">
        <f>'CL &amp; Data'!D282</f>
        <v>-12.957606999999999</v>
      </c>
      <c r="H70" s="6">
        <f>'CL &amp; Data'!C388</f>
        <v>-11.204048999999999</v>
      </c>
      <c r="I70" s="13">
        <f t="shared" si="5"/>
        <v>-1.6774376999999987</v>
      </c>
      <c r="J70" s="6">
        <f>'CL &amp; Data'!D388</f>
        <v>-13.328633</v>
      </c>
      <c r="L70" s="6">
        <f>'CL &amp; Data'!L282/1000000000</f>
        <v>12.0633</v>
      </c>
      <c r="N70" s="6">
        <f>'CL &amp; Data'!M282</f>
        <v>-9.5899801</v>
      </c>
      <c r="O70" s="13">
        <f t="shared" si="6"/>
        <v>-2.3176169</v>
      </c>
      <c r="P70" s="6">
        <f>'CL &amp; Data'!N282</f>
        <v>-11.58107</v>
      </c>
      <c r="R70" s="6">
        <f>'CL &amp; Data'!M388</f>
        <v>-11.715465999999999</v>
      </c>
      <c r="S70" s="13">
        <f t="shared" si="7"/>
        <v>-2.5119910000000001</v>
      </c>
      <c r="T70" s="6">
        <f>'CL &amp; Data'!N388</f>
        <v>-10.075450999999999</v>
      </c>
      <c r="V70" s="80">
        <f>'CL &amp; Data'!B388/1000000000</f>
        <v>12.0633</v>
      </c>
    </row>
    <row r="71" spans="2:22" x14ac:dyDescent="0.25">
      <c r="B71" s="6">
        <f>'CL &amp; Data'!B283/1000000000</f>
        <v>12.2432</v>
      </c>
      <c r="D71" s="6">
        <f>'CL &amp; Data'!C283</f>
        <v>-8.4507217000000008</v>
      </c>
      <c r="E71" s="13">
        <f t="shared" si="4"/>
        <v>-2.2510771000000007</v>
      </c>
      <c r="F71" s="6">
        <f>'CL &amp; Data'!D283</f>
        <v>-12.393052000000001</v>
      </c>
      <c r="H71" s="6">
        <f>'CL &amp; Data'!C389</f>
        <v>-11.26023</v>
      </c>
      <c r="I71" s="13">
        <f t="shared" si="5"/>
        <v>-1.7336186999999992</v>
      </c>
      <c r="J71" s="6">
        <f>'CL &amp; Data'!D389</f>
        <v>-12.353923</v>
      </c>
      <c r="L71" s="6">
        <f>'CL &amp; Data'!L283/1000000000</f>
        <v>12.2432</v>
      </c>
      <c r="N71" s="6">
        <f>'CL &amp; Data'!M283</f>
        <v>-9.6440143999999997</v>
      </c>
      <c r="O71" s="13">
        <f t="shared" si="6"/>
        <v>-2.3716511999999996</v>
      </c>
      <c r="P71" s="6">
        <f>'CL &amp; Data'!N283</f>
        <v>-11.221394999999999</v>
      </c>
      <c r="R71" s="6">
        <f>'CL &amp; Data'!M389</f>
        <v>-11.759563</v>
      </c>
      <c r="S71" s="13">
        <f t="shared" si="7"/>
        <v>-2.5560880000000008</v>
      </c>
      <c r="T71" s="6">
        <f>'CL &amp; Data'!N389</f>
        <v>-9.6822680999999999</v>
      </c>
      <c r="V71" s="80">
        <f>'CL &amp; Data'!B389/1000000000</f>
        <v>12.2432</v>
      </c>
    </row>
    <row r="72" spans="2:22" x14ac:dyDescent="0.25">
      <c r="B72" s="6">
        <f>'CL &amp; Data'!B284/1000000000</f>
        <v>12.4231</v>
      </c>
      <c r="D72" s="6">
        <f>'CL &amp; Data'!C284</f>
        <v>-8.5808020000000003</v>
      </c>
      <c r="E72" s="13">
        <f t="shared" si="4"/>
        <v>-2.3811574000000002</v>
      </c>
      <c r="F72" s="6">
        <f>'CL &amp; Data'!D284</f>
        <v>-11.743008</v>
      </c>
      <c r="H72" s="6">
        <f>'CL &amp; Data'!C390</f>
        <v>-11.401085</v>
      </c>
      <c r="I72" s="13">
        <f t="shared" si="5"/>
        <v>-1.8744736999999994</v>
      </c>
      <c r="J72" s="6">
        <f>'CL &amp; Data'!D390</f>
        <v>-11.460424</v>
      </c>
      <c r="L72" s="6">
        <f>'CL &amp; Data'!L284/1000000000</f>
        <v>12.4231</v>
      </c>
      <c r="N72" s="6">
        <f>'CL &amp; Data'!M284</f>
        <v>-9.7339725000000001</v>
      </c>
      <c r="O72" s="13">
        <f t="shared" si="6"/>
        <v>-2.4616093000000001</v>
      </c>
      <c r="P72" s="6">
        <f>'CL &amp; Data'!N284</f>
        <v>-10.932855</v>
      </c>
      <c r="R72" s="6">
        <f>'CL &amp; Data'!M390</f>
        <v>-11.692432999999999</v>
      </c>
      <c r="S72" s="13">
        <f t="shared" si="7"/>
        <v>-2.4889580000000002</v>
      </c>
      <c r="T72" s="6">
        <f>'CL &amp; Data'!N390</f>
        <v>-9.4377212999999998</v>
      </c>
      <c r="V72" s="80">
        <f>'CL &amp; Data'!B390/1000000000</f>
        <v>12.4231</v>
      </c>
    </row>
    <row r="73" spans="2:22" x14ac:dyDescent="0.25">
      <c r="B73" s="6">
        <f>'CL &amp; Data'!B285/1000000000</f>
        <v>12.603</v>
      </c>
      <c r="D73" s="6">
        <f>'CL &amp; Data'!C285</f>
        <v>-8.7251615999999999</v>
      </c>
      <c r="E73" s="13">
        <f t="shared" si="4"/>
        <v>-2.5255169999999998</v>
      </c>
      <c r="F73" s="6">
        <f>'CL &amp; Data'!D285</f>
        <v>-11.097823</v>
      </c>
      <c r="H73" s="6">
        <f>'CL &amp; Data'!C391</f>
        <v>-11.524165</v>
      </c>
      <c r="I73" s="13">
        <f t="shared" si="5"/>
        <v>-1.9975536999999992</v>
      </c>
      <c r="J73" s="6">
        <f>'CL &amp; Data'!D391</f>
        <v>-10.550136999999999</v>
      </c>
      <c r="L73" s="6">
        <f>'CL &amp; Data'!L285/1000000000</f>
        <v>12.603</v>
      </c>
      <c r="N73" s="6">
        <f>'CL &amp; Data'!M285</f>
        <v>-9.8449345000000008</v>
      </c>
      <c r="O73" s="13">
        <f t="shared" si="6"/>
        <v>-2.5725713000000008</v>
      </c>
      <c r="P73" s="6">
        <f>'CL &amp; Data'!N285</f>
        <v>-10.580738</v>
      </c>
      <c r="R73" s="6">
        <f>'CL &amp; Data'!M391</f>
        <v>-11.657759</v>
      </c>
      <c r="S73" s="13">
        <f t="shared" si="7"/>
        <v>-2.4542840000000012</v>
      </c>
      <c r="T73" s="6">
        <f>'CL &amp; Data'!N391</f>
        <v>-9.4193563000000005</v>
      </c>
      <c r="V73" s="80">
        <f>'CL &amp; Data'!B391/1000000000</f>
        <v>12.603</v>
      </c>
    </row>
    <row r="74" spans="2:22" x14ac:dyDescent="0.25">
      <c r="B74" s="6">
        <f>'CL &amp; Data'!B286/1000000000</f>
        <v>12.7829</v>
      </c>
      <c r="D74" s="6">
        <f>'CL &amp; Data'!C286</f>
        <v>-8.8494329</v>
      </c>
      <c r="E74" s="13">
        <f t="shared" si="4"/>
        <v>-2.6497883</v>
      </c>
      <c r="F74" s="6">
        <f>'CL &amp; Data'!D286</f>
        <v>-10.448444</v>
      </c>
      <c r="H74" s="6">
        <f>'CL &amp; Data'!C392</f>
        <v>-11.664208</v>
      </c>
      <c r="I74" s="13">
        <f t="shared" si="5"/>
        <v>-2.1375966999999996</v>
      </c>
      <c r="J74" s="6">
        <f>'CL &amp; Data'!D392</f>
        <v>-9.8659610999999998</v>
      </c>
      <c r="L74" s="6">
        <f>'CL &amp; Data'!L286/1000000000</f>
        <v>12.7829</v>
      </c>
      <c r="N74" s="6">
        <f>'CL &amp; Data'!M286</f>
        <v>-9.9520864000000007</v>
      </c>
      <c r="O74" s="13">
        <f t="shared" si="6"/>
        <v>-2.6797232000000006</v>
      </c>
      <c r="P74" s="6">
        <f>'CL &amp; Data'!N286</f>
        <v>-10.202298000000001</v>
      </c>
      <c r="R74" s="6">
        <f>'CL &amp; Data'!M392</f>
        <v>-11.563812</v>
      </c>
      <c r="S74" s="13">
        <f t="shared" si="7"/>
        <v>-2.3603370000000012</v>
      </c>
      <c r="T74" s="6">
        <f>'CL &amp; Data'!N392</f>
        <v>-9.5586433</v>
      </c>
      <c r="V74" s="80">
        <f>'CL &amp; Data'!B392/1000000000</f>
        <v>12.7829</v>
      </c>
    </row>
    <row r="75" spans="2:22" x14ac:dyDescent="0.25">
      <c r="B75" s="6">
        <f>'CL &amp; Data'!B287/1000000000</f>
        <v>12.9628</v>
      </c>
      <c r="D75" s="6">
        <f>'CL &amp; Data'!C287</f>
        <v>-9.0335245000000004</v>
      </c>
      <c r="E75" s="13">
        <f t="shared" si="4"/>
        <v>-2.8338799000000003</v>
      </c>
      <c r="F75" s="6">
        <f>'CL &amp; Data'!D287</f>
        <v>-9.8392228999999993</v>
      </c>
      <c r="H75" s="6">
        <f>'CL &amp; Data'!C393</f>
        <v>-11.766847</v>
      </c>
      <c r="I75" s="13">
        <f t="shared" si="5"/>
        <v>-2.2402356999999995</v>
      </c>
      <c r="J75" s="6">
        <f>'CL &amp; Data'!D393</f>
        <v>-9.4082612999999995</v>
      </c>
      <c r="L75" s="6">
        <f>'CL &amp; Data'!L287/1000000000</f>
        <v>12.9628</v>
      </c>
      <c r="N75" s="6">
        <f>'CL &amp; Data'!M287</f>
        <v>-10.022515</v>
      </c>
      <c r="O75" s="13">
        <f t="shared" si="6"/>
        <v>-2.7501518000000003</v>
      </c>
      <c r="P75" s="6">
        <f>'CL &amp; Data'!N287</f>
        <v>-9.7880658999999994</v>
      </c>
      <c r="R75" s="6">
        <f>'CL &amp; Data'!M393</f>
        <v>-11.488676999999999</v>
      </c>
      <c r="S75" s="13">
        <f t="shared" si="7"/>
        <v>-2.285202</v>
      </c>
      <c r="T75" s="6">
        <f>'CL &amp; Data'!N393</f>
        <v>-9.8201418</v>
      </c>
      <c r="V75" s="80">
        <f>'CL &amp; Data'!B393/1000000000</f>
        <v>12.9628</v>
      </c>
    </row>
    <row r="76" spans="2:22" x14ac:dyDescent="0.25">
      <c r="B76" s="6">
        <f>'CL &amp; Data'!B288/1000000000</f>
        <v>13.1427</v>
      </c>
      <c r="D76" s="6">
        <f>'CL &amp; Data'!C288</f>
        <v>-9.2589722000000005</v>
      </c>
      <c r="E76" s="13">
        <f t="shared" si="4"/>
        <v>-3.0593276000000005</v>
      </c>
      <c r="F76" s="6">
        <f>'CL &amp; Data'!D288</f>
        <v>-9.2913923</v>
      </c>
      <c r="H76" s="6">
        <f>'CL &amp; Data'!C394</f>
        <v>-11.818125</v>
      </c>
      <c r="I76" s="13">
        <f t="shared" si="5"/>
        <v>-2.2915136999999994</v>
      </c>
      <c r="J76" s="6">
        <f>'CL &amp; Data'!D394</f>
        <v>-9.2148293999999993</v>
      </c>
      <c r="L76" s="6">
        <f>'CL &amp; Data'!L288/1000000000</f>
        <v>13.1427</v>
      </c>
      <c r="N76" s="6">
        <f>'CL &amp; Data'!M288</f>
        <v>-10.115788999999999</v>
      </c>
      <c r="O76" s="13">
        <f t="shared" si="6"/>
        <v>-2.8434257999999994</v>
      </c>
      <c r="P76" s="6">
        <f>'CL &amp; Data'!N288</f>
        <v>-9.3815050000000006</v>
      </c>
      <c r="R76" s="6">
        <f>'CL &amp; Data'!M394</f>
        <v>-11.418621</v>
      </c>
      <c r="S76" s="13">
        <f t="shared" si="7"/>
        <v>-2.2151460000000007</v>
      </c>
      <c r="T76" s="6">
        <f>'CL &amp; Data'!N394</f>
        <v>-10.216445999999999</v>
      </c>
      <c r="V76" s="80">
        <f>'CL &amp; Data'!B394/1000000000</f>
        <v>13.1427</v>
      </c>
    </row>
    <row r="77" spans="2:22" x14ac:dyDescent="0.25">
      <c r="B77" s="6">
        <f>'CL &amp; Data'!B289/1000000000</f>
        <v>13.3226</v>
      </c>
      <c r="D77" s="6">
        <f>'CL &amp; Data'!C289</f>
        <v>-9.5103568999999997</v>
      </c>
      <c r="E77" s="13">
        <f t="shared" si="4"/>
        <v>-3.3107122999999996</v>
      </c>
      <c r="F77" s="6">
        <f>'CL &amp; Data'!D289</f>
        <v>-8.7857036999999991</v>
      </c>
      <c r="H77" s="6">
        <f>'CL &amp; Data'!C395</f>
        <v>-11.793054</v>
      </c>
      <c r="I77" s="13">
        <f t="shared" si="5"/>
        <v>-2.2664426999999989</v>
      </c>
      <c r="J77" s="6">
        <f>'CL &amp; Data'!D395</f>
        <v>-9.3785247999999992</v>
      </c>
      <c r="L77" s="6">
        <f>'CL &amp; Data'!L289/1000000000</f>
        <v>13.3226</v>
      </c>
      <c r="N77" s="6">
        <f>'CL &amp; Data'!M289</f>
        <v>-10.27459</v>
      </c>
      <c r="O77" s="13">
        <f t="shared" si="6"/>
        <v>-3.0022267999999999</v>
      </c>
      <c r="P77" s="6">
        <f>'CL &amp; Data'!N289</f>
        <v>-8.9423475000000003</v>
      </c>
      <c r="R77" s="6">
        <f>'CL &amp; Data'!M395</f>
        <v>-11.383404000000001</v>
      </c>
      <c r="S77" s="13">
        <f t="shared" si="7"/>
        <v>-2.1799290000000013</v>
      </c>
      <c r="T77" s="6">
        <f>'CL &amp; Data'!N395</f>
        <v>-10.610810000000001</v>
      </c>
      <c r="V77" s="80">
        <f>'CL &amp; Data'!B395/1000000000</f>
        <v>13.3226</v>
      </c>
    </row>
    <row r="78" spans="2:22" x14ac:dyDescent="0.25">
      <c r="B78" s="6">
        <f>'CL &amp; Data'!B290/1000000000</f>
        <v>13.5025</v>
      </c>
      <c r="D78" s="6">
        <f>'CL &amp; Data'!C290</f>
        <v>-9.7337855999999991</v>
      </c>
      <c r="E78" s="13">
        <f t="shared" si="4"/>
        <v>-3.5341409999999991</v>
      </c>
      <c r="F78" s="6">
        <f>'CL &amp; Data'!D290</f>
        <v>-8.3094044</v>
      </c>
      <c r="H78" s="6">
        <f>'CL &amp; Data'!C396</f>
        <v>-11.738061</v>
      </c>
      <c r="I78" s="13">
        <f t="shared" si="5"/>
        <v>-2.2114496999999993</v>
      </c>
      <c r="J78" s="6">
        <f>'CL &amp; Data'!D396</f>
        <v>-9.9127951000000003</v>
      </c>
      <c r="L78" s="6">
        <f>'CL &amp; Data'!L290/1000000000</f>
        <v>13.5025</v>
      </c>
      <c r="N78" s="6">
        <f>'CL &amp; Data'!M290</f>
        <v>-10.500278</v>
      </c>
      <c r="O78" s="13">
        <f t="shared" si="6"/>
        <v>-3.2279147999999998</v>
      </c>
      <c r="P78" s="6">
        <f>'CL &amp; Data'!N290</f>
        <v>-8.5354232999999997</v>
      </c>
      <c r="R78" s="6">
        <f>'CL &amp; Data'!M396</f>
        <v>-11.411796000000001</v>
      </c>
      <c r="S78" s="13">
        <f t="shared" si="7"/>
        <v>-2.2083210000000015</v>
      </c>
      <c r="T78" s="6">
        <f>'CL &amp; Data'!N396</f>
        <v>-10.867917</v>
      </c>
      <c r="V78" s="80">
        <f>'CL &amp; Data'!B396/1000000000</f>
        <v>13.5025</v>
      </c>
    </row>
    <row r="79" spans="2:22" x14ac:dyDescent="0.25">
      <c r="B79" s="6">
        <f>'CL &amp; Data'!B291/1000000000</f>
        <v>13.682399999999999</v>
      </c>
      <c r="D79" s="6">
        <f>'CL &amp; Data'!C291</f>
        <v>-9.9196615000000001</v>
      </c>
      <c r="E79" s="13">
        <f t="shared" si="4"/>
        <v>-3.7200169000000001</v>
      </c>
      <c r="F79" s="6">
        <f>'CL &amp; Data'!D291</f>
        <v>-7.9125595000000004</v>
      </c>
      <c r="H79" s="6">
        <f>'CL &amp; Data'!C397</f>
        <v>-11.698643000000001</v>
      </c>
      <c r="I79" s="13">
        <f t="shared" si="5"/>
        <v>-2.1720316999999998</v>
      </c>
      <c r="J79" s="6">
        <f>'CL &amp; Data'!D397</f>
        <v>-10.66985</v>
      </c>
      <c r="L79" s="6">
        <f>'CL &amp; Data'!L291/1000000000</f>
        <v>13.682399999999999</v>
      </c>
      <c r="N79" s="6">
        <f>'CL &amp; Data'!M291</f>
        <v>-10.743909</v>
      </c>
      <c r="O79" s="13">
        <f t="shared" si="6"/>
        <v>-3.4715458000000003</v>
      </c>
      <c r="P79" s="6">
        <f>'CL &amp; Data'!N291</f>
        <v>-8.1559323999999993</v>
      </c>
      <c r="R79" s="6">
        <f>'CL &amp; Data'!M397</f>
        <v>-11.511531</v>
      </c>
      <c r="S79" s="13">
        <f t="shared" si="7"/>
        <v>-2.3080560000000006</v>
      </c>
      <c r="T79" s="6">
        <f>'CL &amp; Data'!N397</f>
        <v>-10.853808000000001</v>
      </c>
      <c r="V79" s="80">
        <f>'CL &amp; Data'!B397/1000000000</f>
        <v>13.682399999999999</v>
      </c>
    </row>
    <row r="80" spans="2:22" x14ac:dyDescent="0.25">
      <c r="B80" s="6">
        <f>'CL &amp; Data'!B292/1000000000</f>
        <v>13.862299999999999</v>
      </c>
      <c r="D80" s="6">
        <f>'CL &amp; Data'!C292</f>
        <v>-10.069245</v>
      </c>
      <c r="E80" s="13">
        <f t="shared" si="4"/>
        <v>-3.8696004000000004</v>
      </c>
      <c r="F80" s="6">
        <f>'CL &amp; Data'!D292</f>
        <v>-7.5767588999999997</v>
      </c>
      <c r="H80" s="6">
        <f>'CL &amp; Data'!C398</f>
        <v>-11.739655000000001</v>
      </c>
      <c r="I80" s="13">
        <f t="shared" si="5"/>
        <v>-2.2130437000000001</v>
      </c>
      <c r="J80" s="6">
        <f>'CL &amp; Data'!D398</f>
        <v>-11.155644000000001</v>
      </c>
      <c r="L80" s="6">
        <f>'CL &amp; Data'!L292/1000000000</f>
        <v>13.862299999999999</v>
      </c>
      <c r="N80" s="6">
        <f>'CL &amp; Data'!M292</f>
        <v>-10.967712000000001</v>
      </c>
      <c r="O80" s="13">
        <f t="shared" si="6"/>
        <v>-3.6953488000000005</v>
      </c>
      <c r="P80" s="6">
        <f>'CL &amp; Data'!N292</f>
        <v>-7.7938856999999997</v>
      </c>
      <c r="R80" s="6">
        <f>'CL &amp; Data'!M398</f>
        <v>-11.69782</v>
      </c>
      <c r="S80" s="13">
        <f t="shared" si="7"/>
        <v>-2.4943450000000009</v>
      </c>
      <c r="T80" s="6">
        <f>'CL &amp; Data'!N398</f>
        <v>-10.603035</v>
      </c>
      <c r="V80" s="80">
        <f>'CL &amp; Data'!B398/1000000000</f>
        <v>13.862299999999999</v>
      </c>
    </row>
    <row r="81" spans="2:22" x14ac:dyDescent="0.25">
      <c r="B81" s="6">
        <f>'CL &amp; Data'!B293/1000000000</f>
        <v>14.042199999999999</v>
      </c>
      <c r="D81" s="6">
        <f>'CL &amp; Data'!C293</f>
        <v>-10.241540000000001</v>
      </c>
      <c r="E81" s="13">
        <f t="shared" si="4"/>
        <v>-4.0418954000000005</v>
      </c>
      <c r="F81" s="6">
        <f>'CL &amp; Data'!D293</f>
        <v>-7.2840977000000002</v>
      </c>
      <c r="H81" s="6">
        <f>'CL &amp; Data'!C399</f>
        <v>-11.892075</v>
      </c>
      <c r="I81" s="13">
        <f t="shared" si="5"/>
        <v>-2.3654636999999994</v>
      </c>
      <c r="J81" s="6">
        <f>'CL &amp; Data'!D399</f>
        <v>-11.211199000000001</v>
      </c>
      <c r="L81" s="6">
        <f>'CL &amp; Data'!L293/1000000000</f>
        <v>14.042199999999999</v>
      </c>
      <c r="N81" s="6">
        <f>'CL &amp; Data'!M293</f>
        <v>-11.179624</v>
      </c>
      <c r="O81" s="13">
        <f t="shared" si="6"/>
        <v>-3.9072608000000004</v>
      </c>
      <c r="P81" s="6">
        <f>'CL &amp; Data'!N293</f>
        <v>-7.4291368000000002</v>
      </c>
      <c r="R81" s="6">
        <f>'CL &amp; Data'!M399</f>
        <v>-11.971116</v>
      </c>
      <c r="S81" s="13">
        <f t="shared" si="7"/>
        <v>-2.7676410000000011</v>
      </c>
      <c r="T81" s="6">
        <f>'CL &amp; Data'!N399</f>
        <v>-10.004381</v>
      </c>
      <c r="V81" s="80">
        <f>'CL &amp; Data'!B399/1000000000</f>
        <v>14.042199999999999</v>
      </c>
    </row>
    <row r="82" spans="2:22" x14ac:dyDescent="0.25">
      <c r="B82" s="6">
        <f>'CL &amp; Data'!B294/1000000000</f>
        <v>14.222099999999999</v>
      </c>
      <c r="D82" s="6">
        <f>'CL &amp; Data'!C294</f>
        <v>-10.421999</v>
      </c>
      <c r="E82" s="13">
        <f t="shared" si="4"/>
        <v>-4.2223543999999995</v>
      </c>
      <c r="F82" s="6">
        <f>'CL &amp; Data'!D294</f>
        <v>-7.0210729000000001</v>
      </c>
      <c r="H82" s="6">
        <f>'CL &amp; Data'!C400</f>
        <v>-12.227838999999999</v>
      </c>
      <c r="I82" s="13">
        <f t="shared" si="5"/>
        <v>-2.7012276999999987</v>
      </c>
      <c r="J82" s="6">
        <f>'CL &amp; Data'!D400</f>
        <v>-10.747634</v>
      </c>
      <c r="L82" s="6">
        <f>'CL &amp; Data'!L294/1000000000</f>
        <v>14.222099999999999</v>
      </c>
      <c r="N82" s="6">
        <f>'CL &amp; Data'!M294</f>
        <v>-11.429663</v>
      </c>
      <c r="O82" s="13">
        <f t="shared" si="6"/>
        <v>-4.1572997999999997</v>
      </c>
      <c r="P82" s="6">
        <f>'CL &amp; Data'!N294</f>
        <v>-7.0769872999999999</v>
      </c>
      <c r="R82" s="6">
        <f>'CL &amp; Data'!M400</f>
        <v>-12.346644</v>
      </c>
      <c r="S82" s="13">
        <f t="shared" si="7"/>
        <v>-3.1431690000000003</v>
      </c>
      <c r="T82" s="6">
        <f>'CL &amp; Data'!N400</f>
        <v>-9.1954317000000003</v>
      </c>
      <c r="V82" s="80">
        <f>'CL &amp; Data'!B400/1000000000</f>
        <v>14.222099999999999</v>
      </c>
    </row>
    <row r="83" spans="2:22" x14ac:dyDescent="0.25">
      <c r="B83" s="6">
        <f>'CL &amp; Data'!B295/1000000000</f>
        <v>14.401999999999999</v>
      </c>
      <c r="D83" s="6">
        <f>'CL &amp; Data'!C295</f>
        <v>-10.643743000000001</v>
      </c>
      <c r="E83" s="13">
        <f t="shared" si="4"/>
        <v>-4.4440984000000006</v>
      </c>
      <c r="F83" s="6">
        <f>'CL &amp; Data'!D295</f>
        <v>-6.7872639000000001</v>
      </c>
      <c r="H83" s="6">
        <f>'CL &amp; Data'!C401</f>
        <v>-12.740572999999999</v>
      </c>
      <c r="I83" s="13">
        <f t="shared" si="5"/>
        <v>-3.2139616999999987</v>
      </c>
      <c r="J83" s="6">
        <f>'CL &amp; Data'!D401</f>
        <v>-9.7681131000000008</v>
      </c>
      <c r="L83" s="6">
        <f>'CL &amp; Data'!L295/1000000000</f>
        <v>14.401999999999999</v>
      </c>
      <c r="N83" s="6">
        <f>'CL &amp; Data'!M295</f>
        <v>-11.741075</v>
      </c>
      <c r="O83" s="13">
        <f t="shared" si="6"/>
        <v>-4.4687118000000003</v>
      </c>
      <c r="P83" s="6">
        <f>'CL &amp; Data'!N295</f>
        <v>-6.7062983999999997</v>
      </c>
      <c r="R83" s="6">
        <f>'CL &amp; Data'!M401</f>
        <v>-12.805687000000001</v>
      </c>
      <c r="S83" s="13">
        <f t="shared" si="7"/>
        <v>-3.6022120000000015</v>
      </c>
      <c r="T83" s="6">
        <f>'CL &amp; Data'!N401</f>
        <v>-8.3173131999999992</v>
      </c>
      <c r="V83" s="80">
        <f>'CL &amp; Data'!B401/1000000000</f>
        <v>14.401999999999999</v>
      </c>
    </row>
    <row r="84" spans="2:22" x14ac:dyDescent="0.25">
      <c r="B84" s="6">
        <f>'CL &amp; Data'!B296/1000000000</f>
        <v>14.581899999999999</v>
      </c>
      <c r="D84" s="6">
        <f>'CL &amp; Data'!C296</f>
        <v>-10.813112</v>
      </c>
      <c r="E84" s="13">
        <f t="shared" si="4"/>
        <v>-4.6134674000000002</v>
      </c>
      <c r="F84" s="6">
        <f>'CL &amp; Data'!D296</f>
        <v>-6.5303320999999999</v>
      </c>
      <c r="H84" s="6">
        <f>'CL &amp; Data'!C402</f>
        <v>-13.406406</v>
      </c>
      <c r="I84" s="13">
        <f t="shared" si="5"/>
        <v>-3.8797946999999997</v>
      </c>
      <c r="J84" s="6">
        <f>'CL &amp; Data'!D402</f>
        <v>-8.4594106999999994</v>
      </c>
      <c r="L84" s="6">
        <f>'CL &amp; Data'!L296/1000000000</f>
        <v>14.581899999999999</v>
      </c>
      <c r="N84" s="6">
        <f>'CL &amp; Data'!M296</f>
        <v>-12.158234</v>
      </c>
      <c r="O84" s="13">
        <f t="shared" si="6"/>
        <v>-4.8858708000000002</v>
      </c>
      <c r="P84" s="6">
        <f>'CL &amp; Data'!N296</f>
        <v>-6.3364310000000001</v>
      </c>
      <c r="R84" s="6">
        <f>'CL &amp; Data'!M402</f>
        <v>-13.326116000000001</v>
      </c>
      <c r="S84" s="13">
        <f t="shared" si="7"/>
        <v>-4.1226410000000016</v>
      </c>
      <c r="T84" s="6">
        <f>'CL &amp; Data'!N402</f>
        <v>-7.4784660000000001</v>
      </c>
      <c r="V84" s="80">
        <f>'CL &amp; Data'!B402/1000000000</f>
        <v>14.581899999999999</v>
      </c>
    </row>
    <row r="85" spans="2:22" x14ac:dyDescent="0.25">
      <c r="B85" s="6">
        <f>'CL &amp; Data'!B297/1000000000</f>
        <v>14.761799999999999</v>
      </c>
      <c r="D85" s="6">
        <f>'CL &amp; Data'!C297</f>
        <v>-11.002071000000001</v>
      </c>
      <c r="E85" s="13">
        <f t="shared" si="4"/>
        <v>-4.8024264000000008</v>
      </c>
      <c r="F85" s="6">
        <f>'CL &amp; Data'!D297</f>
        <v>-6.2723354999999996</v>
      </c>
      <c r="H85" s="6">
        <f>'CL &amp; Data'!C403</f>
        <v>-14.154282</v>
      </c>
      <c r="I85" s="13">
        <f t="shared" si="5"/>
        <v>-4.6276706999999995</v>
      </c>
      <c r="J85" s="6">
        <f>'CL &amp; Data'!D403</f>
        <v>-7.1870460999999999</v>
      </c>
      <c r="L85" s="6">
        <f>'CL &amp; Data'!L297/1000000000</f>
        <v>14.761799999999999</v>
      </c>
      <c r="N85" s="6">
        <f>'CL &amp; Data'!M297</f>
        <v>-12.587664999999999</v>
      </c>
      <c r="O85" s="13">
        <f t="shared" si="6"/>
        <v>-5.3153017999999994</v>
      </c>
      <c r="P85" s="6">
        <f>'CL &amp; Data'!N297</f>
        <v>-5.9378753</v>
      </c>
      <c r="R85" s="6">
        <f>'CL &amp; Data'!M403</f>
        <v>-13.818212000000001</v>
      </c>
      <c r="S85" s="13">
        <f t="shared" si="7"/>
        <v>-4.6147370000000016</v>
      </c>
      <c r="T85" s="6">
        <f>'CL &amp; Data'!N403</f>
        <v>-6.7228808000000004</v>
      </c>
      <c r="V85" s="80">
        <f>'CL &amp; Data'!B403/1000000000</f>
        <v>14.761799999999999</v>
      </c>
    </row>
    <row r="86" spans="2:22" x14ac:dyDescent="0.25">
      <c r="B86" s="6">
        <f>'CL &amp; Data'!B298/1000000000</f>
        <v>14.941700000000001</v>
      </c>
      <c r="D86" s="6">
        <f>'CL &amp; Data'!C298</f>
        <v>-11.214929</v>
      </c>
      <c r="E86" s="13">
        <f t="shared" si="4"/>
        <v>-5.0152843999999996</v>
      </c>
      <c r="F86" s="6">
        <f>'CL &amp; Data'!D298</f>
        <v>-5.9946156000000004</v>
      </c>
      <c r="H86" s="6">
        <f>'CL &amp; Data'!C404</f>
        <v>-14.983252</v>
      </c>
      <c r="I86" s="13">
        <f t="shared" si="5"/>
        <v>-5.4566406999999995</v>
      </c>
      <c r="J86" s="6">
        <f>'CL &amp; Data'!D404</f>
        <v>-6.1961427000000002</v>
      </c>
      <c r="L86" s="6">
        <f>'CL &amp; Data'!L298/1000000000</f>
        <v>14.941700000000001</v>
      </c>
      <c r="N86" s="6">
        <f>'CL &amp; Data'!M298</f>
        <v>-13.065834000000001</v>
      </c>
      <c r="O86" s="13">
        <f t="shared" si="6"/>
        <v>-5.7934708000000006</v>
      </c>
      <c r="P86" s="6">
        <f>'CL &amp; Data'!N298</f>
        <v>-5.5442914999999999</v>
      </c>
      <c r="R86" s="6">
        <f>'CL &amp; Data'!M404</f>
        <v>-14.330555</v>
      </c>
      <c r="S86" s="13">
        <f t="shared" si="7"/>
        <v>-5.1270800000000012</v>
      </c>
      <c r="T86" s="6">
        <f>'CL &amp; Data'!N404</f>
        <v>-6.0641426999999997</v>
      </c>
      <c r="V86" s="80">
        <f>'CL &amp; Data'!B404/1000000000</f>
        <v>14.941700000000001</v>
      </c>
    </row>
    <row r="87" spans="2:22" x14ac:dyDescent="0.25">
      <c r="B87" s="6">
        <f>'CL &amp; Data'!B299/1000000000</f>
        <v>15.121600000000001</v>
      </c>
      <c r="D87" s="6">
        <f>'CL &amp; Data'!C299</f>
        <v>-11.501636</v>
      </c>
      <c r="E87" s="13">
        <f t="shared" si="4"/>
        <v>-5.3019913999999995</v>
      </c>
      <c r="F87" s="6">
        <f>'CL &amp; Data'!D299</f>
        <v>-5.6890010999999996</v>
      </c>
      <c r="H87" s="6">
        <f>'CL &amp; Data'!C405</f>
        <v>-15.813959000000001</v>
      </c>
      <c r="I87" s="13">
        <f t="shared" si="5"/>
        <v>-6.2873476999999998</v>
      </c>
      <c r="J87" s="6">
        <f>'CL &amp; Data'!D405</f>
        <v>-5.4362687999999997</v>
      </c>
      <c r="L87" s="6">
        <f>'CL &amp; Data'!L299/1000000000</f>
        <v>15.121600000000001</v>
      </c>
      <c r="N87" s="6">
        <f>'CL &amp; Data'!M299</f>
        <v>-13.531516</v>
      </c>
      <c r="O87" s="13">
        <f t="shared" si="6"/>
        <v>-6.2591527999999998</v>
      </c>
      <c r="P87" s="6">
        <f>'CL &amp; Data'!N299</f>
        <v>-5.1614164999999996</v>
      </c>
      <c r="R87" s="6">
        <f>'CL &amp; Data'!M405</f>
        <v>-14.858135000000001</v>
      </c>
      <c r="S87" s="13">
        <f t="shared" si="7"/>
        <v>-5.6546600000000016</v>
      </c>
      <c r="T87" s="6">
        <f>'CL &amp; Data'!N405</f>
        <v>-5.4874377000000001</v>
      </c>
      <c r="V87" s="80">
        <f>'CL &amp; Data'!B405/1000000000</f>
        <v>15.121600000000001</v>
      </c>
    </row>
    <row r="88" spans="2:22" x14ac:dyDescent="0.25">
      <c r="B88" s="6">
        <f>'CL &amp; Data'!B300/1000000000</f>
        <v>15.301500000000001</v>
      </c>
      <c r="D88" s="6">
        <f>'CL &amp; Data'!C300</f>
        <v>-11.869285</v>
      </c>
      <c r="E88" s="13">
        <f t="shared" si="4"/>
        <v>-5.6696403999999996</v>
      </c>
      <c r="F88" s="6">
        <f>'CL &amp; Data'!D300</f>
        <v>-5.3373299000000003</v>
      </c>
      <c r="H88" s="6">
        <f>'CL &amp; Data'!C406</f>
        <v>-16.583545999999998</v>
      </c>
      <c r="I88" s="13">
        <f t="shared" si="5"/>
        <v>-7.0569346999999976</v>
      </c>
      <c r="J88" s="6">
        <f>'CL &amp; Data'!D406</f>
        <v>-4.8333754999999998</v>
      </c>
      <c r="L88" s="6">
        <f>'CL &amp; Data'!L300/1000000000</f>
        <v>15.301500000000001</v>
      </c>
      <c r="N88" s="6">
        <f>'CL &amp; Data'!M300</f>
        <v>-14.057945</v>
      </c>
      <c r="O88" s="13">
        <f t="shared" si="6"/>
        <v>-6.7855818000000001</v>
      </c>
      <c r="P88" s="6">
        <f>'CL &amp; Data'!N300</f>
        <v>-4.8035931999999999</v>
      </c>
      <c r="R88" s="6">
        <f>'CL &amp; Data'!M406</f>
        <v>-15.452076999999999</v>
      </c>
      <c r="S88" s="13">
        <f t="shared" si="7"/>
        <v>-6.248602</v>
      </c>
      <c r="T88" s="6">
        <f>'CL &amp; Data'!N406</f>
        <v>-4.9958023999999996</v>
      </c>
      <c r="V88" s="80">
        <f>'CL &amp; Data'!B406/1000000000</f>
        <v>15.301500000000001</v>
      </c>
    </row>
    <row r="89" spans="2:22" x14ac:dyDescent="0.25">
      <c r="B89" s="6">
        <f>'CL &amp; Data'!B301/1000000000</f>
        <v>15.481400000000001</v>
      </c>
      <c r="D89" s="6">
        <f>'CL &amp; Data'!C301</f>
        <v>-12.290751</v>
      </c>
      <c r="E89" s="13">
        <f t="shared" si="4"/>
        <v>-6.0911064000000001</v>
      </c>
      <c r="F89" s="6">
        <f>'CL &amp; Data'!D301</f>
        <v>-4.9708223</v>
      </c>
      <c r="H89" s="6">
        <f>'CL &amp; Data'!C407</f>
        <v>-17.289926999999999</v>
      </c>
      <c r="I89" s="13">
        <f t="shared" si="5"/>
        <v>-7.7633156999999979</v>
      </c>
      <c r="J89" s="6">
        <f>'CL &amp; Data'!D407</f>
        <v>-4.3512807000000002</v>
      </c>
      <c r="L89" s="6">
        <f>'CL &amp; Data'!L301/1000000000</f>
        <v>15.481400000000001</v>
      </c>
      <c r="N89" s="6">
        <f>'CL &amp; Data'!M301</f>
        <v>-14.607424</v>
      </c>
      <c r="O89" s="13">
        <f t="shared" si="6"/>
        <v>-7.3350607999999999</v>
      </c>
      <c r="P89" s="6">
        <f>'CL &amp; Data'!N301</f>
        <v>-4.4602857</v>
      </c>
      <c r="R89" s="6">
        <f>'CL &amp; Data'!M407</f>
        <v>-16.030418000000001</v>
      </c>
      <c r="S89" s="13">
        <f t="shared" si="7"/>
        <v>-6.8269430000000018</v>
      </c>
      <c r="T89" s="6">
        <f>'CL &amp; Data'!N407</f>
        <v>-4.5592575000000002</v>
      </c>
      <c r="V89" s="80">
        <f>'CL &amp; Data'!B407/1000000000</f>
        <v>15.481400000000001</v>
      </c>
    </row>
    <row r="90" spans="2:22" x14ac:dyDescent="0.25">
      <c r="B90" s="6">
        <f>'CL &amp; Data'!B302/1000000000</f>
        <v>15.661300000000001</v>
      </c>
      <c r="D90" s="6">
        <f>'CL &amp; Data'!C302</f>
        <v>-12.807663</v>
      </c>
      <c r="E90" s="13">
        <f t="shared" si="4"/>
        <v>-6.6080183999999997</v>
      </c>
      <c r="F90" s="6">
        <f>'CL &amp; Data'!D302</f>
        <v>-4.5997386000000002</v>
      </c>
      <c r="H90" s="6">
        <f>'CL &amp; Data'!C408</f>
        <v>-17.957025999999999</v>
      </c>
      <c r="I90" s="13">
        <f t="shared" si="5"/>
        <v>-8.4304146999999983</v>
      </c>
      <c r="J90" s="6">
        <f>'CL &amp; Data'!D408</f>
        <v>-3.9563188999999999</v>
      </c>
      <c r="L90" s="6">
        <f>'CL &amp; Data'!L302/1000000000</f>
        <v>15.661300000000001</v>
      </c>
      <c r="N90" s="6">
        <f>'CL &amp; Data'!M302</f>
        <v>-15.154394999999999</v>
      </c>
      <c r="O90" s="13">
        <f t="shared" si="6"/>
        <v>-7.8820317999999991</v>
      </c>
      <c r="P90" s="6">
        <f>'CL &amp; Data'!N302</f>
        <v>-4.1424561000000004</v>
      </c>
      <c r="R90" s="6">
        <f>'CL &amp; Data'!M408</f>
        <v>-16.574598000000002</v>
      </c>
      <c r="S90" s="13">
        <f t="shared" si="7"/>
        <v>-7.3711230000000025</v>
      </c>
      <c r="T90" s="6">
        <f>'CL &amp; Data'!N408</f>
        <v>-4.1760282999999996</v>
      </c>
      <c r="V90" s="80">
        <f>'CL &amp; Data'!B408/1000000000</f>
        <v>15.661300000000001</v>
      </c>
    </row>
    <row r="91" spans="2:22" x14ac:dyDescent="0.25">
      <c r="B91" s="6">
        <f>'CL &amp; Data'!B303/1000000000</f>
        <v>15.841200000000001</v>
      </c>
      <c r="D91" s="6">
        <f>'CL &amp; Data'!C303</f>
        <v>-13.359037000000001</v>
      </c>
      <c r="E91" s="13">
        <f t="shared" si="4"/>
        <v>-7.1593924000000007</v>
      </c>
      <c r="F91" s="6">
        <f>'CL &amp; Data'!D303</f>
        <v>-4.2315506999999997</v>
      </c>
      <c r="H91" s="6">
        <f>'CL &amp; Data'!C409</f>
        <v>-18.643076000000001</v>
      </c>
      <c r="I91" s="13">
        <f t="shared" si="5"/>
        <v>-9.1164646999999999</v>
      </c>
      <c r="J91" s="6">
        <f>'CL &amp; Data'!D409</f>
        <v>-3.6265249000000002</v>
      </c>
      <c r="L91" s="6">
        <f>'CL &amp; Data'!L303/1000000000</f>
        <v>15.841200000000001</v>
      </c>
      <c r="N91" s="6">
        <f>'CL &amp; Data'!M303</f>
        <v>-15.644976</v>
      </c>
      <c r="O91" s="13">
        <f t="shared" si="6"/>
        <v>-8.3726127999999989</v>
      </c>
      <c r="P91" s="6">
        <f>'CL &amp; Data'!N303</f>
        <v>-3.8583503000000001</v>
      </c>
      <c r="R91" s="6">
        <f>'CL &amp; Data'!M409</f>
        <v>-17.096947</v>
      </c>
      <c r="S91" s="13">
        <f t="shared" si="7"/>
        <v>-7.8934720000000009</v>
      </c>
      <c r="T91" s="6">
        <f>'CL &amp; Data'!N409</f>
        <v>-3.8363366000000001</v>
      </c>
      <c r="V91" s="80">
        <f>'CL &amp; Data'!B409/1000000000</f>
        <v>15.841200000000001</v>
      </c>
    </row>
    <row r="92" spans="2:22" x14ac:dyDescent="0.25">
      <c r="B92" s="6">
        <f>'CL &amp; Data'!B304/1000000000</f>
        <v>16.021100000000001</v>
      </c>
      <c r="D92" s="6">
        <f>'CL &amp; Data'!C304</f>
        <v>-13.986978000000001</v>
      </c>
      <c r="E92" s="13">
        <f t="shared" si="4"/>
        <v>-7.7873334000000005</v>
      </c>
      <c r="F92" s="6">
        <f>'CL &amp; Data'!D304</f>
        <v>-3.8902581000000001</v>
      </c>
      <c r="H92" s="6">
        <f>'CL &amp; Data'!C410</f>
        <v>-19.298791999999999</v>
      </c>
      <c r="I92" s="13">
        <f t="shared" si="5"/>
        <v>-9.7721806999999981</v>
      </c>
      <c r="J92" s="6">
        <f>'CL &amp; Data'!D410</f>
        <v>-3.3404102</v>
      </c>
      <c r="L92" s="6">
        <f>'CL &amp; Data'!L304/1000000000</f>
        <v>16.021100000000001</v>
      </c>
      <c r="N92" s="6">
        <f>'CL &amp; Data'!M304</f>
        <v>-16.010325999999999</v>
      </c>
      <c r="O92" s="13">
        <f t="shared" si="6"/>
        <v>-8.7379627999999983</v>
      </c>
      <c r="P92" s="6">
        <f>'CL &amp; Data'!N304</f>
        <v>-3.5986303999999998</v>
      </c>
      <c r="R92" s="6">
        <f>'CL &amp; Data'!M410</f>
        <v>-17.628162</v>
      </c>
      <c r="S92" s="13">
        <f t="shared" si="7"/>
        <v>-8.4246870000000005</v>
      </c>
      <c r="T92" s="6">
        <f>'CL &amp; Data'!N410</f>
        <v>-3.5396980999999998</v>
      </c>
      <c r="V92" s="80">
        <f>'CL &amp; Data'!B410/1000000000</f>
        <v>16.021100000000001</v>
      </c>
    </row>
    <row r="93" spans="2:22" x14ac:dyDescent="0.25">
      <c r="B93" s="6">
        <f>'CL &amp; Data'!B305/1000000000</f>
        <v>16.201000000000001</v>
      </c>
      <c r="D93" s="6">
        <f>'CL &amp; Data'!C305</f>
        <v>-14.635007999999999</v>
      </c>
      <c r="E93" s="13">
        <f t="shared" si="4"/>
        <v>-8.4353634</v>
      </c>
      <c r="F93" s="6">
        <f>'CL &amp; Data'!D305</f>
        <v>-3.5769047999999999</v>
      </c>
      <c r="H93" s="6">
        <f>'CL &amp; Data'!C411</f>
        <v>-19.869409999999998</v>
      </c>
      <c r="I93" s="13">
        <f t="shared" si="5"/>
        <v>-10.342798699999998</v>
      </c>
      <c r="J93" s="6">
        <f>'CL &amp; Data'!D411</f>
        <v>-3.1013500999999999</v>
      </c>
      <c r="L93" s="6">
        <f>'CL &amp; Data'!L305/1000000000</f>
        <v>16.201000000000001</v>
      </c>
      <c r="N93" s="6">
        <f>'CL &amp; Data'!M305</f>
        <v>-16.312871999999999</v>
      </c>
      <c r="O93" s="13">
        <f t="shared" si="6"/>
        <v>-9.0405087999999978</v>
      </c>
      <c r="P93" s="6">
        <f>'CL &amp; Data'!N305</f>
        <v>-3.3827270999999999</v>
      </c>
      <c r="R93" s="6">
        <f>'CL &amp; Data'!M411</f>
        <v>-18.207332999999998</v>
      </c>
      <c r="S93" s="13">
        <f t="shared" si="7"/>
        <v>-9.0038579999999993</v>
      </c>
      <c r="T93" s="6">
        <f>'CL &amp; Data'!N411</f>
        <v>-3.2778068</v>
      </c>
      <c r="V93" s="80">
        <f>'CL &amp; Data'!B411/1000000000</f>
        <v>16.201000000000001</v>
      </c>
    </row>
    <row r="94" spans="2:22" x14ac:dyDescent="0.25">
      <c r="B94" s="6">
        <f>'CL &amp; Data'!B306/1000000000</f>
        <v>16.3809</v>
      </c>
      <c r="D94" s="6">
        <f>'CL &amp; Data'!C306</f>
        <v>-15.331816999999999</v>
      </c>
      <c r="E94" s="13">
        <f t="shared" si="4"/>
        <v>-9.1321723999999982</v>
      </c>
      <c r="F94" s="6">
        <f>'CL &amp; Data'!D306</f>
        <v>-3.2943988000000002</v>
      </c>
      <c r="H94" s="6">
        <f>'CL &amp; Data'!C412</f>
        <v>-20.364692999999999</v>
      </c>
      <c r="I94" s="13">
        <f t="shared" si="5"/>
        <v>-10.838081699999998</v>
      </c>
      <c r="J94" s="6">
        <f>'CL &amp; Data'!D412</f>
        <v>-2.8920197000000001</v>
      </c>
      <c r="L94" s="6">
        <f>'CL &amp; Data'!L306/1000000000</f>
        <v>16.3809</v>
      </c>
      <c r="N94" s="6">
        <f>'CL &amp; Data'!M306</f>
        <v>-16.534320999999998</v>
      </c>
      <c r="O94" s="13">
        <f t="shared" si="6"/>
        <v>-9.2619577999999976</v>
      </c>
      <c r="P94" s="6">
        <f>'CL &amp; Data'!N306</f>
        <v>-3.1881737999999999</v>
      </c>
      <c r="R94" s="6">
        <f>'CL &amp; Data'!M412</f>
        <v>-18.768485999999999</v>
      </c>
      <c r="S94" s="13">
        <f t="shared" si="7"/>
        <v>-9.5650110000000002</v>
      </c>
      <c r="T94" s="6">
        <f>'CL &amp; Data'!N412</f>
        <v>-3.0443220000000002</v>
      </c>
      <c r="V94" s="80">
        <f>'CL &amp; Data'!B412/1000000000</f>
        <v>16.3809</v>
      </c>
    </row>
    <row r="95" spans="2:22" x14ac:dyDescent="0.25">
      <c r="B95" s="6">
        <f>'CL &amp; Data'!B307/1000000000</f>
        <v>16.5608</v>
      </c>
      <c r="D95" s="6">
        <f>'CL &amp; Data'!C307</f>
        <v>-16.035561000000001</v>
      </c>
      <c r="E95" s="13">
        <f t="shared" si="4"/>
        <v>-9.8359164000000021</v>
      </c>
      <c r="F95" s="6">
        <f>'CL &amp; Data'!D307</f>
        <v>-3.0507824000000001</v>
      </c>
      <c r="H95" s="6">
        <f>'CL &amp; Data'!C413</f>
        <v>-20.873283000000001</v>
      </c>
      <c r="I95" s="13">
        <f t="shared" si="5"/>
        <v>-11.3466717</v>
      </c>
      <c r="J95" s="6">
        <f>'CL &amp; Data'!D413</f>
        <v>-2.7193599000000002</v>
      </c>
      <c r="L95" s="6">
        <f>'CL &amp; Data'!L307/1000000000</f>
        <v>16.5608</v>
      </c>
      <c r="N95" s="6">
        <f>'CL &amp; Data'!M307</f>
        <v>-16.779931999999999</v>
      </c>
      <c r="O95" s="13">
        <f t="shared" si="6"/>
        <v>-9.5075687999999978</v>
      </c>
      <c r="P95" s="6">
        <f>'CL &amp; Data'!N307</f>
        <v>-3.0292583</v>
      </c>
      <c r="R95" s="6">
        <f>'CL &amp; Data'!M413</f>
        <v>-19.338352</v>
      </c>
      <c r="S95" s="13">
        <f t="shared" si="7"/>
        <v>-10.134877000000001</v>
      </c>
      <c r="T95" s="6">
        <f>'CL &amp; Data'!N413</f>
        <v>-2.8440976</v>
      </c>
      <c r="V95" s="80">
        <f>'CL &amp; Data'!B413/1000000000</f>
        <v>16.5608</v>
      </c>
    </row>
    <row r="96" spans="2:22" x14ac:dyDescent="0.25">
      <c r="B96" s="6">
        <f>'CL &amp; Data'!B308/1000000000</f>
        <v>16.7407</v>
      </c>
      <c r="D96" s="6">
        <f>'CL &amp; Data'!C308</f>
        <v>-16.741083</v>
      </c>
      <c r="E96" s="13">
        <f t="shared" si="4"/>
        <v>-10.541438400000001</v>
      </c>
      <c r="F96" s="6">
        <f>'CL &amp; Data'!D308</f>
        <v>-2.8471913</v>
      </c>
      <c r="H96" s="6">
        <f>'CL &amp; Data'!C414</f>
        <v>-21.415503000000001</v>
      </c>
      <c r="I96" s="13">
        <f t="shared" si="5"/>
        <v>-11.8888917</v>
      </c>
      <c r="J96" s="6">
        <f>'CL &amp; Data'!D414</f>
        <v>-2.5749930999999999</v>
      </c>
      <c r="L96" s="6">
        <f>'CL &amp; Data'!L308/1000000000</f>
        <v>16.7407</v>
      </c>
      <c r="N96" s="6">
        <f>'CL &amp; Data'!M308</f>
        <v>-17.014935000000001</v>
      </c>
      <c r="O96" s="13">
        <f t="shared" si="6"/>
        <v>-9.7425718000000003</v>
      </c>
      <c r="P96" s="6">
        <f>'CL &amp; Data'!N308</f>
        <v>-2.884198</v>
      </c>
      <c r="R96" s="6">
        <f>'CL &amp; Data'!M414</f>
        <v>-19.916843</v>
      </c>
      <c r="S96" s="13">
        <f t="shared" si="7"/>
        <v>-10.713368000000001</v>
      </c>
      <c r="T96" s="6">
        <f>'CL &amp; Data'!N414</f>
        <v>-2.6747508</v>
      </c>
      <c r="V96" s="80">
        <f>'CL &amp; Data'!B414/1000000000</f>
        <v>16.7407</v>
      </c>
    </row>
    <row r="97" spans="2:22" x14ac:dyDescent="0.25">
      <c r="B97" s="6">
        <f>'CL &amp; Data'!B309/1000000000</f>
        <v>16.9206</v>
      </c>
      <c r="D97" s="6">
        <f>'CL &amp; Data'!C309</f>
        <v>-17.428692000000002</v>
      </c>
      <c r="E97" s="13">
        <f t="shared" si="4"/>
        <v>-11.229047400000002</v>
      </c>
      <c r="F97" s="6">
        <f>'CL &amp; Data'!D309</f>
        <v>-2.6788173</v>
      </c>
      <c r="H97" s="6">
        <f>'CL &amp; Data'!C415</f>
        <v>-21.993348999999998</v>
      </c>
      <c r="I97" s="13">
        <f t="shared" si="5"/>
        <v>-12.466737699999998</v>
      </c>
      <c r="J97" s="6">
        <f>'CL &amp; Data'!D415</f>
        <v>-2.4564501999999999</v>
      </c>
      <c r="L97" s="6">
        <f>'CL &amp; Data'!L309/1000000000</f>
        <v>16.9206</v>
      </c>
      <c r="N97" s="6">
        <f>'CL &amp; Data'!M309</f>
        <v>-17.336179999999999</v>
      </c>
      <c r="O97" s="13">
        <f t="shared" si="6"/>
        <v>-10.063816799999998</v>
      </c>
      <c r="P97" s="6">
        <f>'CL &amp; Data'!N309</f>
        <v>-2.7645051</v>
      </c>
      <c r="R97" s="6">
        <f>'CL &amp; Data'!M415</f>
        <v>-20.495100000000001</v>
      </c>
      <c r="S97" s="13">
        <f t="shared" si="7"/>
        <v>-11.291625000000002</v>
      </c>
      <c r="T97" s="6">
        <f>'CL &amp; Data'!N415</f>
        <v>-2.5396573999999998</v>
      </c>
      <c r="V97" s="80">
        <f>'CL &amp; Data'!B415/1000000000</f>
        <v>16.9206</v>
      </c>
    </row>
    <row r="98" spans="2:22" x14ac:dyDescent="0.25">
      <c r="B98" s="6">
        <f>'CL &amp; Data'!B310/1000000000</f>
        <v>17.1005</v>
      </c>
      <c r="D98" s="6">
        <f>'CL &amp; Data'!C310</f>
        <v>-18.087059</v>
      </c>
      <c r="E98" s="13">
        <f t="shared" si="4"/>
        <v>-11.887414400000001</v>
      </c>
      <c r="F98" s="6">
        <f>'CL &amp; Data'!D310</f>
        <v>-2.5450233999999998</v>
      </c>
      <c r="H98" s="6">
        <f>'CL &amp; Data'!C416</f>
        <v>-22.498898000000001</v>
      </c>
      <c r="I98" s="13">
        <f t="shared" si="5"/>
        <v>-12.9722867</v>
      </c>
      <c r="J98" s="6">
        <f>'CL &amp; Data'!D416</f>
        <v>-2.3614937999999999</v>
      </c>
      <c r="L98" s="6">
        <f>'CL &amp; Data'!L310/1000000000</f>
        <v>17.1005</v>
      </c>
      <c r="N98" s="6">
        <f>'CL &amp; Data'!M310</f>
        <v>-17.690270999999999</v>
      </c>
      <c r="O98" s="13">
        <f t="shared" si="6"/>
        <v>-10.417907799999998</v>
      </c>
      <c r="P98" s="6">
        <f>'CL &amp; Data'!N310</f>
        <v>-2.6577972999999999</v>
      </c>
      <c r="R98" s="6">
        <f>'CL &amp; Data'!M416</f>
        <v>-21.029751000000001</v>
      </c>
      <c r="S98" s="13">
        <f t="shared" si="7"/>
        <v>-11.826276000000002</v>
      </c>
      <c r="T98" s="6">
        <f>'CL &amp; Data'!N416</f>
        <v>-2.434809</v>
      </c>
      <c r="V98" s="80">
        <f>'CL &amp; Data'!B416/1000000000</f>
        <v>17.1005</v>
      </c>
    </row>
    <row r="99" spans="2:22" x14ac:dyDescent="0.25">
      <c r="B99" s="6">
        <f>'CL &amp; Data'!B311/1000000000</f>
        <v>17.2804</v>
      </c>
      <c r="D99" s="6">
        <f>'CL &amp; Data'!C311</f>
        <v>-18.740767000000002</v>
      </c>
      <c r="E99" s="13">
        <f t="shared" si="4"/>
        <v>-12.541122400000003</v>
      </c>
      <c r="F99" s="6">
        <f>'CL &amp; Data'!D311</f>
        <v>-2.4500313</v>
      </c>
      <c r="H99" s="6">
        <f>'CL &amp; Data'!C417</f>
        <v>-22.95112</v>
      </c>
      <c r="I99" s="13">
        <f t="shared" si="5"/>
        <v>-13.424508699999999</v>
      </c>
      <c r="J99" s="6">
        <f>'CL &amp; Data'!D417</f>
        <v>-2.3003583000000001</v>
      </c>
      <c r="L99" s="6">
        <f>'CL &amp; Data'!L311/1000000000</f>
        <v>17.2804</v>
      </c>
      <c r="N99" s="6">
        <f>'CL &amp; Data'!M311</f>
        <v>-18.166079</v>
      </c>
      <c r="O99" s="13">
        <f t="shared" si="6"/>
        <v>-10.893715799999999</v>
      </c>
      <c r="P99" s="6">
        <f>'CL &amp; Data'!N311</f>
        <v>-2.5774913000000002</v>
      </c>
      <c r="R99" s="6">
        <f>'CL &amp; Data'!M417</f>
        <v>-21.508141999999999</v>
      </c>
      <c r="S99" s="13">
        <f t="shared" si="7"/>
        <v>-12.304667</v>
      </c>
      <c r="T99" s="6">
        <f>'CL &amp; Data'!N417</f>
        <v>-2.3633890000000002</v>
      </c>
      <c r="V99" s="80">
        <f>'CL &amp; Data'!B417/1000000000</f>
        <v>17.2804</v>
      </c>
    </row>
    <row r="100" spans="2:22" x14ac:dyDescent="0.25">
      <c r="B100" s="6">
        <f>'CL &amp; Data'!B312/1000000000</f>
        <v>17.4603</v>
      </c>
      <c r="D100" s="6">
        <f>'CL &amp; Data'!C312</f>
        <v>-19.363067999999998</v>
      </c>
      <c r="E100" s="13">
        <f t="shared" si="4"/>
        <v>-13.163423399999999</v>
      </c>
      <c r="F100" s="6">
        <f>'CL &amp; Data'!D312</f>
        <v>-2.3803887000000001</v>
      </c>
      <c r="H100" s="6">
        <f>'CL &amp; Data'!C418</f>
        <v>-23.345224000000002</v>
      </c>
      <c r="I100" s="13">
        <f t="shared" si="5"/>
        <v>-13.818612700000001</v>
      </c>
      <c r="J100" s="6">
        <f>'CL &amp; Data'!D418</f>
        <v>-2.2593458000000002</v>
      </c>
      <c r="L100" s="6">
        <f>'CL &amp; Data'!L312/1000000000</f>
        <v>17.4603</v>
      </c>
      <c r="N100" s="6">
        <f>'CL &amp; Data'!M312</f>
        <v>-18.690956</v>
      </c>
      <c r="O100" s="13">
        <f t="shared" si="6"/>
        <v>-11.418592799999999</v>
      </c>
      <c r="P100" s="6">
        <f>'CL &amp; Data'!N312</f>
        <v>-2.5063580999999999</v>
      </c>
      <c r="R100" s="6">
        <f>'CL &amp; Data'!M418</f>
        <v>-21.957111000000001</v>
      </c>
      <c r="S100" s="13">
        <f t="shared" si="7"/>
        <v>-12.753636000000002</v>
      </c>
      <c r="T100" s="6">
        <f>'CL &amp; Data'!N418</f>
        <v>-2.3161961999999998</v>
      </c>
      <c r="V100" s="80">
        <f>'CL &amp; Data'!B418/1000000000</f>
        <v>17.4603</v>
      </c>
    </row>
    <row r="101" spans="2:22" x14ac:dyDescent="0.25">
      <c r="B101" s="6">
        <f>'CL &amp; Data'!B313/1000000000</f>
        <v>17.6402</v>
      </c>
      <c r="D101" s="6">
        <f>'CL &amp; Data'!C313</f>
        <v>-19.963556000000001</v>
      </c>
      <c r="E101" s="13">
        <f t="shared" si="4"/>
        <v>-13.763911400000001</v>
      </c>
      <c r="F101" s="6">
        <f>'CL &amp; Data'!D313</f>
        <v>-2.3394427000000002</v>
      </c>
      <c r="H101" s="6">
        <f>'CL &amp; Data'!C419</f>
        <v>-23.752932000000001</v>
      </c>
      <c r="I101" s="13">
        <f t="shared" si="5"/>
        <v>-14.2263207</v>
      </c>
      <c r="J101" s="6">
        <f>'CL &amp; Data'!D419</f>
        <v>-2.2412255000000001</v>
      </c>
      <c r="L101" s="6">
        <f>'CL &amp; Data'!L313/1000000000</f>
        <v>17.6402</v>
      </c>
      <c r="N101" s="6">
        <f>'CL &amp; Data'!M313</f>
        <v>-19.294235</v>
      </c>
      <c r="O101" s="13">
        <f t="shared" si="6"/>
        <v>-12.0218718</v>
      </c>
      <c r="P101" s="6">
        <f>'CL &amp; Data'!N313</f>
        <v>-2.4568612999999999</v>
      </c>
      <c r="R101" s="6">
        <f>'CL &amp; Data'!M419</f>
        <v>-22.400535999999999</v>
      </c>
      <c r="S101" s="13">
        <f t="shared" si="7"/>
        <v>-13.197061</v>
      </c>
      <c r="T101" s="6">
        <f>'CL &amp; Data'!N419</f>
        <v>-2.2924397000000001</v>
      </c>
      <c r="V101" s="80">
        <f>'CL &amp; Data'!B419/1000000000</f>
        <v>17.6402</v>
      </c>
    </row>
    <row r="102" spans="2:22" x14ac:dyDescent="0.25">
      <c r="B102" s="6">
        <f>'CL &amp; Data'!B314/1000000000</f>
        <v>17.8201</v>
      </c>
      <c r="D102" s="6">
        <f>'CL &amp; Data'!C314</f>
        <v>-20.527466</v>
      </c>
      <c r="E102" s="13">
        <f t="shared" si="4"/>
        <v>-14.327821400000001</v>
      </c>
      <c r="F102" s="6">
        <f>'CL &amp; Data'!D314</f>
        <v>-2.3181797999999998</v>
      </c>
      <c r="H102" s="6">
        <f>'CL &amp; Data'!C420</f>
        <v>-24.260721</v>
      </c>
      <c r="J102" s="6">
        <f>'CL &amp; Data'!D420</f>
        <v>-2.2354604999999999</v>
      </c>
      <c r="L102" s="6">
        <f>'CL &amp; Data'!L314/1000000000</f>
        <v>17.8201</v>
      </c>
      <c r="N102" s="6">
        <f>'CL &amp; Data'!M314</f>
        <v>-19.883216999999998</v>
      </c>
      <c r="O102" s="13">
        <f t="shared" si="6"/>
        <v>-12.610853799999997</v>
      </c>
      <c r="P102" s="6">
        <f>'CL &amp; Data'!N314</f>
        <v>-2.4225756999999999</v>
      </c>
      <c r="R102" s="6">
        <f>'CL &amp; Data'!M420</f>
        <v>-22.826878000000001</v>
      </c>
      <c r="S102" s="13">
        <f t="shared" si="7"/>
        <v>-13.623403000000001</v>
      </c>
      <c r="T102" s="6">
        <f>'CL &amp; Data'!N420</f>
        <v>-2.2825058</v>
      </c>
      <c r="V102" s="80">
        <f>'CL &amp; Data'!B420/1000000000</f>
        <v>17.8201</v>
      </c>
    </row>
    <row r="103" spans="2:22" x14ac:dyDescent="0.25">
      <c r="B103" s="6">
        <f>'CL &amp; Data'!B315/1000000000</f>
        <v>18</v>
      </c>
      <c r="D103" s="6">
        <f>'CL &amp; Data'!C315</f>
        <v>-20.896269</v>
      </c>
      <c r="E103" s="13">
        <f t="shared" si="4"/>
        <v>-14.696624400000001</v>
      </c>
      <c r="F103" s="6">
        <f>'CL &amp; Data'!D315</f>
        <v>-2.3118322</v>
      </c>
      <c r="H103" s="6">
        <f>'CL &amp; Data'!C421</f>
        <v>-24.646436999999999</v>
      </c>
      <c r="J103" s="6">
        <f>'CL &amp; Data'!D421</f>
        <v>-2.2388487000000001</v>
      </c>
      <c r="L103" s="6">
        <f>'CL &amp; Data'!L315/1000000000</f>
        <v>18</v>
      </c>
      <c r="N103" s="6">
        <f>'CL &amp; Data'!M315</f>
        <v>-20.288103</v>
      </c>
      <c r="O103" s="13">
        <f t="shared" si="6"/>
        <v>-13.015739799999999</v>
      </c>
      <c r="P103" s="6">
        <f>'CL &amp; Data'!N315</f>
        <v>-2.4059721999999999</v>
      </c>
      <c r="R103" s="6">
        <f>'CL &amp; Data'!M421</f>
        <v>-23.109338999999999</v>
      </c>
      <c r="S103" s="13">
        <f t="shared" si="7"/>
        <v>-13.905863999999999</v>
      </c>
      <c r="T103" s="6">
        <f>'CL &amp; Data'!N421</f>
        <v>-2.2829101000000001</v>
      </c>
      <c r="V103" s="80">
        <f>'CL &amp; Data'!B421/1000000000</f>
        <v>18</v>
      </c>
    </row>
    <row r="105" spans="2:22" x14ac:dyDescent="0.25">
      <c r="D105" s="6" t="str">
        <f>ADDRESS(MATCH(MAX(D3:D103),D1:D103,0),4)</f>
        <v>$D$3</v>
      </c>
      <c r="H105" s="79" t="str">
        <f>ADDRESS(MATCH(MAX(H3:H103),H1:H103,0),8)</f>
        <v>$H$3</v>
      </c>
      <c r="N105" s="79" t="str">
        <f>ADDRESS(MATCH(MAX(N3:N103),N1:N103,0),14)</f>
        <v>$N$4</v>
      </c>
      <c r="R105" s="79" t="str">
        <f>ADDRESS(MATCH(MAX(R3:R103),R1:R103,0),18)</f>
        <v>$R$3</v>
      </c>
    </row>
    <row r="106" spans="2:22" x14ac:dyDescent="0.25">
      <c r="D106" s="6">
        <f>MAX(D3:D103)</f>
        <v>-6.1996446000000001</v>
      </c>
      <c r="H106" s="79">
        <f>MAX(H4:H104)</f>
        <v>-9.5452861999999996</v>
      </c>
      <c r="N106" s="79">
        <f>MAX(N4:N104)</f>
        <v>-7.2723632</v>
      </c>
      <c r="R106" s="79">
        <f>MAX(R4:R104)</f>
        <v>-9.2044077000000009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316"/>
  <sheetViews>
    <sheetView topLeftCell="J1" zoomScale="70" zoomScaleNormal="70" workbookViewId="0">
      <selection activeCell="Y11" sqref="Y11"/>
    </sheetView>
  </sheetViews>
  <sheetFormatPr defaultRowHeight="15" x14ac:dyDescent="0.25"/>
  <cols>
    <col min="1" max="1" width="13.7109375" style="40" customWidth="1"/>
    <col min="2" max="7" width="9.140625" style="88"/>
    <col min="8" max="8" width="2" style="7" customWidth="1"/>
    <col min="9" max="9" width="13.7109375" style="5" customWidth="1"/>
    <col min="10" max="10" width="14.42578125" style="5" bestFit="1" customWidth="1"/>
    <col min="11" max="26" width="14.28515625" style="5" customWidth="1"/>
    <col min="27" max="27" width="13.7109375" style="40" customWidth="1"/>
    <col min="28" max="33" width="9.140625" style="88"/>
    <col min="34" max="34" width="2" style="7" customWidth="1"/>
    <col min="35" max="35" width="13.7109375" style="5" customWidth="1"/>
    <col min="36" max="36" width="14.5703125" style="5" bestFit="1" customWidth="1"/>
    <col min="37" max="37" width="14.5703125" style="5" customWidth="1"/>
    <col min="50" max="52" width="14.28515625" style="5" customWidth="1"/>
    <col min="53" max="53" width="2" style="7" customWidth="1"/>
    <col min="54" max="16384" width="9.140625" style="3"/>
  </cols>
  <sheetData>
    <row r="1" spans="1:53" x14ac:dyDescent="0.25">
      <c r="B1" s="88" t="s">
        <v>95</v>
      </c>
      <c r="I1" s="5" t="s">
        <v>201</v>
      </c>
      <c r="J1" s="43" t="str">
        <f>E8</f>
        <v>IIP3 +17 dBm LO Log Mag(dBm)</v>
      </c>
      <c r="K1" s="43" t="str">
        <f>D8</f>
        <v>OIP3 +17dBm LO Log Mag(dBm)</v>
      </c>
      <c r="L1" s="5" t="s">
        <v>201</v>
      </c>
      <c r="M1" s="43" t="str">
        <f>C112</f>
        <v>IIP3 +15dBm Log Mag(dBm)</v>
      </c>
      <c r="N1" s="43" t="str">
        <f>D112</f>
        <v>OIP3 +15dBm Log Mag(dBm)</v>
      </c>
      <c r="O1" s="5" t="s">
        <v>201</v>
      </c>
      <c r="P1" s="43" t="str">
        <f>C216</f>
        <v>IIP3 +13dBm Log Mag(dBm)</v>
      </c>
      <c r="Q1" s="43" t="str">
        <f>D216</f>
        <v>OIP3 +13dBm Log Mag(dBm)</v>
      </c>
      <c r="R1" s="5" t="s">
        <v>201</v>
      </c>
      <c r="S1" s="43">
        <f>C320</f>
        <v>0</v>
      </c>
      <c r="T1" s="43">
        <f>D320</f>
        <v>0</v>
      </c>
      <c r="U1" s="5" t="s">
        <v>201</v>
      </c>
      <c r="V1" s="43">
        <f>C424</f>
        <v>0</v>
      </c>
      <c r="W1" s="43">
        <f>D424</f>
        <v>0</v>
      </c>
      <c r="X1" s="43">
        <f>B528</f>
        <v>0</v>
      </c>
      <c r="Y1" s="43">
        <f t="shared" ref="Y1:Z1" si="0">C528</f>
        <v>0</v>
      </c>
      <c r="Z1" s="43">
        <f t="shared" si="0"/>
        <v>0</v>
      </c>
      <c r="AB1" s="88" t="s">
        <v>95</v>
      </c>
      <c r="AI1" s="5" t="s">
        <v>201</v>
      </c>
      <c r="AJ1" s="43" t="str">
        <f>AE8</f>
        <v>IIP3 +17 dBm LO Log Mag(dBm)</v>
      </c>
      <c r="AK1" s="43" t="str">
        <f>AD8</f>
        <v>OIP3 +17dBm LO Log Mag(dBm)</v>
      </c>
      <c r="AL1" s="5" t="s">
        <v>201</v>
      </c>
      <c r="AM1" s="43" t="str">
        <f>AC112</f>
        <v>IIP3 +15dBm Log Mag(dBm)</v>
      </c>
      <c r="AN1" s="43" t="str">
        <f>AD112</f>
        <v>OIP3 +15dBm Log Mag(dBm)</v>
      </c>
      <c r="AO1" s="5" t="s">
        <v>201</v>
      </c>
      <c r="AP1" s="43" t="str">
        <f>AC216</f>
        <v>IIP3 +13dBm Log Mag(dBm)</v>
      </c>
      <c r="AQ1" s="43" t="str">
        <f>AD216</f>
        <v>OIP3 +13dBm Log Mag(dBm)</v>
      </c>
      <c r="AR1" s="5" t="s">
        <v>201</v>
      </c>
      <c r="AS1" s="43">
        <f>AC320</f>
        <v>0</v>
      </c>
      <c r="AT1" s="43">
        <f>AD320</f>
        <v>0</v>
      </c>
      <c r="AU1" s="5" t="s">
        <v>201</v>
      </c>
      <c r="AV1" s="43">
        <f>AC424</f>
        <v>0</v>
      </c>
      <c r="AW1" s="43">
        <f>AD424</f>
        <v>0</v>
      </c>
      <c r="AX1" s="43">
        <f>AB528</f>
        <v>0</v>
      </c>
      <c r="AY1" s="43">
        <f t="shared" ref="AY1" si="1">AC528</f>
        <v>0</v>
      </c>
      <c r="AZ1" s="43">
        <f t="shared" ref="AZ1" si="2">AD528</f>
        <v>0</v>
      </c>
    </row>
    <row r="2" spans="1:53" x14ac:dyDescent="0.25">
      <c r="A2" s="39" t="s">
        <v>106</v>
      </c>
      <c r="B2" s="88" t="s">
        <v>256</v>
      </c>
      <c r="C2" s="88" t="s">
        <v>270</v>
      </c>
      <c r="D2" s="88" t="s">
        <v>272</v>
      </c>
      <c r="E2" s="88" t="s">
        <v>273</v>
      </c>
      <c r="J2" s="71" t="s">
        <v>254</v>
      </c>
      <c r="M2" s="71" t="s">
        <v>244</v>
      </c>
      <c r="P2" s="71" t="s">
        <v>232</v>
      </c>
      <c r="S2" s="71" t="s">
        <v>250</v>
      </c>
      <c r="V2" s="71" t="s">
        <v>251</v>
      </c>
      <c r="Y2" s="71" t="s">
        <v>252</v>
      </c>
      <c r="AA2" s="39" t="s">
        <v>107</v>
      </c>
      <c r="AB2" s="88" t="s">
        <v>256</v>
      </c>
      <c r="AC2" s="88" t="s">
        <v>270</v>
      </c>
      <c r="AD2" s="88" t="s">
        <v>272</v>
      </c>
      <c r="AE2" s="88" t="s">
        <v>273</v>
      </c>
      <c r="AJ2" s="71" t="s">
        <v>254</v>
      </c>
      <c r="AL2" s="5"/>
      <c r="AM2" s="71" t="s">
        <v>244</v>
      </c>
      <c r="AN2" s="5"/>
      <c r="AO2" s="5"/>
      <c r="AP2" s="71" t="s">
        <v>232</v>
      </c>
      <c r="AQ2" s="5"/>
      <c r="AR2" s="5"/>
      <c r="AS2" s="71" t="s">
        <v>250</v>
      </c>
      <c r="AT2" s="5"/>
      <c r="AU2" s="5"/>
      <c r="AV2" s="71" t="s">
        <v>251</v>
      </c>
      <c r="AW2" s="5"/>
      <c r="AY2" s="71" t="s">
        <v>252</v>
      </c>
    </row>
    <row r="3" spans="1:53" s="18" customFormat="1" x14ac:dyDescent="0.25">
      <c r="A3" s="40"/>
      <c r="B3" s="88" t="s">
        <v>313</v>
      </c>
      <c r="C3" s="88" t="s">
        <v>314</v>
      </c>
      <c r="D3" s="88" t="s">
        <v>316</v>
      </c>
      <c r="E3" s="88"/>
      <c r="F3" s="88"/>
      <c r="G3" s="88"/>
      <c r="H3" s="16"/>
      <c r="I3" s="13" t="s">
        <v>12</v>
      </c>
      <c r="J3" s="17">
        <f>AVERAGE(J13:J90)</f>
        <v>22.099958538461543</v>
      </c>
      <c r="K3" s="17">
        <f>AVERAGE(K13:K90)</f>
        <v>14.562695355128204</v>
      </c>
      <c r="L3" s="13" t="s">
        <v>12</v>
      </c>
      <c r="M3" s="17">
        <f>AVERAGE(M16:M797)</f>
        <v>21.686152112950921</v>
      </c>
      <c r="N3" s="17">
        <f>AVERAGE(N26:N97)</f>
        <v>14.707515625000005</v>
      </c>
      <c r="O3" s="13" t="s">
        <v>12</v>
      </c>
      <c r="P3" s="17">
        <f>AVERAGE(P26:P97)</f>
        <v>22.342307680555553</v>
      </c>
      <c r="Q3" s="17">
        <f>AVERAGE(Q26:Q97)</f>
        <v>14.215283593055553</v>
      </c>
      <c r="R3" s="13" t="s">
        <v>12</v>
      </c>
      <c r="S3" s="17">
        <f>AVERAGE(S26:S97)</f>
        <v>0</v>
      </c>
      <c r="T3" s="17">
        <f>AVERAGE(T26:T97)</f>
        <v>0</v>
      </c>
      <c r="U3" s="13" t="s">
        <v>12</v>
      </c>
      <c r="V3" s="17">
        <f>AVERAGE(V26:V97)</f>
        <v>0</v>
      </c>
      <c r="W3" s="17">
        <f>AVERAGE(W26:W97)</f>
        <v>0</v>
      </c>
      <c r="X3" s="13" t="s">
        <v>12</v>
      </c>
      <c r="Y3" s="17">
        <f>AVERAGE(Y26:Y97)</f>
        <v>0</v>
      </c>
      <c r="Z3" s="17">
        <f>AVERAGE(Z26:Z97)</f>
        <v>0</v>
      </c>
      <c r="AA3" s="40"/>
      <c r="AB3" s="88" t="s">
        <v>269</v>
      </c>
      <c r="AC3" s="88" t="s">
        <v>317</v>
      </c>
      <c r="AD3" s="88" t="s">
        <v>318</v>
      </c>
      <c r="AE3" s="88"/>
      <c r="AF3" s="88"/>
      <c r="AG3" s="88"/>
      <c r="AH3" s="16"/>
      <c r="AI3" s="13" t="s">
        <v>12</v>
      </c>
      <c r="AJ3" s="17">
        <f>AVERAGE(AJ13:AJ90)</f>
        <v>22.354469897435894</v>
      </c>
      <c r="AK3" s="17">
        <f>AVERAGE(AK13:AK90)</f>
        <v>14.176760307692302</v>
      </c>
      <c r="AL3" s="13" t="s">
        <v>12</v>
      </c>
      <c r="AM3" s="17">
        <f>AVERAGE(AM16:AM797)</f>
        <v>21.821984784090912</v>
      </c>
      <c r="AN3" s="17">
        <f>AVERAGE(AN26:AN97)</f>
        <v>14.316810600000004</v>
      </c>
      <c r="AO3" s="13" t="s">
        <v>12</v>
      </c>
      <c r="AP3" s="17">
        <f>AVERAGE(AP26:AP97)</f>
        <v>22.064445263888885</v>
      </c>
      <c r="AQ3" s="17">
        <f>AVERAGE(AQ26:AQ97)</f>
        <v>13.246554190277779</v>
      </c>
      <c r="AR3" s="13" t="s">
        <v>12</v>
      </c>
      <c r="AS3" s="17">
        <f>AVERAGE(AS26:AS97)</f>
        <v>0</v>
      </c>
      <c r="AT3" s="17">
        <f>AVERAGE(AT26:AT97)</f>
        <v>0</v>
      </c>
      <c r="AU3" s="13" t="s">
        <v>12</v>
      </c>
      <c r="AV3" s="17">
        <f>AVERAGE(AV26:AV97)</f>
        <v>0</v>
      </c>
      <c r="AW3" s="17">
        <f>AVERAGE(AW26:AW97)</f>
        <v>0</v>
      </c>
      <c r="AX3" s="13" t="s">
        <v>12</v>
      </c>
      <c r="AY3" s="17">
        <f>AVERAGE(AY26:AY97)</f>
        <v>0</v>
      </c>
      <c r="AZ3" s="17">
        <f>AVERAGE(AZ26:AZ97)</f>
        <v>0</v>
      </c>
      <c r="BA3" s="16"/>
    </row>
    <row r="4" spans="1:53" x14ac:dyDescent="0.25">
      <c r="B4" s="88" t="s">
        <v>98</v>
      </c>
      <c r="H4" s="8"/>
      <c r="AB4" s="88" t="s">
        <v>98</v>
      </c>
      <c r="AH4" s="8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BA4" s="8"/>
    </row>
    <row r="5" spans="1:53" x14ac:dyDescent="0.25">
      <c r="H5" s="8"/>
      <c r="I5" s="6">
        <f t="shared" ref="I5:I36" si="3">B9/1000000000</f>
        <v>6</v>
      </c>
      <c r="J5" s="6">
        <f t="shared" ref="J5:J36" si="4">E9</f>
        <v>24.134188000000002</v>
      </c>
      <c r="K5" s="6">
        <f>D9</f>
        <v>1.6258302</v>
      </c>
      <c r="L5" s="6">
        <f>B9/1000000000</f>
        <v>6</v>
      </c>
      <c r="M5" s="6">
        <f>C113</f>
        <v>14.406711</v>
      </c>
      <c r="N5" s="6">
        <f>D113</f>
        <v>-15.294447</v>
      </c>
      <c r="O5" s="6">
        <f>B9/1000000000</f>
        <v>6</v>
      </c>
      <c r="P5" s="6">
        <f>C217</f>
        <v>4.7083086999999999</v>
      </c>
      <c r="Q5" s="6">
        <f>D217</f>
        <v>-47.520943000000003</v>
      </c>
      <c r="R5" s="6">
        <f>B9/1000000000</f>
        <v>6</v>
      </c>
      <c r="S5" s="6">
        <f>C321</f>
        <v>0</v>
      </c>
      <c r="T5" s="6">
        <f>D321</f>
        <v>0</v>
      </c>
      <c r="U5" s="6">
        <f>B9/1000000000</f>
        <v>6</v>
      </c>
      <c r="V5" s="6">
        <f>C425</f>
        <v>0</v>
      </c>
      <c r="W5" s="6">
        <f>D425</f>
        <v>0</v>
      </c>
      <c r="X5" s="43">
        <f>B529/1000000000</f>
        <v>0</v>
      </c>
      <c r="Y5" s="43">
        <f>C529</f>
        <v>0</v>
      </c>
      <c r="Z5" s="43">
        <f>D529</f>
        <v>0</v>
      </c>
      <c r="AH5" s="8"/>
      <c r="AI5" s="6">
        <f t="shared" ref="AI5:AI36" si="5">AB9/1000000000</f>
        <v>6</v>
      </c>
      <c r="AJ5" s="6">
        <f t="shared" ref="AJ5:AJ36" si="6">AE9</f>
        <v>0.71472590999999996</v>
      </c>
      <c r="AK5" s="6">
        <f>AD9</f>
        <v>-52.011372000000001</v>
      </c>
      <c r="AL5" s="6">
        <f>AB9/1000000000</f>
        <v>6</v>
      </c>
      <c r="AM5" s="6">
        <f>AC113</f>
        <v>-1.4498564</v>
      </c>
      <c r="AN5" s="6">
        <f>AD113</f>
        <v>-76.429466000000005</v>
      </c>
      <c r="AO5" s="6">
        <f>AB9/1000000000</f>
        <v>6</v>
      </c>
      <c r="AP5" s="43">
        <f>AC217</f>
        <v>-2.9478233</v>
      </c>
      <c r="AQ5" s="6">
        <f>AD217</f>
        <v>-80.880898000000002</v>
      </c>
      <c r="AR5" s="6">
        <f>AB9/1000000000</f>
        <v>6</v>
      </c>
      <c r="AS5" s="6">
        <f>AC321</f>
        <v>0</v>
      </c>
      <c r="AT5" s="6">
        <f>AD321</f>
        <v>0</v>
      </c>
      <c r="AU5" s="6">
        <f>AB9/1000000000</f>
        <v>6</v>
      </c>
      <c r="AV5" s="6">
        <f>AC425</f>
        <v>0</v>
      </c>
      <c r="AW5" s="6">
        <f>AD425</f>
        <v>0</v>
      </c>
      <c r="AX5" s="43">
        <f>AB529/1000000000</f>
        <v>0</v>
      </c>
      <c r="AY5" s="43">
        <f>AC529</f>
        <v>0</v>
      </c>
      <c r="AZ5" s="43">
        <f>AD529</f>
        <v>0</v>
      </c>
      <c r="BA5" s="8"/>
    </row>
    <row r="6" spans="1:53" x14ac:dyDescent="0.25">
      <c r="H6" s="8"/>
      <c r="I6" s="6">
        <f t="shared" si="3"/>
        <v>6.3979591836734997</v>
      </c>
      <c r="J6" s="6">
        <f t="shared" si="4"/>
        <v>24.759056000000001</v>
      </c>
      <c r="K6" s="83">
        <f t="shared" ref="K6:K69" si="7">D10</f>
        <v>3.7730725000000001</v>
      </c>
      <c r="L6" s="6">
        <f t="shared" ref="L6:L69" si="8">B10/1000000000</f>
        <v>6.3979591836734997</v>
      </c>
      <c r="M6" s="79">
        <f t="shared" ref="M6:M69" si="9">C114</f>
        <v>18.735344000000001</v>
      </c>
      <c r="N6" s="83">
        <f t="shared" ref="N6:N69" si="10">D114</f>
        <v>-6.9702739999999999</v>
      </c>
      <c r="O6" s="6">
        <f t="shared" ref="O6:O69" si="11">B10/1000000000</f>
        <v>6.3979591836734997</v>
      </c>
      <c r="P6" s="79">
        <f t="shared" ref="P6:P69" si="12">C218</f>
        <v>7.2561296999999998</v>
      </c>
      <c r="Q6" s="83">
        <f t="shared" ref="Q6:Q69" si="13">D218</f>
        <v>-34.248584999999999</v>
      </c>
      <c r="R6" s="6">
        <f t="shared" ref="R6:R69" si="14">B10/1000000000</f>
        <v>6.3979591836734997</v>
      </c>
      <c r="S6" s="79">
        <f t="shared" ref="S6:S69" si="15">C322</f>
        <v>0</v>
      </c>
      <c r="T6" s="83">
        <f t="shared" ref="T6:T69" si="16">D322</f>
        <v>0</v>
      </c>
      <c r="U6" s="6">
        <f t="shared" ref="U6:U69" si="17">B10/1000000000</f>
        <v>6.3979591836734997</v>
      </c>
      <c r="V6" s="79">
        <f t="shared" ref="V6:V69" si="18">C426</f>
        <v>0</v>
      </c>
      <c r="W6" s="83">
        <f t="shared" ref="W6:W69" si="19">D426</f>
        <v>0</v>
      </c>
      <c r="X6" s="43">
        <f t="shared" ref="X6:X69" si="20">B530/1000000000</f>
        <v>0</v>
      </c>
      <c r="Y6" s="43">
        <f t="shared" ref="Y6:Z6" si="21">C530</f>
        <v>0</v>
      </c>
      <c r="Z6" s="43">
        <f t="shared" si="21"/>
        <v>0</v>
      </c>
      <c r="AH6" s="8"/>
      <c r="AI6" s="6">
        <f t="shared" si="5"/>
        <v>6.3979591836734997</v>
      </c>
      <c r="AJ6" s="6">
        <f t="shared" si="6"/>
        <v>3.8522357999999999</v>
      </c>
      <c r="AK6" s="83">
        <f t="shared" ref="AK6:AK69" si="22">AD10</f>
        <v>-36.139094999999998</v>
      </c>
      <c r="AL6" s="6">
        <f t="shared" ref="AL6:AL69" si="23">AB10/1000000000</f>
        <v>6.3979591836734997</v>
      </c>
      <c r="AM6" s="79">
        <f t="shared" ref="AM6:AM69" si="24">AC114</f>
        <v>-1.0299305000000001</v>
      </c>
      <c r="AN6" s="83">
        <f t="shared" ref="AN6:AN69" si="25">AD114</f>
        <v>-62.893005000000002</v>
      </c>
      <c r="AO6" s="6">
        <f t="shared" ref="AO6:AO69" si="26">AB10/1000000000</f>
        <v>6.3979591836734997</v>
      </c>
      <c r="AP6" s="43">
        <f t="shared" ref="AP6:AP69" si="27">AC218</f>
        <v>-2.6276647999999998</v>
      </c>
      <c r="AQ6" s="83">
        <f t="shared" ref="AQ6:AQ69" si="28">AD218</f>
        <v>-76.194884999999999</v>
      </c>
      <c r="AR6" s="6">
        <f t="shared" ref="AR6:AR69" si="29">AB10/1000000000</f>
        <v>6.3979591836734997</v>
      </c>
      <c r="AS6" s="79">
        <f t="shared" ref="AS6:AS69" si="30">AC322</f>
        <v>0</v>
      </c>
      <c r="AT6" s="83">
        <f t="shared" ref="AT6:AT69" si="31">AD322</f>
        <v>0</v>
      </c>
      <c r="AU6" s="6">
        <f t="shared" ref="AU6:AU69" si="32">AB10/1000000000</f>
        <v>6.3979591836734997</v>
      </c>
      <c r="AV6" s="79">
        <f t="shared" ref="AV6:AV69" si="33">AC426</f>
        <v>0</v>
      </c>
      <c r="AW6" s="83">
        <f t="shared" ref="AW6:AW69" si="34">AD426</f>
        <v>0</v>
      </c>
      <c r="AX6" s="43">
        <f t="shared" ref="AX6:AX69" si="35">AB530/1000000000</f>
        <v>0</v>
      </c>
      <c r="AY6" s="43">
        <f t="shared" ref="AY6:AY69" si="36">AC530</f>
        <v>0</v>
      </c>
      <c r="AZ6" s="43">
        <f t="shared" ref="AZ6:AZ69" si="37">AD530</f>
        <v>0</v>
      </c>
      <c r="BA6" s="8"/>
    </row>
    <row r="7" spans="1:53" x14ac:dyDescent="0.25">
      <c r="B7" s="88" t="s">
        <v>99</v>
      </c>
      <c r="H7" s="8"/>
      <c r="I7" s="6">
        <f t="shared" si="3"/>
        <v>6.7959183673468999</v>
      </c>
      <c r="J7" s="6">
        <f t="shared" si="4"/>
        <v>25.504878999999999</v>
      </c>
      <c r="K7" s="83">
        <f t="shared" si="7"/>
        <v>6.1967544999999999</v>
      </c>
      <c r="L7" s="6">
        <f t="shared" si="8"/>
        <v>6.7959183673468999</v>
      </c>
      <c r="M7" s="79">
        <f t="shared" si="9"/>
        <v>21.931017000000001</v>
      </c>
      <c r="N7" s="83">
        <f t="shared" si="10"/>
        <v>0.45253252999999999</v>
      </c>
      <c r="O7" s="6">
        <f t="shared" si="11"/>
        <v>6.7959183673468999</v>
      </c>
      <c r="P7" s="79">
        <f t="shared" si="12"/>
        <v>13.076898</v>
      </c>
      <c r="Q7" s="83">
        <f t="shared" si="13"/>
        <v>-16.082113</v>
      </c>
      <c r="R7" s="6">
        <f t="shared" si="14"/>
        <v>6.7959183673468999</v>
      </c>
      <c r="S7" s="79">
        <f t="shared" si="15"/>
        <v>0</v>
      </c>
      <c r="T7" s="83">
        <f t="shared" si="16"/>
        <v>0</v>
      </c>
      <c r="U7" s="6">
        <f t="shared" si="17"/>
        <v>6.7959183673468999</v>
      </c>
      <c r="V7" s="79">
        <f t="shared" si="18"/>
        <v>0</v>
      </c>
      <c r="W7" s="83">
        <f t="shared" si="19"/>
        <v>0</v>
      </c>
      <c r="X7" s="43">
        <f t="shared" si="20"/>
        <v>0</v>
      </c>
      <c r="Y7" s="43">
        <f t="shared" ref="Y7:Z7" si="38">C531</f>
        <v>0</v>
      </c>
      <c r="Z7" s="43">
        <f t="shared" si="38"/>
        <v>0</v>
      </c>
      <c r="AB7" s="88" t="s">
        <v>99</v>
      </c>
      <c r="AH7" s="8"/>
      <c r="AI7" s="6">
        <f t="shared" si="5"/>
        <v>6.7959183673468999</v>
      </c>
      <c r="AJ7" s="6">
        <f t="shared" si="6"/>
        <v>9.0565233000000003</v>
      </c>
      <c r="AK7" s="83">
        <f t="shared" si="22"/>
        <v>-16.666869999999999</v>
      </c>
      <c r="AL7" s="6">
        <f t="shared" si="23"/>
        <v>6.7959183673468999</v>
      </c>
      <c r="AM7" s="79">
        <f t="shared" si="24"/>
        <v>3.4590485000000002</v>
      </c>
      <c r="AN7" s="83">
        <f t="shared" si="25"/>
        <v>-39.184074000000003</v>
      </c>
      <c r="AO7" s="6">
        <f t="shared" si="26"/>
        <v>6.7959183673468999</v>
      </c>
      <c r="AP7" s="43">
        <f t="shared" si="27"/>
        <v>-1.4032836</v>
      </c>
      <c r="AQ7" s="83">
        <f t="shared" si="28"/>
        <v>-59.672691</v>
      </c>
      <c r="AR7" s="6">
        <f t="shared" si="29"/>
        <v>6.7959183673468999</v>
      </c>
      <c r="AS7" s="79">
        <f t="shared" si="30"/>
        <v>0</v>
      </c>
      <c r="AT7" s="83">
        <f t="shared" si="31"/>
        <v>0</v>
      </c>
      <c r="AU7" s="6">
        <f t="shared" si="32"/>
        <v>6.7959183673468999</v>
      </c>
      <c r="AV7" s="79">
        <f t="shared" si="33"/>
        <v>0</v>
      </c>
      <c r="AW7" s="83">
        <f t="shared" si="34"/>
        <v>0</v>
      </c>
      <c r="AX7" s="43">
        <f t="shared" si="35"/>
        <v>0</v>
      </c>
      <c r="AY7" s="43">
        <f t="shared" si="36"/>
        <v>0</v>
      </c>
      <c r="AZ7" s="43">
        <f t="shared" si="37"/>
        <v>0</v>
      </c>
      <c r="BA7" s="8"/>
    </row>
    <row r="8" spans="1:53" x14ac:dyDescent="0.25">
      <c r="B8" s="88" t="s">
        <v>19</v>
      </c>
      <c r="C8" s="88" t="s">
        <v>109</v>
      </c>
      <c r="D8" s="88" t="s">
        <v>282</v>
      </c>
      <c r="E8" s="88" t="s">
        <v>298</v>
      </c>
      <c r="F8" s="88" t="s">
        <v>110</v>
      </c>
      <c r="G8" s="88" t="s">
        <v>283</v>
      </c>
      <c r="H8" s="8"/>
      <c r="I8" s="6">
        <f t="shared" si="3"/>
        <v>7.1938775510203996</v>
      </c>
      <c r="J8" s="6">
        <f t="shared" si="4"/>
        <v>23.968567</v>
      </c>
      <c r="K8" s="83">
        <f t="shared" si="7"/>
        <v>5.9637814000000002</v>
      </c>
      <c r="L8" s="6">
        <f t="shared" si="8"/>
        <v>7.1938775510203996</v>
      </c>
      <c r="M8" s="79">
        <f t="shared" si="9"/>
        <v>23.782</v>
      </c>
      <c r="N8" s="83">
        <f t="shared" si="10"/>
        <v>4.8009066999999996</v>
      </c>
      <c r="O8" s="6">
        <f t="shared" si="11"/>
        <v>7.1938775510203996</v>
      </c>
      <c r="P8" s="79">
        <f t="shared" si="12"/>
        <v>16.959416999999998</v>
      </c>
      <c r="Q8" s="83">
        <f t="shared" si="13"/>
        <v>-5.1284841999999999</v>
      </c>
      <c r="R8" s="6">
        <f t="shared" si="14"/>
        <v>7.1938775510203996</v>
      </c>
      <c r="S8" s="79">
        <f t="shared" si="15"/>
        <v>0</v>
      </c>
      <c r="T8" s="83">
        <f t="shared" si="16"/>
        <v>0</v>
      </c>
      <c r="U8" s="6">
        <f t="shared" si="17"/>
        <v>7.1938775510203996</v>
      </c>
      <c r="V8" s="79">
        <f t="shared" si="18"/>
        <v>0</v>
      </c>
      <c r="W8" s="83">
        <f t="shared" si="19"/>
        <v>0</v>
      </c>
      <c r="X8" s="43">
        <f t="shared" si="20"/>
        <v>0</v>
      </c>
      <c r="Y8" s="43">
        <f t="shared" ref="Y8:Z8" si="39">C532</f>
        <v>0</v>
      </c>
      <c r="Z8" s="43">
        <f t="shared" si="39"/>
        <v>0</v>
      </c>
      <c r="AB8" s="88" t="s">
        <v>19</v>
      </c>
      <c r="AC8" s="88" t="s">
        <v>109</v>
      </c>
      <c r="AD8" s="88" t="s">
        <v>282</v>
      </c>
      <c r="AE8" s="88" t="s">
        <v>298</v>
      </c>
      <c r="AF8" s="88" t="s">
        <v>110</v>
      </c>
      <c r="AG8" s="88" t="s">
        <v>283</v>
      </c>
      <c r="AH8" s="8"/>
      <c r="AI8" s="6">
        <f t="shared" si="5"/>
        <v>7.1938775510203996</v>
      </c>
      <c r="AJ8" s="6">
        <f t="shared" si="6"/>
        <v>15.306152000000001</v>
      </c>
      <c r="AK8" s="83">
        <f t="shared" si="22"/>
        <v>-2.9110412999999999</v>
      </c>
      <c r="AL8" s="6">
        <f t="shared" si="23"/>
        <v>7.1938775510203996</v>
      </c>
      <c r="AM8" s="79">
        <f t="shared" si="24"/>
        <v>8.0371570999999999</v>
      </c>
      <c r="AN8" s="83">
        <f t="shared" si="25"/>
        <v>-18.458742000000001</v>
      </c>
      <c r="AO8" s="6">
        <f t="shared" si="26"/>
        <v>7.1938775510203996</v>
      </c>
      <c r="AP8" s="43">
        <f t="shared" si="27"/>
        <v>1.3008795</v>
      </c>
      <c r="AQ8" s="83">
        <f t="shared" si="28"/>
        <v>-40.671275999999999</v>
      </c>
      <c r="AR8" s="6">
        <f t="shared" si="29"/>
        <v>7.1938775510203996</v>
      </c>
      <c r="AS8" s="79">
        <f t="shared" si="30"/>
        <v>0</v>
      </c>
      <c r="AT8" s="83">
        <f t="shared" si="31"/>
        <v>0</v>
      </c>
      <c r="AU8" s="6">
        <f t="shared" si="32"/>
        <v>7.1938775510203996</v>
      </c>
      <c r="AV8" s="79">
        <f t="shared" si="33"/>
        <v>0</v>
      </c>
      <c r="AW8" s="83">
        <f t="shared" si="34"/>
        <v>0</v>
      </c>
      <c r="AX8" s="43">
        <f t="shared" si="35"/>
        <v>0</v>
      </c>
      <c r="AY8" s="43">
        <f t="shared" si="36"/>
        <v>0</v>
      </c>
      <c r="AZ8" s="43">
        <f t="shared" si="37"/>
        <v>0</v>
      </c>
      <c r="BA8" s="8"/>
    </row>
    <row r="9" spans="1:53" x14ac:dyDescent="0.25">
      <c r="B9" s="88">
        <v>6000000000</v>
      </c>
      <c r="C9" s="88">
        <v>-39.241146000000001</v>
      </c>
      <c r="D9" s="88">
        <v>1.6258302</v>
      </c>
      <c r="E9" s="88">
        <v>24.134188000000002</v>
      </c>
      <c r="F9" s="88">
        <v>-93.763664000000006</v>
      </c>
      <c r="G9" s="88">
        <v>-22.508358000000001</v>
      </c>
      <c r="H9" s="8"/>
      <c r="I9" s="6">
        <f t="shared" si="3"/>
        <v>7.5918367346939002</v>
      </c>
      <c r="J9" s="6">
        <f t="shared" si="4"/>
        <v>24.015847999999998</v>
      </c>
      <c r="K9" s="83">
        <f t="shared" si="7"/>
        <v>6.8108993</v>
      </c>
      <c r="L9" s="6">
        <f t="shared" si="8"/>
        <v>7.5918367346939002</v>
      </c>
      <c r="M9" s="79">
        <f t="shared" si="9"/>
        <v>21.408905000000001</v>
      </c>
      <c r="N9" s="83">
        <f t="shared" si="10"/>
        <v>3.0647435000000001</v>
      </c>
      <c r="O9" s="6">
        <f t="shared" si="11"/>
        <v>7.5918367346939002</v>
      </c>
      <c r="P9" s="79">
        <f t="shared" si="12"/>
        <v>18.408928</v>
      </c>
      <c r="Q9" s="83">
        <f t="shared" si="13"/>
        <v>-2.0214655000000001</v>
      </c>
      <c r="R9" s="6">
        <f t="shared" si="14"/>
        <v>7.5918367346939002</v>
      </c>
      <c r="S9" s="79">
        <f t="shared" si="15"/>
        <v>0</v>
      </c>
      <c r="T9" s="83">
        <f t="shared" si="16"/>
        <v>0</v>
      </c>
      <c r="U9" s="6">
        <f t="shared" si="17"/>
        <v>7.5918367346939002</v>
      </c>
      <c r="V9" s="79">
        <f t="shared" si="18"/>
        <v>0</v>
      </c>
      <c r="W9" s="83">
        <f t="shared" si="19"/>
        <v>0</v>
      </c>
      <c r="X9" s="43">
        <f t="shared" si="20"/>
        <v>0</v>
      </c>
      <c r="Y9" s="43">
        <f t="shared" ref="Y9:Z9" si="40">C533</f>
        <v>0</v>
      </c>
      <c r="Z9" s="43">
        <f t="shared" si="40"/>
        <v>0</v>
      </c>
      <c r="AB9" s="88">
        <v>6000000000</v>
      </c>
      <c r="AC9" s="88">
        <v>-75.544792000000001</v>
      </c>
      <c r="AD9" s="88">
        <v>-52.011372000000001</v>
      </c>
      <c r="AE9" s="88">
        <v>0.71472590999999996</v>
      </c>
      <c r="AF9" s="88">
        <v>-89.168930000000003</v>
      </c>
      <c r="AG9" s="88">
        <v>-52.726097000000003</v>
      </c>
      <c r="AH9" s="8"/>
      <c r="AI9" s="6">
        <f t="shared" si="5"/>
        <v>7.5918367346939002</v>
      </c>
      <c r="AJ9" s="6">
        <f t="shared" si="6"/>
        <v>18.177122000000001</v>
      </c>
      <c r="AK9" s="83">
        <f t="shared" si="22"/>
        <v>2.2591016000000002</v>
      </c>
      <c r="AL9" s="6">
        <f t="shared" si="23"/>
        <v>7.5918367346939002</v>
      </c>
      <c r="AM9" s="79">
        <f t="shared" si="24"/>
        <v>13.320206000000001</v>
      </c>
      <c r="AN9" s="83">
        <f t="shared" si="25"/>
        <v>-5.7038355000000003</v>
      </c>
      <c r="AO9" s="6">
        <f t="shared" si="26"/>
        <v>7.5918367346939002</v>
      </c>
      <c r="AP9" s="43">
        <f t="shared" si="27"/>
        <v>5.7835068999999999</v>
      </c>
      <c r="AQ9" s="83">
        <f t="shared" si="28"/>
        <v>-20.808669999999999</v>
      </c>
      <c r="AR9" s="6">
        <f t="shared" si="29"/>
        <v>7.5918367346939002</v>
      </c>
      <c r="AS9" s="79">
        <f t="shared" si="30"/>
        <v>0</v>
      </c>
      <c r="AT9" s="83">
        <f t="shared" si="31"/>
        <v>0</v>
      </c>
      <c r="AU9" s="6">
        <f t="shared" si="32"/>
        <v>7.5918367346939002</v>
      </c>
      <c r="AV9" s="79">
        <f t="shared" si="33"/>
        <v>0</v>
      </c>
      <c r="AW9" s="83">
        <f t="shared" si="34"/>
        <v>0</v>
      </c>
      <c r="AX9" s="43">
        <f t="shared" si="35"/>
        <v>0</v>
      </c>
      <c r="AY9" s="43">
        <f t="shared" si="36"/>
        <v>0</v>
      </c>
      <c r="AZ9" s="43">
        <f t="shared" si="37"/>
        <v>0</v>
      </c>
      <c r="BA9" s="8"/>
    </row>
    <row r="10" spans="1:53" x14ac:dyDescent="0.25">
      <c r="B10" s="88">
        <v>6397959183.6735001</v>
      </c>
      <c r="C10" s="88">
        <v>-36.669407</v>
      </c>
      <c r="D10" s="88">
        <v>3.7730725000000001</v>
      </c>
      <c r="E10" s="88">
        <v>24.759056000000001</v>
      </c>
      <c r="F10" s="88">
        <v>-107.68275</v>
      </c>
      <c r="G10" s="88">
        <v>-20.985983000000001</v>
      </c>
      <c r="H10" s="8"/>
      <c r="I10" s="6">
        <f t="shared" si="3"/>
        <v>7.9897959183673004</v>
      </c>
      <c r="J10" s="6">
        <f t="shared" si="4"/>
        <v>24.495180000000001</v>
      </c>
      <c r="K10" s="83">
        <f t="shared" si="7"/>
        <v>8.7803515999999995</v>
      </c>
      <c r="L10" s="6">
        <f t="shared" si="8"/>
        <v>7.9897959183673004</v>
      </c>
      <c r="M10" s="79">
        <f t="shared" si="9"/>
        <v>20.416311</v>
      </c>
      <c r="N10" s="83">
        <f t="shared" si="10"/>
        <v>3.3937968999999999</v>
      </c>
      <c r="O10" s="6">
        <f t="shared" si="11"/>
        <v>7.9897959183673004</v>
      </c>
      <c r="P10" s="79">
        <f t="shared" si="12"/>
        <v>15.707582</v>
      </c>
      <c r="Q10" s="83">
        <f t="shared" si="13"/>
        <v>-4.0053634999999996</v>
      </c>
      <c r="R10" s="6">
        <f t="shared" si="14"/>
        <v>7.9897959183673004</v>
      </c>
      <c r="S10" s="79">
        <f t="shared" si="15"/>
        <v>0</v>
      </c>
      <c r="T10" s="83">
        <f t="shared" si="16"/>
        <v>0</v>
      </c>
      <c r="U10" s="6">
        <f t="shared" si="17"/>
        <v>7.9897959183673004</v>
      </c>
      <c r="V10" s="79">
        <f t="shared" si="18"/>
        <v>0</v>
      </c>
      <c r="W10" s="83">
        <f t="shared" si="19"/>
        <v>0</v>
      </c>
      <c r="X10" s="43">
        <f t="shared" si="20"/>
        <v>0</v>
      </c>
      <c r="Y10" s="43">
        <f t="shared" ref="Y10:Z10" si="41">C534</f>
        <v>0</v>
      </c>
      <c r="Z10" s="43">
        <f t="shared" si="41"/>
        <v>0</v>
      </c>
      <c r="AB10" s="88">
        <v>6397959183.6735001</v>
      </c>
      <c r="AC10" s="88">
        <v>-54.916271000000002</v>
      </c>
      <c r="AD10" s="88">
        <v>-36.139094999999998</v>
      </c>
      <c r="AE10" s="88">
        <v>3.8522357999999999</v>
      </c>
      <c r="AF10" s="88">
        <v>-67.611480999999998</v>
      </c>
      <c r="AG10" s="88">
        <v>-39.991329</v>
      </c>
      <c r="AH10" s="8"/>
      <c r="AI10" s="6">
        <f t="shared" si="5"/>
        <v>7.9897959183673004</v>
      </c>
      <c r="AJ10" s="6">
        <f t="shared" si="6"/>
        <v>19.614697</v>
      </c>
      <c r="AK10" s="83">
        <f t="shared" si="22"/>
        <v>4.9629383000000002</v>
      </c>
      <c r="AL10" s="6">
        <f t="shared" si="23"/>
        <v>7.9897959183673004</v>
      </c>
      <c r="AM10" s="79">
        <f t="shared" si="24"/>
        <v>15.583617</v>
      </c>
      <c r="AN10" s="83">
        <f t="shared" si="25"/>
        <v>-1.3662616000000001</v>
      </c>
      <c r="AO10" s="6">
        <f t="shared" si="26"/>
        <v>7.9897959183673004</v>
      </c>
      <c r="AP10" s="43">
        <f t="shared" si="27"/>
        <v>9.6911850000000008</v>
      </c>
      <c r="AQ10" s="83">
        <f t="shared" si="28"/>
        <v>-11.399127999999999</v>
      </c>
      <c r="AR10" s="6">
        <f t="shared" si="29"/>
        <v>7.9897959183673004</v>
      </c>
      <c r="AS10" s="79">
        <f t="shared" si="30"/>
        <v>0</v>
      </c>
      <c r="AT10" s="83">
        <f t="shared" si="31"/>
        <v>0</v>
      </c>
      <c r="AU10" s="6">
        <f t="shared" si="32"/>
        <v>7.9897959183673004</v>
      </c>
      <c r="AV10" s="79">
        <f t="shared" si="33"/>
        <v>0</v>
      </c>
      <c r="AW10" s="83">
        <f t="shared" si="34"/>
        <v>0</v>
      </c>
      <c r="AX10" s="43">
        <f t="shared" si="35"/>
        <v>0</v>
      </c>
      <c r="AY10" s="43">
        <f t="shared" si="36"/>
        <v>0</v>
      </c>
      <c r="AZ10" s="43">
        <f t="shared" si="37"/>
        <v>0</v>
      </c>
      <c r="BA10" s="8"/>
    </row>
    <row r="11" spans="1:53" x14ac:dyDescent="0.25">
      <c r="B11" s="88">
        <v>6795918367.3469</v>
      </c>
      <c r="C11" s="88">
        <v>-34.653354999999998</v>
      </c>
      <c r="D11" s="88">
        <v>6.1967544999999999</v>
      </c>
      <c r="E11" s="88">
        <v>25.504878999999999</v>
      </c>
      <c r="F11" s="88">
        <v>-92.883751000000004</v>
      </c>
      <c r="G11" s="88">
        <v>-19.308122999999998</v>
      </c>
      <c r="H11" s="8"/>
      <c r="I11" s="6">
        <f t="shared" si="3"/>
        <v>8.3877551020407992</v>
      </c>
      <c r="J11" s="6">
        <f t="shared" si="4"/>
        <v>23.892347000000001</v>
      </c>
      <c r="K11" s="83">
        <f t="shared" si="7"/>
        <v>9.9471492999999995</v>
      </c>
      <c r="L11" s="6">
        <f t="shared" si="8"/>
        <v>8.3877551020407992</v>
      </c>
      <c r="M11" s="79">
        <f t="shared" si="9"/>
        <v>18.418310000000002</v>
      </c>
      <c r="N11" s="83">
        <f t="shared" si="10"/>
        <v>2.9711883000000001</v>
      </c>
      <c r="O11" s="6">
        <f t="shared" si="11"/>
        <v>8.3877551020407992</v>
      </c>
      <c r="P11" s="79">
        <f t="shared" si="12"/>
        <v>13.949498999999999</v>
      </c>
      <c r="Q11" s="83">
        <f t="shared" si="13"/>
        <v>-4.4237175000000004</v>
      </c>
      <c r="R11" s="6">
        <f t="shared" si="14"/>
        <v>8.3877551020407992</v>
      </c>
      <c r="S11" s="79">
        <f t="shared" si="15"/>
        <v>0</v>
      </c>
      <c r="T11" s="83">
        <f t="shared" si="16"/>
        <v>0</v>
      </c>
      <c r="U11" s="6">
        <f t="shared" si="17"/>
        <v>8.3877551020407992</v>
      </c>
      <c r="V11" s="79">
        <f t="shared" si="18"/>
        <v>0</v>
      </c>
      <c r="W11" s="83">
        <f t="shared" si="19"/>
        <v>0</v>
      </c>
      <c r="X11" s="43">
        <f t="shared" si="20"/>
        <v>0</v>
      </c>
      <c r="Y11" s="43">
        <f t="shared" ref="Y11:Z11" si="42">C535</f>
        <v>0</v>
      </c>
      <c r="Z11" s="43">
        <f t="shared" si="42"/>
        <v>0</v>
      </c>
      <c r="AB11" s="88">
        <v>6795918367.3469</v>
      </c>
      <c r="AC11" s="88">
        <v>-37.480541000000002</v>
      </c>
      <c r="AD11" s="88">
        <v>-16.666869999999999</v>
      </c>
      <c r="AE11" s="88">
        <v>9.0565233000000003</v>
      </c>
      <c r="AF11" s="88">
        <v>-70.209839000000002</v>
      </c>
      <c r="AG11" s="88">
        <v>-25.723392</v>
      </c>
      <c r="AH11" s="8"/>
      <c r="AI11" s="6">
        <f t="shared" si="5"/>
        <v>8.3877551020407992</v>
      </c>
      <c r="AJ11" s="6">
        <f t="shared" si="6"/>
        <v>20.884530999999999</v>
      </c>
      <c r="AK11" s="83">
        <f t="shared" si="22"/>
        <v>7.7340498000000002</v>
      </c>
      <c r="AL11" s="6">
        <f t="shared" si="23"/>
        <v>8.3877551020407992</v>
      </c>
      <c r="AM11" s="79">
        <f t="shared" si="24"/>
        <v>18.685466999999999</v>
      </c>
      <c r="AN11" s="83">
        <f t="shared" si="25"/>
        <v>3.9877216999999998</v>
      </c>
      <c r="AO11" s="6">
        <f t="shared" si="26"/>
        <v>8.3877551020407992</v>
      </c>
      <c r="AP11" s="43">
        <f t="shared" si="27"/>
        <v>12.784865</v>
      </c>
      <c r="AQ11" s="83">
        <f t="shared" si="28"/>
        <v>-4.7327089000000004</v>
      </c>
      <c r="AR11" s="6">
        <f t="shared" si="29"/>
        <v>8.3877551020407992</v>
      </c>
      <c r="AS11" s="79">
        <f t="shared" si="30"/>
        <v>0</v>
      </c>
      <c r="AT11" s="83">
        <f t="shared" si="31"/>
        <v>0</v>
      </c>
      <c r="AU11" s="6">
        <f t="shared" si="32"/>
        <v>8.3877551020407992</v>
      </c>
      <c r="AV11" s="79">
        <f t="shared" si="33"/>
        <v>0</v>
      </c>
      <c r="AW11" s="83">
        <f t="shared" si="34"/>
        <v>0</v>
      </c>
      <c r="AX11" s="43">
        <f t="shared" si="35"/>
        <v>0</v>
      </c>
      <c r="AY11" s="43">
        <f t="shared" si="36"/>
        <v>0</v>
      </c>
      <c r="AZ11" s="43">
        <f t="shared" si="37"/>
        <v>0</v>
      </c>
      <c r="BA11" s="8"/>
    </row>
    <row r="12" spans="1:53" x14ac:dyDescent="0.25">
      <c r="B12" s="88">
        <v>7193877551.0204</v>
      </c>
      <c r="C12" s="88">
        <v>-34.524017000000001</v>
      </c>
      <c r="D12" s="88">
        <v>5.9637814000000002</v>
      </c>
      <c r="E12" s="88">
        <v>23.968567</v>
      </c>
      <c r="F12" s="88">
        <v>-94.154365999999996</v>
      </c>
      <c r="G12" s="88">
        <v>-18.004785999999999</v>
      </c>
      <c r="H12" s="8"/>
      <c r="I12" s="6">
        <f t="shared" si="3"/>
        <v>8.7857142857143007</v>
      </c>
      <c r="J12" s="6">
        <f t="shared" si="4"/>
        <v>21.701546</v>
      </c>
      <c r="K12" s="83">
        <f t="shared" si="7"/>
        <v>9.8781833999999993</v>
      </c>
      <c r="L12" s="6">
        <f t="shared" si="8"/>
        <v>8.7857142857143007</v>
      </c>
      <c r="M12" s="79">
        <f t="shared" si="9"/>
        <v>16.997633</v>
      </c>
      <c r="N12" s="83">
        <f t="shared" si="10"/>
        <v>3.8893483</v>
      </c>
      <c r="O12" s="6">
        <f t="shared" si="11"/>
        <v>8.7857142857143007</v>
      </c>
      <c r="P12" s="79">
        <f t="shared" si="12"/>
        <v>12.583221</v>
      </c>
      <c r="Q12" s="83">
        <f t="shared" si="13"/>
        <v>-3.0662725000000002</v>
      </c>
      <c r="R12" s="6">
        <f t="shared" si="14"/>
        <v>8.7857142857143007</v>
      </c>
      <c r="S12" s="79">
        <f t="shared" si="15"/>
        <v>0</v>
      </c>
      <c r="T12" s="83">
        <f t="shared" si="16"/>
        <v>0</v>
      </c>
      <c r="U12" s="6">
        <f t="shared" si="17"/>
        <v>8.7857142857143007</v>
      </c>
      <c r="V12" s="79">
        <f t="shared" si="18"/>
        <v>0</v>
      </c>
      <c r="W12" s="83">
        <f t="shared" si="19"/>
        <v>0</v>
      </c>
      <c r="X12" s="43">
        <f t="shared" si="20"/>
        <v>0</v>
      </c>
      <c r="Y12" s="43">
        <f t="shared" ref="Y12:Z12" si="43">C536</f>
        <v>0</v>
      </c>
      <c r="Z12" s="43">
        <f t="shared" si="43"/>
        <v>0</v>
      </c>
      <c r="AB12" s="88">
        <v>7193877551.0204</v>
      </c>
      <c r="AC12" s="88">
        <v>-32.610550000000003</v>
      </c>
      <c r="AD12" s="88">
        <v>-2.9110412999999999</v>
      </c>
      <c r="AE12" s="88">
        <v>15.306152000000001</v>
      </c>
      <c r="AF12" s="88">
        <v>-77.199554000000006</v>
      </c>
      <c r="AG12" s="88">
        <v>-18.217193999999999</v>
      </c>
      <c r="AH12" s="8"/>
      <c r="AI12" s="6">
        <f t="shared" si="5"/>
        <v>8.7857142857143007</v>
      </c>
      <c r="AJ12" s="6">
        <f t="shared" si="6"/>
        <v>22.19623</v>
      </c>
      <c r="AK12" s="83">
        <f t="shared" si="22"/>
        <v>10.374407</v>
      </c>
      <c r="AL12" s="6">
        <f t="shared" si="23"/>
        <v>8.7857142857143007</v>
      </c>
      <c r="AM12" s="79">
        <f t="shared" si="24"/>
        <v>21.473143</v>
      </c>
      <c r="AN12" s="83">
        <f t="shared" si="25"/>
        <v>8.6120900999999996</v>
      </c>
      <c r="AO12" s="6">
        <f t="shared" si="26"/>
        <v>8.7857142857143007</v>
      </c>
      <c r="AP12" s="43">
        <f t="shared" si="27"/>
        <v>15.457214</v>
      </c>
      <c r="AQ12" s="83">
        <f t="shared" si="28"/>
        <v>0.74456191000000005</v>
      </c>
      <c r="AR12" s="6">
        <f t="shared" si="29"/>
        <v>8.7857142857143007</v>
      </c>
      <c r="AS12" s="79">
        <f t="shared" si="30"/>
        <v>0</v>
      </c>
      <c r="AT12" s="83">
        <f t="shared" si="31"/>
        <v>0</v>
      </c>
      <c r="AU12" s="6">
        <f t="shared" si="32"/>
        <v>8.7857142857143007</v>
      </c>
      <c r="AV12" s="79">
        <f t="shared" si="33"/>
        <v>0</v>
      </c>
      <c r="AW12" s="83">
        <f t="shared" si="34"/>
        <v>0</v>
      </c>
      <c r="AX12" s="43">
        <f t="shared" si="35"/>
        <v>0</v>
      </c>
      <c r="AY12" s="43">
        <f t="shared" si="36"/>
        <v>0</v>
      </c>
      <c r="AZ12" s="43">
        <f t="shared" si="37"/>
        <v>0</v>
      </c>
      <c r="BA12" s="8"/>
    </row>
    <row r="13" spans="1:53" x14ac:dyDescent="0.25">
      <c r="B13" s="88">
        <v>7591836734.6939001</v>
      </c>
      <c r="C13" s="88">
        <v>-32.758099000000001</v>
      </c>
      <c r="D13" s="88">
        <v>6.8108993</v>
      </c>
      <c r="E13" s="88">
        <v>24.015847999999998</v>
      </c>
      <c r="F13" s="88">
        <v>-94.550995</v>
      </c>
      <c r="G13" s="88">
        <v>-17.204948000000002</v>
      </c>
      <c r="H13" s="8"/>
      <c r="I13" s="6">
        <f t="shared" si="3"/>
        <v>9.1836734693878004</v>
      </c>
      <c r="J13" s="6">
        <f t="shared" si="4"/>
        <v>18.741982</v>
      </c>
      <c r="K13" s="83">
        <f t="shared" si="7"/>
        <v>8.9005632000000006</v>
      </c>
      <c r="L13" s="6">
        <f t="shared" si="8"/>
        <v>9.1836734693878004</v>
      </c>
      <c r="M13" s="79">
        <f t="shared" si="9"/>
        <v>15.727264999999999</v>
      </c>
      <c r="N13" s="83">
        <f t="shared" si="10"/>
        <v>4.9353889999999998</v>
      </c>
      <c r="O13" s="6">
        <f t="shared" si="11"/>
        <v>9.1836734693878004</v>
      </c>
      <c r="P13" s="79">
        <f t="shared" si="12"/>
        <v>12.975389</v>
      </c>
      <c r="Q13" s="83">
        <f t="shared" si="13"/>
        <v>0.50280606999999999</v>
      </c>
      <c r="R13" s="6">
        <f t="shared" si="14"/>
        <v>9.1836734693878004</v>
      </c>
      <c r="S13" s="79">
        <f t="shared" si="15"/>
        <v>0</v>
      </c>
      <c r="T13" s="83">
        <f t="shared" si="16"/>
        <v>0</v>
      </c>
      <c r="U13" s="6">
        <f t="shared" si="17"/>
        <v>9.1836734693878004</v>
      </c>
      <c r="V13" s="79">
        <f t="shared" si="18"/>
        <v>0</v>
      </c>
      <c r="W13" s="83">
        <f t="shared" si="19"/>
        <v>0</v>
      </c>
      <c r="X13" s="43">
        <f t="shared" si="20"/>
        <v>0</v>
      </c>
      <c r="Y13" s="43">
        <f t="shared" ref="Y13:Z13" si="44">C537</f>
        <v>0</v>
      </c>
      <c r="Z13" s="43">
        <f t="shared" si="44"/>
        <v>0</v>
      </c>
      <c r="AB13" s="88">
        <v>7591836734.6939001</v>
      </c>
      <c r="AC13" s="88">
        <v>-32.293869000000001</v>
      </c>
      <c r="AD13" s="88">
        <v>2.2591016000000002</v>
      </c>
      <c r="AE13" s="88">
        <v>18.177122000000001</v>
      </c>
      <c r="AF13" s="88">
        <v>-82.279251000000002</v>
      </c>
      <c r="AG13" s="88">
        <v>-15.918018999999999</v>
      </c>
      <c r="AH13" s="8"/>
      <c r="AI13" s="6">
        <f t="shared" si="5"/>
        <v>9.1836734693878004</v>
      </c>
      <c r="AJ13" s="6">
        <f t="shared" si="6"/>
        <v>22.658757999999999</v>
      </c>
      <c r="AK13" s="83">
        <f t="shared" si="22"/>
        <v>11.921937</v>
      </c>
      <c r="AL13" s="6">
        <f t="shared" si="23"/>
        <v>9.1836734693878004</v>
      </c>
      <c r="AM13" s="79">
        <f t="shared" si="24"/>
        <v>22.363678</v>
      </c>
      <c r="AN13" s="83">
        <f t="shared" si="25"/>
        <v>10.949764</v>
      </c>
      <c r="AO13" s="6">
        <f t="shared" si="26"/>
        <v>9.1836734693878004</v>
      </c>
      <c r="AP13" s="43">
        <f t="shared" si="27"/>
        <v>18.149571999999999</v>
      </c>
      <c r="AQ13" s="83">
        <f t="shared" si="28"/>
        <v>5.6072626000000003</v>
      </c>
      <c r="AR13" s="6">
        <f t="shared" si="29"/>
        <v>9.1836734693878004</v>
      </c>
      <c r="AS13" s="79">
        <f t="shared" si="30"/>
        <v>0</v>
      </c>
      <c r="AT13" s="83">
        <f t="shared" si="31"/>
        <v>0</v>
      </c>
      <c r="AU13" s="6">
        <f t="shared" si="32"/>
        <v>9.1836734693878004</v>
      </c>
      <c r="AV13" s="79">
        <f t="shared" si="33"/>
        <v>0</v>
      </c>
      <c r="AW13" s="83">
        <f t="shared" si="34"/>
        <v>0</v>
      </c>
      <c r="AX13" s="43">
        <f t="shared" si="35"/>
        <v>0</v>
      </c>
      <c r="AY13" s="43">
        <f t="shared" si="36"/>
        <v>0</v>
      </c>
      <c r="AZ13" s="43">
        <f t="shared" si="37"/>
        <v>0</v>
      </c>
      <c r="BA13" s="8"/>
    </row>
    <row r="14" spans="1:53" x14ac:dyDescent="0.25">
      <c r="B14" s="88">
        <v>7989795918.3673</v>
      </c>
      <c r="C14" s="88">
        <v>-32.233542999999997</v>
      </c>
      <c r="D14" s="88">
        <v>8.7803515999999995</v>
      </c>
      <c r="E14" s="88">
        <v>24.495180000000001</v>
      </c>
      <c r="F14" s="88">
        <v>-90.707024000000004</v>
      </c>
      <c r="G14" s="88">
        <v>-15.714828000000001</v>
      </c>
      <c r="H14" s="8"/>
      <c r="I14" s="6">
        <f t="shared" si="3"/>
        <v>9.5816326530611988</v>
      </c>
      <c r="J14" s="6">
        <f t="shared" si="4"/>
        <v>15.589858</v>
      </c>
      <c r="K14" s="83">
        <f t="shared" si="7"/>
        <v>7.2287325999999998</v>
      </c>
      <c r="L14" s="6">
        <f t="shared" si="8"/>
        <v>9.5816326530611988</v>
      </c>
      <c r="M14" s="79">
        <f t="shared" si="9"/>
        <v>14.632913</v>
      </c>
      <c r="N14" s="83">
        <f t="shared" si="10"/>
        <v>5.7308811999999998</v>
      </c>
      <c r="O14" s="6">
        <f t="shared" si="11"/>
        <v>9.5816326530611988</v>
      </c>
      <c r="P14" s="79">
        <f t="shared" si="12"/>
        <v>13.285161</v>
      </c>
      <c r="Q14" s="83">
        <f t="shared" si="13"/>
        <v>3.5171130000000002</v>
      </c>
      <c r="R14" s="6">
        <f t="shared" si="14"/>
        <v>9.5816326530611988</v>
      </c>
      <c r="S14" s="79">
        <f t="shared" si="15"/>
        <v>0</v>
      </c>
      <c r="T14" s="83">
        <f t="shared" si="16"/>
        <v>0</v>
      </c>
      <c r="U14" s="6">
        <f t="shared" si="17"/>
        <v>9.5816326530611988</v>
      </c>
      <c r="V14" s="79">
        <f t="shared" si="18"/>
        <v>0</v>
      </c>
      <c r="W14" s="83">
        <f t="shared" si="19"/>
        <v>0</v>
      </c>
      <c r="X14" s="43">
        <f t="shared" si="20"/>
        <v>0</v>
      </c>
      <c r="Y14" s="43">
        <f t="shared" ref="Y14:Z14" si="45">C538</f>
        <v>0</v>
      </c>
      <c r="Z14" s="43">
        <f t="shared" si="45"/>
        <v>0</v>
      </c>
      <c r="AB14" s="88">
        <v>7989795918.3673</v>
      </c>
      <c r="AC14" s="88">
        <v>-30.514633</v>
      </c>
      <c r="AD14" s="88">
        <v>4.9629383000000002</v>
      </c>
      <c r="AE14" s="88">
        <v>19.614697</v>
      </c>
      <c r="AF14" s="88">
        <v>-80.332970000000003</v>
      </c>
      <c r="AG14" s="88">
        <v>-14.651757</v>
      </c>
      <c r="AH14" s="8"/>
      <c r="AI14" s="6">
        <f t="shared" si="5"/>
        <v>9.5816326530611988</v>
      </c>
      <c r="AJ14" s="6">
        <f t="shared" si="6"/>
        <v>21.285195999999999</v>
      </c>
      <c r="AK14" s="83">
        <f t="shared" si="22"/>
        <v>11.703694</v>
      </c>
      <c r="AL14" s="6">
        <f t="shared" si="23"/>
        <v>9.5816326530611988</v>
      </c>
      <c r="AM14" s="79">
        <f t="shared" si="24"/>
        <v>21.25901</v>
      </c>
      <c r="AN14" s="83">
        <f t="shared" si="25"/>
        <v>11.243176999999999</v>
      </c>
      <c r="AO14" s="6">
        <f t="shared" si="26"/>
        <v>9.5816326530611988</v>
      </c>
      <c r="AP14" s="43">
        <f t="shared" si="27"/>
        <v>19.047630000000002</v>
      </c>
      <c r="AQ14" s="83">
        <f t="shared" si="28"/>
        <v>8.3203105999999991</v>
      </c>
      <c r="AR14" s="6">
        <f t="shared" si="29"/>
        <v>9.5816326530611988</v>
      </c>
      <c r="AS14" s="79">
        <f t="shared" si="30"/>
        <v>0</v>
      </c>
      <c r="AT14" s="83">
        <f t="shared" si="31"/>
        <v>0</v>
      </c>
      <c r="AU14" s="6">
        <f t="shared" si="32"/>
        <v>9.5816326530611988</v>
      </c>
      <c r="AV14" s="79">
        <f t="shared" si="33"/>
        <v>0</v>
      </c>
      <c r="AW14" s="83">
        <f t="shared" si="34"/>
        <v>0</v>
      </c>
      <c r="AX14" s="43">
        <f t="shared" si="35"/>
        <v>0</v>
      </c>
      <c r="AY14" s="43">
        <f t="shared" si="36"/>
        <v>0</v>
      </c>
      <c r="AZ14" s="43">
        <f t="shared" si="37"/>
        <v>0</v>
      </c>
      <c r="BA14" s="8"/>
    </row>
    <row r="15" spans="1:53" x14ac:dyDescent="0.25">
      <c r="B15" s="88">
        <v>8387755102.0408001</v>
      </c>
      <c r="C15" s="88">
        <v>-29.699881000000001</v>
      </c>
      <c r="D15" s="88">
        <v>9.9471492999999995</v>
      </c>
      <c r="E15" s="88">
        <v>23.892347000000001</v>
      </c>
      <c r="F15" s="88">
        <v>-91.498671999999999</v>
      </c>
      <c r="G15" s="88">
        <v>-13.945197</v>
      </c>
      <c r="H15" s="8"/>
      <c r="I15" s="6">
        <f t="shared" si="3"/>
        <v>9.9795918367346985</v>
      </c>
      <c r="J15" s="6">
        <f t="shared" si="4"/>
        <v>14.053356000000001</v>
      </c>
      <c r="K15" s="83">
        <f t="shared" si="7"/>
        <v>6.8797765000000002</v>
      </c>
      <c r="L15" s="6">
        <f t="shared" si="8"/>
        <v>9.9795918367346985</v>
      </c>
      <c r="M15" s="79">
        <f t="shared" si="9"/>
        <v>13.579834</v>
      </c>
      <c r="N15" s="83">
        <f t="shared" si="10"/>
        <v>6.1197739000000002</v>
      </c>
      <c r="O15" s="6">
        <f t="shared" si="11"/>
        <v>9.9795918367346985</v>
      </c>
      <c r="P15" s="79">
        <f t="shared" si="12"/>
        <v>12.805361</v>
      </c>
      <c r="Q15" s="83">
        <f t="shared" si="13"/>
        <v>4.8607550000000002</v>
      </c>
      <c r="R15" s="6">
        <f t="shared" si="14"/>
        <v>9.9795918367346985</v>
      </c>
      <c r="S15" s="79">
        <f t="shared" si="15"/>
        <v>0</v>
      </c>
      <c r="T15" s="83">
        <f t="shared" si="16"/>
        <v>0</v>
      </c>
      <c r="U15" s="6">
        <f t="shared" si="17"/>
        <v>9.9795918367346985</v>
      </c>
      <c r="V15" s="79">
        <f t="shared" si="18"/>
        <v>0</v>
      </c>
      <c r="W15" s="83">
        <f t="shared" si="19"/>
        <v>0</v>
      </c>
      <c r="X15" s="43">
        <f t="shared" si="20"/>
        <v>0</v>
      </c>
      <c r="Y15" s="43">
        <f t="shared" ref="Y15:Z15" si="46">C539</f>
        <v>0</v>
      </c>
      <c r="Z15" s="43">
        <f t="shared" si="46"/>
        <v>0</v>
      </c>
      <c r="AB15" s="88">
        <v>8387755102.0408001</v>
      </c>
      <c r="AC15" s="88">
        <v>-29.191535999999999</v>
      </c>
      <c r="AD15" s="88">
        <v>7.7340498000000002</v>
      </c>
      <c r="AE15" s="88">
        <v>20.884530999999999</v>
      </c>
      <c r="AF15" s="88">
        <v>-83.165535000000006</v>
      </c>
      <c r="AG15" s="88">
        <v>-13.15048</v>
      </c>
      <c r="AH15" s="8"/>
      <c r="AI15" s="6">
        <f t="shared" si="5"/>
        <v>9.9795918367346985</v>
      </c>
      <c r="AJ15" s="6">
        <f t="shared" si="6"/>
        <v>19.051356999999999</v>
      </c>
      <c r="AK15" s="83">
        <f t="shared" si="22"/>
        <v>10.475756000000001</v>
      </c>
      <c r="AL15" s="6">
        <f t="shared" si="23"/>
        <v>9.9795918367346985</v>
      </c>
      <c r="AM15" s="79">
        <f t="shared" si="24"/>
        <v>18.647541</v>
      </c>
      <c r="AN15" s="83">
        <f t="shared" si="25"/>
        <v>9.7733793000000002</v>
      </c>
      <c r="AO15" s="6">
        <f t="shared" si="26"/>
        <v>9.9795918367346985</v>
      </c>
      <c r="AP15" s="43">
        <f t="shared" si="27"/>
        <v>17.96715</v>
      </c>
      <c r="AQ15" s="83">
        <f t="shared" si="28"/>
        <v>8.6164017000000008</v>
      </c>
      <c r="AR15" s="6">
        <f t="shared" si="29"/>
        <v>9.9795918367346985</v>
      </c>
      <c r="AS15" s="79">
        <f t="shared" si="30"/>
        <v>0</v>
      </c>
      <c r="AT15" s="83">
        <f t="shared" si="31"/>
        <v>0</v>
      </c>
      <c r="AU15" s="6">
        <f t="shared" si="32"/>
        <v>9.9795918367346985</v>
      </c>
      <c r="AV15" s="79">
        <f t="shared" si="33"/>
        <v>0</v>
      </c>
      <c r="AW15" s="83">
        <f t="shared" si="34"/>
        <v>0</v>
      </c>
      <c r="AX15" s="43">
        <f t="shared" si="35"/>
        <v>0</v>
      </c>
      <c r="AY15" s="43">
        <f t="shared" si="36"/>
        <v>0</v>
      </c>
      <c r="AZ15" s="43">
        <f t="shared" si="37"/>
        <v>0</v>
      </c>
      <c r="BA15" s="8"/>
    </row>
    <row r="16" spans="1:53" x14ac:dyDescent="0.25">
      <c r="B16" s="88">
        <v>8785714285.7143002</v>
      </c>
      <c r="C16" s="88">
        <v>-27.385148999999998</v>
      </c>
      <c r="D16" s="88">
        <v>9.8781833999999993</v>
      </c>
      <c r="E16" s="88">
        <v>21.701546</v>
      </c>
      <c r="F16" s="88">
        <v>-85.432922000000005</v>
      </c>
      <c r="G16" s="88">
        <v>-11.823361999999999</v>
      </c>
      <c r="H16" s="8"/>
      <c r="I16" s="6">
        <f t="shared" si="3"/>
        <v>10.377551020408001</v>
      </c>
      <c r="J16" s="6">
        <f t="shared" si="4"/>
        <v>12.927875999999999</v>
      </c>
      <c r="K16" s="83">
        <f t="shared" si="7"/>
        <v>6.3348421999999998</v>
      </c>
      <c r="L16" s="6">
        <f t="shared" si="8"/>
        <v>10.377551020408001</v>
      </c>
      <c r="M16" s="79">
        <f t="shared" si="9"/>
        <v>12.363579</v>
      </c>
      <c r="N16" s="83">
        <f t="shared" si="10"/>
        <v>5.5703664000000002</v>
      </c>
      <c r="O16" s="6">
        <f t="shared" si="11"/>
        <v>10.377551020408001</v>
      </c>
      <c r="P16" s="79">
        <f t="shared" si="12"/>
        <v>11.741652</v>
      </c>
      <c r="Q16" s="83">
        <f t="shared" si="13"/>
        <v>4.6391168</v>
      </c>
      <c r="R16" s="6">
        <f t="shared" si="14"/>
        <v>10.377551020408001</v>
      </c>
      <c r="S16" s="79">
        <f t="shared" si="15"/>
        <v>0</v>
      </c>
      <c r="T16" s="83">
        <f t="shared" si="16"/>
        <v>0</v>
      </c>
      <c r="U16" s="6">
        <f t="shared" si="17"/>
        <v>10.377551020408001</v>
      </c>
      <c r="V16" s="79">
        <f t="shared" si="18"/>
        <v>0</v>
      </c>
      <c r="W16" s="83">
        <f t="shared" si="19"/>
        <v>0</v>
      </c>
      <c r="X16" s="43">
        <f t="shared" si="20"/>
        <v>0</v>
      </c>
      <c r="Y16" s="43">
        <f t="shared" ref="Y16:Z16" si="47">C540</f>
        <v>0</v>
      </c>
      <c r="Z16" s="43">
        <f t="shared" si="47"/>
        <v>0</v>
      </c>
      <c r="AB16" s="88">
        <v>8785714285.7143002</v>
      </c>
      <c r="AC16" s="88">
        <v>-27.801264</v>
      </c>
      <c r="AD16" s="88">
        <v>10.374407</v>
      </c>
      <c r="AE16" s="88">
        <v>22.19623</v>
      </c>
      <c r="AF16" s="88">
        <v>-85.428100999999998</v>
      </c>
      <c r="AG16" s="88">
        <v>-11.821821</v>
      </c>
      <c r="AH16" s="8"/>
      <c r="AI16" s="6">
        <f t="shared" si="5"/>
        <v>10.377551020408001</v>
      </c>
      <c r="AJ16" s="6">
        <f t="shared" si="6"/>
        <v>16.926082999999998</v>
      </c>
      <c r="AK16" s="83">
        <f t="shared" si="22"/>
        <v>9.2020178000000001</v>
      </c>
      <c r="AL16" s="6">
        <f t="shared" si="23"/>
        <v>10.377551020408001</v>
      </c>
      <c r="AM16" s="79">
        <f t="shared" si="24"/>
        <v>16.568918</v>
      </c>
      <c r="AN16" s="83">
        <f t="shared" si="25"/>
        <v>8.6456222999999994</v>
      </c>
      <c r="AO16" s="6">
        <f t="shared" si="26"/>
        <v>10.377551020408001</v>
      </c>
      <c r="AP16" s="43">
        <f t="shared" si="27"/>
        <v>16.319566999999999</v>
      </c>
      <c r="AQ16" s="83">
        <f t="shared" si="28"/>
        <v>8.0803823000000001</v>
      </c>
      <c r="AR16" s="6">
        <f t="shared" si="29"/>
        <v>10.377551020408001</v>
      </c>
      <c r="AS16" s="79">
        <f t="shared" si="30"/>
        <v>0</v>
      </c>
      <c r="AT16" s="83">
        <f t="shared" si="31"/>
        <v>0</v>
      </c>
      <c r="AU16" s="6">
        <f t="shared" si="32"/>
        <v>10.377551020408001</v>
      </c>
      <c r="AV16" s="79">
        <f t="shared" si="33"/>
        <v>0</v>
      </c>
      <c r="AW16" s="83">
        <f t="shared" si="34"/>
        <v>0</v>
      </c>
      <c r="AX16" s="43">
        <f t="shared" si="35"/>
        <v>0</v>
      </c>
      <c r="AY16" s="43">
        <f t="shared" si="36"/>
        <v>0</v>
      </c>
      <c r="AZ16" s="43">
        <f t="shared" si="37"/>
        <v>0</v>
      </c>
      <c r="BA16" s="8"/>
    </row>
    <row r="17" spans="2:53" x14ac:dyDescent="0.25">
      <c r="B17" s="88">
        <v>9183673469.3878002</v>
      </c>
      <c r="C17" s="88">
        <v>-25.986688999999998</v>
      </c>
      <c r="D17" s="88">
        <v>8.9005632000000006</v>
      </c>
      <c r="E17" s="88">
        <v>18.741982</v>
      </c>
      <c r="F17" s="88">
        <v>-71.552657999999994</v>
      </c>
      <c r="G17" s="88">
        <v>-9.8414183000000008</v>
      </c>
      <c r="H17" s="8"/>
      <c r="I17" s="6">
        <f t="shared" si="3"/>
        <v>10.775510204082</v>
      </c>
      <c r="J17" s="6">
        <f t="shared" si="4"/>
        <v>13.11243</v>
      </c>
      <c r="K17" s="83">
        <f t="shared" si="7"/>
        <v>6.7576222000000001</v>
      </c>
      <c r="L17" s="6">
        <f t="shared" si="8"/>
        <v>10.775510204082</v>
      </c>
      <c r="M17" s="79">
        <f t="shared" si="9"/>
        <v>12.401819</v>
      </c>
      <c r="N17" s="83">
        <f t="shared" si="10"/>
        <v>5.8808556000000003</v>
      </c>
      <c r="O17" s="6">
        <f t="shared" si="11"/>
        <v>10.775510204082</v>
      </c>
      <c r="P17" s="79">
        <f t="shared" si="12"/>
        <v>11.634109</v>
      </c>
      <c r="Q17" s="83">
        <f t="shared" si="13"/>
        <v>4.8550586999999998</v>
      </c>
      <c r="R17" s="6">
        <f t="shared" si="14"/>
        <v>10.775510204082</v>
      </c>
      <c r="S17" s="79">
        <f t="shared" si="15"/>
        <v>0</v>
      </c>
      <c r="T17" s="83">
        <f t="shared" si="16"/>
        <v>0</v>
      </c>
      <c r="U17" s="6">
        <f t="shared" si="17"/>
        <v>10.775510204082</v>
      </c>
      <c r="V17" s="79">
        <f t="shared" si="18"/>
        <v>0</v>
      </c>
      <c r="W17" s="83">
        <f t="shared" si="19"/>
        <v>0</v>
      </c>
      <c r="X17" s="43">
        <f t="shared" si="20"/>
        <v>0</v>
      </c>
      <c r="Y17" s="43">
        <f t="shared" ref="Y17:Z17" si="48">C541</f>
        <v>0</v>
      </c>
      <c r="Z17" s="43">
        <f t="shared" si="48"/>
        <v>0</v>
      </c>
      <c r="AB17" s="88">
        <v>9183673469.3878002</v>
      </c>
      <c r="AC17" s="88">
        <v>-26.567765999999999</v>
      </c>
      <c r="AD17" s="88">
        <v>11.921937</v>
      </c>
      <c r="AE17" s="88">
        <v>22.658757999999999</v>
      </c>
      <c r="AF17" s="88">
        <v>-84.334511000000006</v>
      </c>
      <c r="AG17" s="88">
        <v>-10.736821000000001</v>
      </c>
      <c r="AH17" s="8"/>
      <c r="AI17" s="6">
        <f t="shared" si="5"/>
        <v>10.775510204082</v>
      </c>
      <c r="AJ17" s="6">
        <f t="shared" si="6"/>
        <v>15.955905</v>
      </c>
      <c r="AK17" s="83">
        <f t="shared" si="22"/>
        <v>8.6271085999999997</v>
      </c>
      <c r="AL17" s="6">
        <f t="shared" si="23"/>
        <v>10.775510204082</v>
      </c>
      <c r="AM17" s="79">
        <f t="shared" si="24"/>
        <v>15.5444</v>
      </c>
      <c r="AN17" s="83">
        <f t="shared" si="25"/>
        <v>8.0652770999999994</v>
      </c>
      <c r="AO17" s="6">
        <f t="shared" si="26"/>
        <v>10.775510204082</v>
      </c>
      <c r="AP17" s="43">
        <f t="shared" si="27"/>
        <v>15.472232</v>
      </c>
      <c r="AQ17" s="83">
        <f t="shared" si="28"/>
        <v>7.7624173000000001</v>
      </c>
      <c r="AR17" s="6">
        <f t="shared" si="29"/>
        <v>10.775510204082</v>
      </c>
      <c r="AS17" s="79">
        <f t="shared" si="30"/>
        <v>0</v>
      </c>
      <c r="AT17" s="83">
        <f t="shared" si="31"/>
        <v>0</v>
      </c>
      <c r="AU17" s="6">
        <f t="shared" si="32"/>
        <v>10.775510204082</v>
      </c>
      <c r="AV17" s="79">
        <f t="shared" si="33"/>
        <v>0</v>
      </c>
      <c r="AW17" s="83">
        <f t="shared" si="34"/>
        <v>0</v>
      </c>
      <c r="AX17" s="43">
        <f t="shared" si="35"/>
        <v>0</v>
      </c>
      <c r="AY17" s="43">
        <f t="shared" si="36"/>
        <v>0</v>
      </c>
      <c r="AZ17" s="43">
        <f t="shared" si="37"/>
        <v>0</v>
      </c>
      <c r="BA17" s="8"/>
    </row>
    <row r="18" spans="2:53" x14ac:dyDescent="0.25">
      <c r="B18" s="88">
        <v>9581632653.0611992</v>
      </c>
      <c r="C18" s="88">
        <v>-23.762343999999999</v>
      </c>
      <c r="D18" s="88">
        <v>7.2287325999999998</v>
      </c>
      <c r="E18" s="88">
        <v>15.589858</v>
      </c>
      <c r="F18" s="88">
        <v>-67.820342999999994</v>
      </c>
      <c r="G18" s="88">
        <v>-8.3611249999999995</v>
      </c>
      <c r="H18" s="8"/>
      <c r="I18" s="6">
        <f t="shared" si="3"/>
        <v>11.173469387754999</v>
      </c>
      <c r="J18" s="6">
        <f t="shared" si="4"/>
        <v>14.201566</v>
      </c>
      <c r="K18" s="83">
        <f t="shared" si="7"/>
        <v>7.9244374999999998</v>
      </c>
      <c r="L18" s="6">
        <f t="shared" si="8"/>
        <v>11.173469387754999</v>
      </c>
      <c r="M18" s="79">
        <f t="shared" si="9"/>
        <v>13.458994000000001</v>
      </c>
      <c r="N18" s="83">
        <f t="shared" si="10"/>
        <v>7.0287638000000001</v>
      </c>
      <c r="O18" s="6">
        <f t="shared" si="11"/>
        <v>11.173469387754999</v>
      </c>
      <c r="P18" s="79">
        <f t="shared" si="12"/>
        <v>12.655664</v>
      </c>
      <c r="Q18" s="83">
        <f t="shared" si="13"/>
        <v>5.9857706999999998</v>
      </c>
      <c r="R18" s="6">
        <f t="shared" si="14"/>
        <v>11.173469387754999</v>
      </c>
      <c r="S18" s="79">
        <f t="shared" si="15"/>
        <v>0</v>
      </c>
      <c r="T18" s="83">
        <f t="shared" si="16"/>
        <v>0</v>
      </c>
      <c r="U18" s="6">
        <f t="shared" si="17"/>
        <v>11.173469387754999</v>
      </c>
      <c r="V18" s="79">
        <f t="shared" si="18"/>
        <v>0</v>
      </c>
      <c r="W18" s="83">
        <f t="shared" si="19"/>
        <v>0</v>
      </c>
      <c r="X18" s="43">
        <f t="shared" si="20"/>
        <v>0</v>
      </c>
      <c r="Y18" s="43">
        <f t="shared" ref="Y18:Z18" si="49">C542</f>
        <v>0</v>
      </c>
      <c r="Z18" s="43">
        <f t="shared" si="49"/>
        <v>0</v>
      </c>
      <c r="AB18" s="88">
        <v>9581632653.0611992</v>
      </c>
      <c r="AC18" s="88">
        <v>-25.858585000000001</v>
      </c>
      <c r="AD18" s="88">
        <v>11.703694</v>
      </c>
      <c r="AE18" s="88">
        <v>21.285195999999999</v>
      </c>
      <c r="AF18" s="88">
        <v>-82.451865999999995</v>
      </c>
      <c r="AG18" s="88">
        <v>-9.5815009999999994</v>
      </c>
      <c r="AH18" s="8"/>
      <c r="AI18" s="6">
        <f t="shared" si="5"/>
        <v>11.173469387754999</v>
      </c>
      <c r="AJ18" s="6">
        <f t="shared" si="6"/>
        <v>15.603873999999999</v>
      </c>
      <c r="AK18" s="83">
        <f t="shared" si="22"/>
        <v>8.4332829</v>
      </c>
      <c r="AL18" s="6">
        <f t="shared" si="23"/>
        <v>11.173469387754999</v>
      </c>
      <c r="AM18" s="79">
        <f t="shared" si="24"/>
        <v>15.150479000000001</v>
      </c>
      <c r="AN18" s="83">
        <f t="shared" si="25"/>
        <v>7.8550848999999996</v>
      </c>
      <c r="AO18" s="6">
        <f t="shared" si="26"/>
        <v>11.173469387754999</v>
      </c>
      <c r="AP18" s="43">
        <f t="shared" si="27"/>
        <v>15.200793000000001</v>
      </c>
      <c r="AQ18" s="83">
        <f t="shared" si="28"/>
        <v>7.7215743000000003</v>
      </c>
      <c r="AR18" s="6">
        <f t="shared" si="29"/>
        <v>11.173469387754999</v>
      </c>
      <c r="AS18" s="79">
        <f t="shared" si="30"/>
        <v>0</v>
      </c>
      <c r="AT18" s="83">
        <f t="shared" si="31"/>
        <v>0</v>
      </c>
      <c r="AU18" s="6">
        <f t="shared" si="32"/>
        <v>11.173469387754999</v>
      </c>
      <c r="AV18" s="79">
        <f t="shared" si="33"/>
        <v>0</v>
      </c>
      <c r="AW18" s="83">
        <f t="shared" si="34"/>
        <v>0</v>
      </c>
      <c r="AX18" s="43">
        <f t="shared" si="35"/>
        <v>0</v>
      </c>
      <c r="AY18" s="43">
        <f t="shared" si="36"/>
        <v>0</v>
      </c>
      <c r="AZ18" s="43">
        <f t="shared" si="37"/>
        <v>0</v>
      </c>
      <c r="BA18" s="8"/>
    </row>
    <row r="19" spans="2:53" x14ac:dyDescent="0.25">
      <c r="B19" s="88">
        <v>9979591836.7346992</v>
      </c>
      <c r="C19" s="88">
        <v>-22.915088999999998</v>
      </c>
      <c r="D19" s="88">
        <v>6.8797765000000002</v>
      </c>
      <c r="E19" s="88">
        <v>14.053356000000001</v>
      </c>
      <c r="F19" s="88">
        <v>-61.991759999999999</v>
      </c>
      <c r="G19" s="88">
        <v>-7.1735787000000002</v>
      </c>
      <c r="H19" s="8"/>
      <c r="I19" s="6">
        <f t="shared" si="3"/>
        <v>11.571428571429001</v>
      </c>
      <c r="J19" s="6">
        <f t="shared" si="4"/>
        <v>15.438774</v>
      </c>
      <c r="K19" s="83">
        <f t="shared" si="7"/>
        <v>9.1847925000000004</v>
      </c>
      <c r="L19" s="6">
        <f t="shared" si="8"/>
        <v>11.571428571429001</v>
      </c>
      <c r="M19" s="79">
        <f t="shared" si="9"/>
        <v>14.508846999999999</v>
      </c>
      <c r="N19" s="83">
        <f t="shared" si="10"/>
        <v>8.0793095000000008</v>
      </c>
      <c r="O19" s="6">
        <f t="shared" si="11"/>
        <v>11.571428571429001</v>
      </c>
      <c r="P19" s="79">
        <f t="shared" si="12"/>
        <v>13.733433</v>
      </c>
      <c r="Q19" s="83">
        <f t="shared" si="13"/>
        <v>7.0309400999999996</v>
      </c>
      <c r="R19" s="6">
        <f t="shared" si="14"/>
        <v>11.571428571429001</v>
      </c>
      <c r="S19" s="79">
        <f t="shared" si="15"/>
        <v>0</v>
      </c>
      <c r="T19" s="83">
        <f t="shared" si="16"/>
        <v>0</v>
      </c>
      <c r="U19" s="6">
        <f t="shared" si="17"/>
        <v>11.571428571429001</v>
      </c>
      <c r="V19" s="79">
        <f t="shared" si="18"/>
        <v>0</v>
      </c>
      <c r="W19" s="83">
        <f t="shared" si="19"/>
        <v>0</v>
      </c>
      <c r="X19" s="43">
        <f t="shared" si="20"/>
        <v>0</v>
      </c>
      <c r="Y19" s="43">
        <f t="shared" ref="Y19:Z19" si="50">C543</f>
        <v>0</v>
      </c>
      <c r="Z19" s="43">
        <f t="shared" si="50"/>
        <v>0</v>
      </c>
      <c r="AB19" s="88">
        <v>9979591836.7346992</v>
      </c>
      <c r="AC19" s="88">
        <v>-24.509447000000002</v>
      </c>
      <c r="AD19" s="88">
        <v>10.475756000000001</v>
      </c>
      <c r="AE19" s="88">
        <v>19.051356999999999</v>
      </c>
      <c r="AF19" s="88">
        <v>-74.243187000000006</v>
      </c>
      <c r="AG19" s="88">
        <v>-8.5756025000000005</v>
      </c>
      <c r="AH19" s="8"/>
      <c r="AI19" s="6">
        <f t="shared" si="5"/>
        <v>11.571428571429001</v>
      </c>
      <c r="AJ19" s="6">
        <f t="shared" si="6"/>
        <v>15.177659</v>
      </c>
      <c r="AK19" s="83">
        <f t="shared" si="22"/>
        <v>8.1483621999999993</v>
      </c>
      <c r="AL19" s="6">
        <f t="shared" si="23"/>
        <v>11.571428571429001</v>
      </c>
      <c r="AM19" s="79">
        <f t="shared" si="24"/>
        <v>14.873862000000001</v>
      </c>
      <c r="AN19" s="83">
        <f t="shared" si="25"/>
        <v>7.7240938999999997</v>
      </c>
      <c r="AO19" s="6">
        <f t="shared" si="26"/>
        <v>11.571428571429001</v>
      </c>
      <c r="AP19" s="43">
        <f t="shared" si="27"/>
        <v>14.847975</v>
      </c>
      <c r="AQ19" s="83">
        <f t="shared" si="28"/>
        <v>7.5348677999999998</v>
      </c>
      <c r="AR19" s="6">
        <f t="shared" si="29"/>
        <v>11.571428571429001</v>
      </c>
      <c r="AS19" s="79">
        <f t="shared" si="30"/>
        <v>0</v>
      </c>
      <c r="AT19" s="83">
        <f t="shared" si="31"/>
        <v>0</v>
      </c>
      <c r="AU19" s="6">
        <f t="shared" si="32"/>
        <v>11.571428571429001</v>
      </c>
      <c r="AV19" s="79">
        <f t="shared" si="33"/>
        <v>0</v>
      </c>
      <c r="AW19" s="83">
        <f t="shared" si="34"/>
        <v>0</v>
      </c>
      <c r="AX19" s="43">
        <f t="shared" si="35"/>
        <v>0</v>
      </c>
      <c r="AY19" s="43">
        <f t="shared" si="36"/>
        <v>0</v>
      </c>
      <c r="AZ19" s="43">
        <f t="shared" si="37"/>
        <v>0</v>
      </c>
      <c r="BA19" s="8"/>
    </row>
    <row r="20" spans="2:53" x14ac:dyDescent="0.25">
      <c r="B20" s="88">
        <v>10377551020.408001</v>
      </c>
      <c r="C20" s="88">
        <v>-22.409189000000001</v>
      </c>
      <c r="D20" s="88">
        <v>6.3348421999999998</v>
      </c>
      <c r="E20" s="88">
        <v>12.927875999999999</v>
      </c>
      <c r="F20" s="88">
        <v>-58.726418000000002</v>
      </c>
      <c r="G20" s="88">
        <v>-6.5930343000000002</v>
      </c>
      <c r="H20" s="8"/>
      <c r="I20" s="6">
        <f t="shared" si="3"/>
        <v>11.969387755102</v>
      </c>
      <c r="J20" s="6">
        <f t="shared" si="4"/>
        <v>16.509281000000001</v>
      </c>
      <c r="K20" s="83">
        <f t="shared" si="7"/>
        <v>10.289752</v>
      </c>
      <c r="L20" s="6">
        <f t="shared" si="8"/>
        <v>11.969387755102</v>
      </c>
      <c r="M20" s="79">
        <f t="shared" si="9"/>
        <v>15.30336</v>
      </c>
      <c r="N20" s="83">
        <f t="shared" si="10"/>
        <v>8.8908482000000006</v>
      </c>
      <c r="O20" s="6">
        <f t="shared" si="11"/>
        <v>11.969387755102</v>
      </c>
      <c r="P20" s="79">
        <f t="shared" si="12"/>
        <v>14.943851</v>
      </c>
      <c r="Q20" s="83">
        <f t="shared" si="13"/>
        <v>8.2510872000000006</v>
      </c>
      <c r="R20" s="6">
        <f t="shared" si="14"/>
        <v>11.969387755102</v>
      </c>
      <c r="S20" s="79">
        <f t="shared" si="15"/>
        <v>0</v>
      </c>
      <c r="T20" s="83">
        <f t="shared" si="16"/>
        <v>0</v>
      </c>
      <c r="U20" s="6">
        <f t="shared" si="17"/>
        <v>11.969387755102</v>
      </c>
      <c r="V20" s="79">
        <f t="shared" si="18"/>
        <v>0</v>
      </c>
      <c r="W20" s="83">
        <f t="shared" si="19"/>
        <v>0</v>
      </c>
      <c r="X20" s="43">
        <f t="shared" si="20"/>
        <v>0</v>
      </c>
      <c r="Y20" s="43">
        <f t="shared" ref="Y20:Z20" si="51">C544</f>
        <v>0</v>
      </c>
      <c r="Z20" s="43">
        <f t="shared" si="51"/>
        <v>0</v>
      </c>
      <c r="AB20" s="88">
        <v>10377551020.408001</v>
      </c>
      <c r="AC20" s="88">
        <v>-23.411342999999999</v>
      </c>
      <c r="AD20" s="88">
        <v>9.2020178000000001</v>
      </c>
      <c r="AE20" s="88">
        <v>16.926082999999998</v>
      </c>
      <c r="AF20" s="88">
        <v>-67.497603999999995</v>
      </c>
      <c r="AG20" s="88">
        <v>-7.7240647999999998</v>
      </c>
      <c r="AH20" s="8"/>
      <c r="AI20" s="6">
        <f t="shared" si="5"/>
        <v>11.969387755102</v>
      </c>
      <c r="AJ20" s="6">
        <f t="shared" si="6"/>
        <v>14.850549000000001</v>
      </c>
      <c r="AK20" s="83">
        <f t="shared" si="22"/>
        <v>7.9379511000000003</v>
      </c>
      <c r="AL20" s="6">
        <f t="shared" si="23"/>
        <v>11.969387755102</v>
      </c>
      <c r="AM20" s="79">
        <f t="shared" si="24"/>
        <v>14.586599</v>
      </c>
      <c r="AN20" s="83">
        <f t="shared" si="25"/>
        <v>7.5650196000000003</v>
      </c>
      <c r="AO20" s="6">
        <f t="shared" si="26"/>
        <v>11.969387755102</v>
      </c>
      <c r="AP20" s="43">
        <f t="shared" si="27"/>
        <v>14.339642</v>
      </c>
      <c r="AQ20" s="83">
        <f t="shared" si="28"/>
        <v>7.1734194999999996</v>
      </c>
      <c r="AR20" s="6">
        <f t="shared" si="29"/>
        <v>11.969387755102</v>
      </c>
      <c r="AS20" s="79">
        <f t="shared" si="30"/>
        <v>0</v>
      </c>
      <c r="AT20" s="83">
        <f t="shared" si="31"/>
        <v>0</v>
      </c>
      <c r="AU20" s="6">
        <f t="shared" si="32"/>
        <v>11.969387755102</v>
      </c>
      <c r="AV20" s="79">
        <f t="shared" si="33"/>
        <v>0</v>
      </c>
      <c r="AW20" s="83">
        <f t="shared" si="34"/>
        <v>0</v>
      </c>
      <c r="AX20" s="43">
        <f t="shared" si="35"/>
        <v>0</v>
      </c>
      <c r="AY20" s="43">
        <f t="shared" si="36"/>
        <v>0</v>
      </c>
      <c r="AZ20" s="43">
        <f t="shared" si="37"/>
        <v>0</v>
      </c>
      <c r="BA20" s="8"/>
    </row>
    <row r="21" spans="2:53" x14ac:dyDescent="0.25">
      <c r="B21" s="88">
        <v>10775510204.082001</v>
      </c>
      <c r="C21" s="88">
        <v>-22.091650000000001</v>
      </c>
      <c r="D21" s="88">
        <v>6.7576222000000001</v>
      </c>
      <c r="E21" s="88">
        <v>13.11243</v>
      </c>
      <c r="F21" s="88">
        <v>-59.538654000000001</v>
      </c>
      <c r="G21" s="88">
        <v>-6.3548068999999998</v>
      </c>
      <c r="H21" s="8"/>
      <c r="I21" s="6">
        <f t="shared" si="3"/>
        <v>12.367346938775999</v>
      </c>
      <c r="J21" s="6">
        <f t="shared" si="4"/>
        <v>16.847632999999998</v>
      </c>
      <c r="K21" s="83">
        <f t="shared" si="7"/>
        <v>10.530605</v>
      </c>
      <c r="L21" s="6">
        <f t="shared" si="8"/>
        <v>12.367346938775999</v>
      </c>
      <c r="M21" s="79">
        <f t="shared" si="9"/>
        <v>16.207706000000002</v>
      </c>
      <c r="N21" s="83">
        <f t="shared" si="10"/>
        <v>9.6798228999999996</v>
      </c>
      <c r="O21" s="6">
        <f t="shared" si="11"/>
        <v>12.367346938775999</v>
      </c>
      <c r="P21" s="79">
        <f t="shared" si="12"/>
        <v>16.989946</v>
      </c>
      <c r="Q21" s="83">
        <f t="shared" si="13"/>
        <v>10.19267</v>
      </c>
      <c r="R21" s="6">
        <f t="shared" si="14"/>
        <v>12.367346938775999</v>
      </c>
      <c r="S21" s="79">
        <f t="shared" si="15"/>
        <v>0</v>
      </c>
      <c r="T21" s="83">
        <f t="shared" si="16"/>
        <v>0</v>
      </c>
      <c r="U21" s="6">
        <f t="shared" si="17"/>
        <v>12.367346938775999</v>
      </c>
      <c r="V21" s="79">
        <f t="shared" si="18"/>
        <v>0</v>
      </c>
      <c r="W21" s="83">
        <f t="shared" si="19"/>
        <v>0</v>
      </c>
      <c r="X21" s="43">
        <f t="shared" si="20"/>
        <v>0</v>
      </c>
      <c r="Y21" s="43">
        <f t="shared" ref="Y21:Z21" si="52">C545</f>
        <v>0</v>
      </c>
      <c r="Z21" s="43">
        <f t="shared" si="52"/>
        <v>0</v>
      </c>
      <c r="AB21" s="88">
        <v>10775510204.082001</v>
      </c>
      <c r="AC21" s="88">
        <v>-23.177643</v>
      </c>
      <c r="AD21" s="88">
        <v>8.6271085999999997</v>
      </c>
      <c r="AE21" s="88">
        <v>15.955905</v>
      </c>
      <c r="AF21" s="88">
        <v>-66.766616999999997</v>
      </c>
      <c r="AG21" s="88">
        <v>-7.3287953999999997</v>
      </c>
      <c r="AH21" s="8"/>
      <c r="AI21" s="6">
        <f t="shared" si="5"/>
        <v>12.367346938775999</v>
      </c>
      <c r="AJ21" s="6">
        <f t="shared" si="6"/>
        <v>14.907128</v>
      </c>
      <c r="AK21" s="83">
        <f t="shared" si="22"/>
        <v>8.0242491000000005</v>
      </c>
      <c r="AL21" s="6">
        <f t="shared" si="23"/>
        <v>12.367346938775999</v>
      </c>
      <c r="AM21" s="79">
        <f t="shared" si="24"/>
        <v>14.418248</v>
      </c>
      <c r="AN21" s="83">
        <f t="shared" si="25"/>
        <v>7.4359684000000001</v>
      </c>
      <c r="AO21" s="6">
        <f t="shared" si="26"/>
        <v>12.367346938775999</v>
      </c>
      <c r="AP21" s="43">
        <f t="shared" si="27"/>
        <v>13.880549999999999</v>
      </c>
      <c r="AQ21" s="83">
        <f t="shared" si="28"/>
        <v>6.7595143000000002</v>
      </c>
      <c r="AR21" s="6">
        <f t="shared" si="29"/>
        <v>12.367346938775999</v>
      </c>
      <c r="AS21" s="79">
        <f t="shared" si="30"/>
        <v>0</v>
      </c>
      <c r="AT21" s="83">
        <f t="shared" si="31"/>
        <v>0</v>
      </c>
      <c r="AU21" s="6">
        <f t="shared" si="32"/>
        <v>12.367346938775999</v>
      </c>
      <c r="AV21" s="79">
        <f t="shared" si="33"/>
        <v>0</v>
      </c>
      <c r="AW21" s="83">
        <f t="shared" si="34"/>
        <v>0</v>
      </c>
      <c r="AX21" s="43">
        <f t="shared" si="35"/>
        <v>0</v>
      </c>
      <c r="AY21" s="43">
        <f t="shared" si="36"/>
        <v>0</v>
      </c>
      <c r="AZ21" s="43">
        <f t="shared" si="37"/>
        <v>0</v>
      </c>
      <c r="BA21" s="8"/>
    </row>
    <row r="22" spans="2:53" x14ac:dyDescent="0.25">
      <c r="B22" s="88">
        <v>11173469387.754999</v>
      </c>
      <c r="C22" s="88">
        <v>-22.227862999999999</v>
      </c>
      <c r="D22" s="88">
        <v>7.9244374999999998</v>
      </c>
      <c r="E22" s="88">
        <v>14.201566</v>
      </c>
      <c r="F22" s="88">
        <v>-62.466766</v>
      </c>
      <c r="G22" s="88">
        <v>-6.2771281999999999</v>
      </c>
      <c r="H22" s="8"/>
      <c r="I22" s="6">
        <f t="shared" si="3"/>
        <v>12.765306122448999</v>
      </c>
      <c r="J22" s="6">
        <f t="shared" si="4"/>
        <v>17.682831</v>
      </c>
      <c r="K22" s="83">
        <f t="shared" si="7"/>
        <v>11.177576</v>
      </c>
      <c r="L22" s="6">
        <f t="shared" si="8"/>
        <v>12.765306122448999</v>
      </c>
      <c r="M22" s="79">
        <f t="shared" si="9"/>
        <v>17.902170000000002</v>
      </c>
      <c r="N22" s="83">
        <f t="shared" si="10"/>
        <v>11.205541</v>
      </c>
      <c r="O22" s="6">
        <f t="shared" si="11"/>
        <v>12.765306122448999</v>
      </c>
      <c r="P22" s="79">
        <f t="shared" si="12"/>
        <v>19.033131000000001</v>
      </c>
      <c r="Q22" s="83">
        <f t="shared" si="13"/>
        <v>12.108752000000001</v>
      </c>
      <c r="R22" s="6">
        <f t="shared" si="14"/>
        <v>12.765306122448999</v>
      </c>
      <c r="S22" s="79">
        <f t="shared" si="15"/>
        <v>0</v>
      </c>
      <c r="T22" s="83">
        <f t="shared" si="16"/>
        <v>0</v>
      </c>
      <c r="U22" s="6">
        <f t="shared" si="17"/>
        <v>12.765306122448999</v>
      </c>
      <c r="V22" s="79">
        <f t="shared" si="18"/>
        <v>0</v>
      </c>
      <c r="W22" s="83">
        <f t="shared" si="19"/>
        <v>0</v>
      </c>
      <c r="X22" s="43">
        <f t="shared" si="20"/>
        <v>0</v>
      </c>
      <c r="Y22" s="43">
        <f t="shared" ref="Y22:Z22" si="53">C546</f>
        <v>0</v>
      </c>
      <c r="Z22" s="43">
        <f t="shared" si="53"/>
        <v>0</v>
      </c>
      <c r="AB22" s="88">
        <v>11173469387.754999</v>
      </c>
      <c r="AC22" s="88">
        <v>-23.250115999999998</v>
      </c>
      <c r="AD22" s="88">
        <v>8.4332829</v>
      </c>
      <c r="AE22" s="88">
        <v>15.603873999999999</v>
      </c>
      <c r="AF22" s="88">
        <v>-67.015738999999996</v>
      </c>
      <c r="AG22" s="88">
        <v>-7.1705914000000002</v>
      </c>
      <c r="AH22" s="8"/>
      <c r="AI22" s="6">
        <f t="shared" si="5"/>
        <v>12.765306122448999</v>
      </c>
      <c r="AJ22" s="6">
        <f t="shared" si="6"/>
        <v>15.433116</v>
      </c>
      <c r="AK22" s="83">
        <f t="shared" si="22"/>
        <v>8.4574852000000007</v>
      </c>
      <c r="AL22" s="6">
        <f t="shared" si="23"/>
        <v>12.765306122448999</v>
      </c>
      <c r="AM22" s="79">
        <f t="shared" si="24"/>
        <v>14.695814</v>
      </c>
      <c r="AN22" s="83">
        <f t="shared" si="25"/>
        <v>7.6271348000000003</v>
      </c>
      <c r="AO22" s="6">
        <f t="shared" si="26"/>
        <v>12.765306122448999</v>
      </c>
      <c r="AP22" s="43">
        <f t="shared" si="27"/>
        <v>13.934792</v>
      </c>
      <c r="AQ22" s="83">
        <f t="shared" si="28"/>
        <v>6.7342323999999998</v>
      </c>
      <c r="AR22" s="6">
        <f t="shared" si="29"/>
        <v>12.765306122448999</v>
      </c>
      <c r="AS22" s="79">
        <f t="shared" si="30"/>
        <v>0</v>
      </c>
      <c r="AT22" s="83">
        <f t="shared" si="31"/>
        <v>0</v>
      </c>
      <c r="AU22" s="6">
        <f t="shared" si="32"/>
        <v>12.765306122448999</v>
      </c>
      <c r="AV22" s="79">
        <f t="shared" si="33"/>
        <v>0</v>
      </c>
      <c r="AW22" s="83">
        <f t="shared" si="34"/>
        <v>0</v>
      </c>
      <c r="AX22" s="43">
        <f t="shared" si="35"/>
        <v>0</v>
      </c>
      <c r="AY22" s="43">
        <f t="shared" si="36"/>
        <v>0</v>
      </c>
      <c r="AZ22" s="43">
        <f t="shared" si="37"/>
        <v>0</v>
      </c>
      <c r="BA22" s="8"/>
    </row>
    <row r="23" spans="2:53" x14ac:dyDescent="0.25">
      <c r="B23" s="88">
        <v>11571428571.429001</v>
      </c>
      <c r="C23" s="88">
        <v>-22.206837</v>
      </c>
      <c r="D23" s="88">
        <v>9.1847925000000004</v>
      </c>
      <c r="E23" s="88">
        <v>15.438774</v>
      </c>
      <c r="F23" s="88">
        <v>-65.120255</v>
      </c>
      <c r="G23" s="88">
        <v>-6.2539810999999998</v>
      </c>
      <c r="H23" s="8"/>
      <c r="I23" s="6">
        <f t="shared" si="3"/>
        <v>13.163265306122</v>
      </c>
      <c r="J23" s="6">
        <f t="shared" si="4"/>
        <v>18.167721</v>
      </c>
      <c r="K23" s="83">
        <f t="shared" si="7"/>
        <v>11.521576</v>
      </c>
      <c r="L23" s="6">
        <f t="shared" si="8"/>
        <v>13.163265306122</v>
      </c>
      <c r="M23" s="79">
        <f t="shared" si="9"/>
        <v>19.074209</v>
      </c>
      <c r="N23" s="83">
        <f t="shared" si="10"/>
        <v>12.268119</v>
      </c>
      <c r="O23" s="6">
        <f t="shared" si="11"/>
        <v>13.163265306122</v>
      </c>
      <c r="P23" s="79">
        <f t="shared" si="12"/>
        <v>20.197133999999998</v>
      </c>
      <c r="Q23" s="83">
        <f t="shared" si="13"/>
        <v>13.201771000000001</v>
      </c>
      <c r="R23" s="6">
        <f t="shared" si="14"/>
        <v>13.163265306122</v>
      </c>
      <c r="S23" s="79">
        <f t="shared" si="15"/>
        <v>0</v>
      </c>
      <c r="T23" s="83">
        <f t="shared" si="16"/>
        <v>0</v>
      </c>
      <c r="U23" s="6">
        <f t="shared" si="17"/>
        <v>13.163265306122</v>
      </c>
      <c r="V23" s="79">
        <f t="shared" si="18"/>
        <v>0</v>
      </c>
      <c r="W23" s="83">
        <f t="shared" si="19"/>
        <v>0</v>
      </c>
      <c r="X23" s="43">
        <f t="shared" si="20"/>
        <v>0</v>
      </c>
      <c r="Y23" s="43">
        <f t="shared" ref="Y23:Z23" si="54">C547</f>
        <v>0</v>
      </c>
      <c r="Z23" s="43">
        <f t="shared" si="54"/>
        <v>0</v>
      </c>
      <c r="AB23" s="88">
        <v>11571428571.429001</v>
      </c>
      <c r="AC23" s="88">
        <v>-23.062608999999998</v>
      </c>
      <c r="AD23" s="88">
        <v>8.1483621999999993</v>
      </c>
      <c r="AE23" s="88">
        <v>15.177659</v>
      </c>
      <c r="AF23" s="88">
        <v>-65.288452000000007</v>
      </c>
      <c r="AG23" s="88">
        <v>-7.0292973999999999</v>
      </c>
      <c r="AH23" s="8"/>
      <c r="AI23" s="6">
        <f t="shared" si="5"/>
        <v>13.163265306122</v>
      </c>
      <c r="AJ23" s="6">
        <f t="shared" si="6"/>
        <v>16.239021000000001</v>
      </c>
      <c r="AK23" s="83">
        <f t="shared" si="22"/>
        <v>9.1804770999999992</v>
      </c>
      <c r="AL23" s="6">
        <f t="shared" si="23"/>
        <v>13.163265306122</v>
      </c>
      <c r="AM23" s="79">
        <f t="shared" si="24"/>
        <v>15.338995000000001</v>
      </c>
      <c r="AN23" s="83">
        <f t="shared" si="25"/>
        <v>8.1899871999999991</v>
      </c>
      <c r="AO23" s="6">
        <f t="shared" si="26"/>
        <v>13.163265306122</v>
      </c>
      <c r="AP23" s="43">
        <f t="shared" si="27"/>
        <v>14.528748</v>
      </c>
      <c r="AQ23" s="83">
        <f t="shared" si="28"/>
        <v>7.2506757000000004</v>
      </c>
      <c r="AR23" s="6">
        <f t="shared" si="29"/>
        <v>13.163265306122</v>
      </c>
      <c r="AS23" s="79">
        <f t="shared" si="30"/>
        <v>0</v>
      </c>
      <c r="AT23" s="83">
        <f t="shared" si="31"/>
        <v>0</v>
      </c>
      <c r="AU23" s="6">
        <f t="shared" si="32"/>
        <v>13.163265306122</v>
      </c>
      <c r="AV23" s="79">
        <f t="shared" si="33"/>
        <v>0</v>
      </c>
      <c r="AW23" s="83">
        <f t="shared" si="34"/>
        <v>0</v>
      </c>
      <c r="AX23" s="43">
        <f t="shared" si="35"/>
        <v>0</v>
      </c>
      <c r="AY23" s="43">
        <f t="shared" si="36"/>
        <v>0</v>
      </c>
      <c r="AZ23" s="43">
        <f t="shared" si="37"/>
        <v>0</v>
      </c>
      <c r="BA23" s="8"/>
    </row>
    <row r="24" spans="2:53" x14ac:dyDescent="0.25">
      <c r="B24" s="88">
        <v>11969387755.101999</v>
      </c>
      <c r="C24" s="88">
        <v>-22.026572999999999</v>
      </c>
      <c r="D24" s="88">
        <v>10.289752</v>
      </c>
      <c r="E24" s="88">
        <v>16.509281000000001</v>
      </c>
      <c r="F24" s="88">
        <v>-66.905547999999996</v>
      </c>
      <c r="G24" s="88">
        <v>-6.2195286999999997</v>
      </c>
      <c r="H24" s="8"/>
      <c r="I24" s="6">
        <f t="shared" si="3"/>
        <v>13.561224489796</v>
      </c>
      <c r="J24" s="6">
        <f t="shared" si="4"/>
        <v>18.497429</v>
      </c>
      <c r="K24" s="83">
        <f t="shared" si="7"/>
        <v>11.954116000000001</v>
      </c>
      <c r="L24" s="6">
        <f t="shared" si="8"/>
        <v>13.561224489796</v>
      </c>
      <c r="M24" s="79">
        <f t="shared" si="9"/>
        <v>19.223832999999999</v>
      </c>
      <c r="N24" s="83">
        <f t="shared" si="10"/>
        <v>12.547133000000001</v>
      </c>
      <c r="O24" s="6">
        <f t="shared" si="11"/>
        <v>13.561224489796</v>
      </c>
      <c r="P24" s="79">
        <f t="shared" si="12"/>
        <v>19.567775999999999</v>
      </c>
      <c r="Q24" s="83">
        <f t="shared" si="13"/>
        <v>12.710305</v>
      </c>
      <c r="R24" s="6">
        <f t="shared" si="14"/>
        <v>13.561224489796</v>
      </c>
      <c r="S24" s="79">
        <f t="shared" si="15"/>
        <v>0</v>
      </c>
      <c r="T24" s="83">
        <f t="shared" si="16"/>
        <v>0</v>
      </c>
      <c r="U24" s="6">
        <f t="shared" si="17"/>
        <v>13.561224489796</v>
      </c>
      <c r="V24" s="79">
        <f t="shared" si="18"/>
        <v>0</v>
      </c>
      <c r="W24" s="83">
        <f t="shared" si="19"/>
        <v>0</v>
      </c>
      <c r="X24" s="43">
        <f t="shared" si="20"/>
        <v>0</v>
      </c>
      <c r="Y24" s="43">
        <f t="shared" ref="Y24:Z24" si="55">C548</f>
        <v>0</v>
      </c>
      <c r="Z24" s="43">
        <f t="shared" si="55"/>
        <v>0</v>
      </c>
      <c r="AB24" s="88">
        <v>11969387755.101999</v>
      </c>
      <c r="AC24" s="88">
        <v>-22.764272999999999</v>
      </c>
      <c r="AD24" s="88">
        <v>7.9379511000000003</v>
      </c>
      <c r="AE24" s="88">
        <v>14.850549000000001</v>
      </c>
      <c r="AF24" s="88">
        <v>-63.816974999999999</v>
      </c>
      <c r="AG24" s="88">
        <v>-6.9125985999999999</v>
      </c>
      <c r="AH24" s="8"/>
      <c r="AI24" s="6">
        <f t="shared" si="5"/>
        <v>13.561224489796</v>
      </c>
      <c r="AJ24" s="6">
        <f t="shared" si="6"/>
        <v>17.393847999999998</v>
      </c>
      <c r="AK24" s="83">
        <f t="shared" si="22"/>
        <v>10.232208</v>
      </c>
      <c r="AL24" s="6">
        <f t="shared" si="23"/>
        <v>13.561224489796</v>
      </c>
      <c r="AM24" s="79">
        <f t="shared" si="24"/>
        <v>16.495607</v>
      </c>
      <c r="AN24" s="83">
        <f t="shared" si="25"/>
        <v>9.2504481999999992</v>
      </c>
      <c r="AO24" s="6">
        <f t="shared" si="26"/>
        <v>13.561224489796</v>
      </c>
      <c r="AP24" s="43">
        <f t="shared" si="27"/>
        <v>15.674911</v>
      </c>
      <c r="AQ24" s="83">
        <f t="shared" si="28"/>
        <v>8.3126583000000007</v>
      </c>
      <c r="AR24" s="6">
        <f t="shared" si="29"/>
        <v>13.561224489796</v>
      </c>
      <c r="AS24" s="79">
        <f t="shared" si="30"/>
        <v>0</v>
      </c>
      <c r="AT24" s="83">
        <f t="shared" si="31"/>
        <v>0</v>
      </c>
      <c r="AU24" s="6">
        <f t="shared" si="32"/>
        <v>13.561224489796</v>
      </c>
      <c r="AV24" s="79">
        <f t="shared" si="33"/>
        <v>0</v>
      </c>
      <c r="AW24" s="83">
        <f t="shared" si="34"/>
        <v>0</v>
      </c>
      <c r="AX24" s="43">
        <f t="shared" si="35"/>
        <v>0</v>
      </c>
      <c r="AY24" s="43">
        <f t="shared" si="36"/>
        <v>0</v>
      </c>
      <c r="AZ24" s="43">
        <f t="shared" si="37"/>
        <v>0</v>
      </c>
      <c r="BA24" s="8"/>
    </row>
    <row r="25" spans="2:53" x14ac:dyDescent="0.25">
      <c r="B25" s="88">
        <v>12367346938.775999</v>
      </c>
      <c r="C25" s="88">
        <v>-22.162362999999999</v>
      </c>
      <c r="D25" s="88">
        <v>10.530605</v>
      </c>
      <c r="E25" s="88">
        <v>16.847632999999998</v>
      </c>
      <c r="F25" s="88">
        <v>-68.900024000000002</v>
      </c>
      <c r="G25" s="88">
        <v>-6.3170289999999998</v>
      </c>
      <c r="H25" s="8"/>
      <c r="I25" s="6">
        <f t="shared" si="3"/>
        <v>13.959183673468999</v>
      </c>
      <c r="J25" s="6">
        <f t="shared" si="4"/>
        <v>18.133865</v>
      </c>
      <c r="K25" s="83">
        <f t="shared" si="7"/>
        <v>11.829750000000001</v>
      </c>
      <c r="L25" s="6">
        <f t="shared" si="8"/>
        <v>13.959183673468999</v>
      </c>
      <c r="M25" s="79">
        <f t="shared" si="9"/>
        <v>18.372965000000001</v>
      </c>
      <c r="N25" s="83">
        <f t="shared" si="10"/>
        <v>11.948881999999999</v>
      </c>
      <c r="O25" s="6">
        <f t="shared" si="11"/>
        <v>13.959183673468999</v>
      </c>
      <c r="P25" s="79">
        <f t="shared" si="12"/>
        <v>18.502157</v>
      </c>
      <c r="Q25" s="83">
        <f t="shared" si="13"/>
        <v>11.902384</v>
      </c>
      <c r="R25" s="6">
        <f t="shared" si="14"/>
        <v>13.959183673468999</v>
      </c>
      <c r="S25" s="79">
        <f t="shared" si="15"/>
        <v>0</v>
      </c>
      <c r="T25" s="83">
        <f t="shared" si="16"/>
        <v>0</v>
      </c>
      <c r="U25" s="6">
        <f t="shared" si="17"/>
        <v>13.959183673468999</v>
      </c>
      <c r="V25" s="79">
        <f t="shared" si="18"/>
        <v>0</v>
      </c>
      <c r="W25" s="83">
        <f t="shared" si="19"/>
        <v>0</v>
      </c>
      <c r="X25" s="43">
        <f t="shared" si="20"/>
        <v>0</v>
      </c>
      <c r="Y25" s="43">
        <f t="shared" ref="Y25:Z25" si="56">C549</f>
        <v>0</v>
      </c>
      <c r="Z25" s="43">
        <f t="shared" si="56"/>
        <v>0</v>
      </c>
      <c r="AB25" s="88">
        <v>12367346938.775999</v>
      </c>
      <c r="AC25" s="88">
        <v>-22.898422</v>
      </c>
      <c r="AD25" s="88">
        <v>8.0242491000000005</v>
      </c>
      <c r="AE25" s="88">
        <v>14.907128</v>
      </c>
      <c r="AF25" s="88">
        <v>-64.698188999999999</v>
      </c>
      <c r="AG25" s="88">
        <v>-6.8828797000000002</v>
      </c>
      <c r="AH25" s="8"/>
      <c r="AI25" s="6">
        <f t="shared" si="5"/>
        <v>13.959183673468999</v>
      </c>
      <c r="AJ25" s="6">
        <f t="shared" si="6"/>
        <v>18.679925999999998</v>
      </c>
      <c r="AK25" s="83">
        <f t="shared" si="22"/>
        <v>11.462700999999999</v>
      </c>
      <c r="AL25" s="6">
        <f t="shared" si="23"/>
        <v>13.959183673468999</v>
      </c>
      <c r="AM25" s="79">
        <f t="shared" si="24"/>
        <v>17.814163000000001</v>
      </c>
      <c r="AN25" s="83">
        <f t="shared" si="25"/>
        <v>10.518471</v>
      </c>
      <c r="AO25" s="6">
        <f t="shared" si="26"/>
        <v>13.959183673468999</v>
      </c>
      <c r="AP25" s="43">
        <f t="shared" si="27"/>
        <v>16.883934</v>
      </c>
      <c r="AQ25" s="83">
        <f t="shared" si="28"/>
        <v>9.4749508000000002</v>
      </c>
      <c r="AR25" s="6">
        <f t="shared" si="29"/>
        <v>13.959183673468999</v>
      </c>
      <c r="AS25" s="79">
        <f t="shared" si="30"/>
        <v>0</v>
      </c>
      <c r="AT25" s="83">
        <f t="shared" si="31"/>
        <v>0</v>
      </c>
      <c r="AU25" s="6">
        <f t="shared" si="32"/>
        <v>13.959183673468999</v>
      </c>
      <c r="AV25" s="79">
        <f t="shared" si="33"/>
        <v>0</v>
      </c>
      <c r="AW25" s="83">
        <f t="shared" si="34"/>
        <v>0</v>
      </c>
      <c r="AX25" s="43">
        <f t="shared" si="35"/>
        <v>0</v>
      </c>
      <c r="AY25" s="43">
        <f t="shared" si="36"/>
        <v>0</v>
      </c>
      <c r="AZ25" s="43">
        <f t="shared" si="37"/>
        <v>0</v>
      </c>
      <c r="BA25" s="8"/>
    </row>
    <row r="26" spans="2:53" x14ac:dyDescent="0.25">
      <c r="B26" s="88">
        <v>12765306122.448999</v>
      </c>
      <c r="C26" s="88">
        <v>-22.515737999999999</v>
      </c>
      <c r="D26" s="88">
        <v>11.177576</v>
      </c>
      <c r="E26" s="88">
        <v>17.682831</v>
      </c>
      <c r="F26" s="88">
        <v>-67.492073000000005</v>
      </c>
      <c r="G26" s="88">
        <v>-6.5052551999999997</v>
      </c>
      <c r="H26" s="8"/>
      <c r="I26" s="6">
        <f t="shared" si="3"/>
        <v>14.357142857143</v>
      </c>
      <c r="J26" s="6">
        <f t="shared" si="4"/>
        <v>18.165592</v>
      </c>
      <c r="K26" s="83">
        <f t="shared" si="7"/>
        <v>12.097766</v>
      </c>
      <c r="L26" s="6">
        <f t="shared" si="8"/>
        <v>14.357142857143</v>
      </c>
      <c r="M26" s="79">
        <f t="shared" si="9"/>
        <v>18.611908</v>
      </c>
      <c r="N26" s="83">
        <f t="shared" si="10"/>
        <v>12.430130999999999</v>
      </c>
      <c r="O26" s="6">
        <f t="shared" si="11"/>
        <v>14.357142857143</v>
      </c>
      <c r="P26" s="79">
        <f t="shared" si="12"/>
        <v>18.535999</v>
      </c>
      <c r="Q26" s="83">
        <f t="shared" si="13"/>
        <v>12.17741</v>
      </c>
      <c r="R26" s="6">
        <f t="shared" si="14"/>
        <v>14.357142857143</v>
      </c>
      <c r="S26" s="79">
        <f t="shared" si="15"/>
        <v>0</v>
      </c>
      <c r="T26" s="83">
        <f t="shared" si="16"/>
        <v>0</v>
      </c>
      <c r="U26" s="6">
        <f t="shared" si="17"/>
        <v>14.357142857143</v>
      </c>
      <c r="V26" s="79">
        <f t="shared" si="18"/>
        <v>0</v>
      </c>
      <c r="W26" s="83">
        <f t="shared" si="19"/>
        <v>0</v>
      </c>
      <c r="X26" s="43">
        <f t="shared" si="20"/>
        <v>0</v>
      </c>
      <c r="Y26" s="43">
        <f t="shared" ref="Y26:Z26" si="57">C550</f>
        <v>0</v>
      </c>
      <c r="Z26" s="43">
        <f t="shared" si="57"/>
        <v>0</v>
      </c>
      <c r="AB26" s="88">
        <v>12765306122.448999</v>
      </c>
      <c r="AC26" s="88">
        <v>-22.989632</v>
      </c>
      <c r="AD26" s="88">
        <v>8.4574852000000007</v>
      </c>
      <c r="AE26" s="88">
        <v>15.433116</v>
      </c>
      <c r="AF26" s="88">
        <v>-65.587303000000006</v>
      </c>
      <c r="AG26" s="88">
        <v>-6.9756302999999997</v>
      </c>
      <c r="AH26" s="8"/>
      <c r="AI26" s="6">
        <f t="shared" si="5"/>
        <v>14.357142857143</v>
      </c>
      <c r="AJ26" s="6">
        <f t="shared" si="6"/>
        <v>20.171403999999999</v>
      </c>
      <c r="AK26" s="83">
        <f t="shared" si="22"/>
        <v>12.830080000000001</v>
      </c>
      <c r="AL26" s="6">
        <f t="shared" si="23"/>
        <v>14.357142857143</v>
      </c>
      <c r="AM26" s="79">
        <f t="shared" si="24"/>
        <v>19.067471999999999</v>
      </c>
      <c r="AN26" s="83">
        <f t="shared" si="25"/>
        <v>11.657206</v>
      </c>
      <c r="AO26" s="6">
        <f t="shared" si="26"/>
        <v>14.357142857143</v>
      </c>
      <c r="AP26" s="43">
        <f t="shared" si="27"/>
        <v>17.865288</v>
      </c>
      <c r="AQ26" s="83">
        <f t="shared" si="28"/>
        <v>10.350489</v>
      </c>
      <c r="AR26" s="6">
        <f t="shared" si="29"/>
        <v>14.357142857143</v>
      </c>
      <c r="AS26" s="79">
        <f t="shared" si="30"/>
        <v>0</v>
      </c>
      <c r="AT26" s="83">
        <f t="shared" si="31"/>
        <v>0</v>
      </c>
      <c r="AU26" s="6">
        <f t="shared" si="32"/>
        <v>14.357142857143</v>
      </c>
      <c r="AV26" s="79">
        <f t="shared" si="33"/>
        <v>0</v>
      </c>
      <c r="AW26" s="83">
        <f t="shared" si="34"/>
        <v>0</v>
      </c>
      <c r="AX26" s="43">
        <f t="shared" si="35"/>
        <v>0</v>
      </c>
      <c r="AY26" s="43">
        <f t="shared" si="36"/>
        <v>0</v>
      </c>
      <c r="AZ26" s="43">
        <f t="shared" si="37"/>
        <v>0</v>
      </c>
      <c r="BA26" s="8"/>
    </row>
    <row r="27" spans="2:53" x14ac:dyDescent="0.25">
      <c r="B27" s="88">
        <v>13163265306.122</v>
      </c>
      <c r="C27" s="88">
        <v>-22.552399000000001</v>
      </c>
      <c r="D27" s="88">
        <v>11.521576</v>
      </c>
      <c r="E27" s="88">
        <v>18.167721</v>
      </c>
      <c r="F27" s="88">
        <v>-72.364852999999997</v>
      </c>
      <c r="G27" s="88">
        <v>-6.6461458000000002</v>
      </c>
      <c r="H27" s="8"/>
      <c r="I27" s="6">
        <f t="shared" si="3"/>
        <v>14.755102040816</v>
      </c>
      <c r="J27" s="6">
        <f t="shared" si="4"/>
        <v>19.760044000000001</v>
      </c>
      <c r="K27" s="83">
        <f t="shared" si="7"/>
        <v>13.748199</v>
      </c>
      <c r="L27" s="6">
        <f t="shared" si="8"/>
        <v>14.755102040816</v>
      </c>
      <c r="M27" s="79">
        <f t="shared" si="9"/>
        <v>20.086469999999998</v>
      </c>
      <c r="N27" s="83">
        <f t="shared" si="10"/>
        <v>13.969972</v>
      </c>
      <c r="O27" s="6">
        <f t="shared" si="11"/>
        <v>14.755102040816</v>
      </c>
      <c r="P27" s="79">
        <f t="shared" si="12"/>
        <v>19.395617000000001</v>
      </c>
      <c r="Q27" s="83">
        <f t="shared" si="13"/>
        <v>13.114986999999999</v>
      </c>
      <c r="R27" s="6">
        <f t="shared" si="14"/>
        <v>14.755102040816</v>
      </c>
      <c r="S27" s="79">
        <f t="shared" si="15"/>
        <v>0</v>
      </c>
      <c r="T27" s="83">
        <f t="shared" si="16"/>
        <v>0</v>
      </c>
      <c r="U27" s="6">
        <f t="shared" si="17"/>
        <v>14.755102040816</v>
      </c>
      <c r="V27" s="79">
        <f t="shared" si="18"/>
        <v>0</v>
      </c>
      <c r="W27" s="83">
        <f t="shared" si="19"/>
        <v>0</v>
      </c>
      <c r="X27" s="43">
        <f t="shared" si="20"/>
        <v>0</v>
      </c>
      <c r="Y27" s="43">
        <f t="shared" ref="Y27:Z27" si="58">C551</f>
        <v>0</v>
      </c>
      <c r="Z27" s="43">
        <f t="shared" si="58"/>
        <v>0</v>
      </c>
      <c r="AB27" s="88">
        <v>13163265306.122</v>
      </c>
      <c r="AC27" s="88">
        <v>-23.018830999999999</v>
      </c>
      <c r="AD27" s="88">
        <v>9.1804770999999992</v>
      </c>
      <c r="AE27" s="88">
        <v>16.239021000000001</v>
      </c>
      <c r="AF27" s="88">
        <v>-67.180076999999997</v>
      </c>
      <c r="AG27" s="88">
        <v>-7.0585442</v>
      </c>
      <c r="AH27" s="8"/>
      <c r="AI27" s="6">
        <f t="shared" si="5"/>
        <v>14.755102040816</v>
      </c>
      <c r="AJ27" s="6">
        <f t="shared" si="6"/>
        <v>22.009878</v>
      </c>
      <c r="AK27" s="83">
        <f t="shared" si="22"/>
        <v>14.627060999999999</v>
      </c>
      <c r="AL27" s="6">
        <f t="shared" si="23"/>
        <v>14.755102040816</v>
      </c>
      <c r="AM27" s="79">
        <f t="shared" si="24"/>
        <v>20.423729000000002</v>
      </c>
      <c r="AN27" s="83">
        <f t="shared" si="25"/>
        <v>12.981114</v>
      </c>
      <c r="AO27" s="6">
        <f t="shared" si="26"/>
        <v>14.755102040816</v>
      </c>
      <c r="AP27" s="43">
        <f t="shared" si="27"/>
        <v>18.768332000000001</v>
      </c>
      <c r="AQ27" s="83">
        <f t="shared" si="28"/>
        <v>11.229566</v>
      </c>
      <c r="AR27" s="6">
        <f t="shared" si="29"/>
        <v>14.755102040816</v>
      </c>
      <c r="AS27" s="79">
        <f t="shared" si="30"/>
        <v>0</v>
      </c>
      <c r="AT27" s="83">
        <f t="shared" si="31"/>
        <v>0</v>
      </c>
      <c r="AU27" s="6">
        <f t="shared" si="32"/>
        <v>14.755102040816</v>
      </c>
      <c r="AV27" s="79">
        <f t="shared" si="33"/>
        <v>0</v>
      </c>
      <c r="AW27" s="83">
        <f t="shared" si="34"/>
        <v>0</v>
      </c>
      <c r="AX27" s="43">
        <f t="shared" si="35"/>
        <v>0</v>
      </c>
      <c r="AY27" s="43">
        <f t="shared" si="36"/>
        <v>0</v>
      </c>
      <c r="AZ27" s="43">
        <f t="shared" si="37"/>
        <v>0</v>
      </c>
      <c r="BA27" s="8"/>
    </row>
    <row r="28" spans="2:53" x14ac:dyDescent="0.25">
      <c r="B28" s="88">
        <v>13561224489.796</v>
      </c>
      <c r="C28" s="88">
        <v>-22.514402</v>
      </c>
      <c r="D28" s="88">
        <v>11.954116000000001</v>
      </c>
      <c r="E28" s="88">
        <v>18.497429</v>
      </c>
      <c r="F28" s="88">
        <v>-72.020142000000007</v>
      </c>
      <c r="G28" s="88">
        <v>-6.5433139999999996</v>
      </c>
      <c r="H28" s="8"/>
      <c r="I28" s="6">
        <f t="shared" si="3"/>
        <v>15.153061224489999</v>
      </c>
      <c r="J28" s="6">
        <f t="shared" si="4"/>
        <v>21.934614</v>
      </c>
      <c r="K28" s="83">
        <f t="shared" si="7"/>
        <v>15.880768</v>
      </c>
      <c r="L28" s="6">
        <f t="shared" si="8"/>
        <v>15.153061224489999</v>
      </c>
      <c r="M28" s="79">
        <f t="shared" si="9"/>
        <v>21.741157999999999</v>
      </c>
      <c r="N28" s="83">
        <f t="shared" si="10"/>
        <v>15.585061</v>
      </c>
      <c r="O28" s="6">
        <f t="shared" si="11"/>
        <v>15.153061224489999</v>
      </c>
      <c r="P28" s="79">
        <f t="shared" si="12"/>
        <v>20.688257</v>
      </c>
      <c r="Q28" s="83">
        <f t="shared" si="13"/>
        <v>14.370979999999999</v>
      </c>
      <c r="R28" s="6">
        <f t="shared" si="14"/>
        <v>15.153061224489999</v>
      </c>
      <c r="S28" s="79">
        <f t="shared" si="15"/>
        <v>0</v>
      </c>
      <c r="T28" s="83">
        <f t="shared" si="16"/>
        <v>0</v>
      </c>
      <c r="U28" s="6">
        <f t="shared" si="17"/>
        <v>15.153061224489999</v>
      </c>
      <c r="V28" s="79">
        <f t="shared" si="18"/>
        <v>0</v>
      </c>
      <c r="W28" s="83">
        <f t="shared" si="19"/>
        <v>0</v>
      </c>
      <c r="X28" s="43">
        <f t="shared" si="20"/>
        <v>0</v>
      </c>
      <c r="Y28" s="43">
        <f t="shared" ref="Y28:Z28" si="59">C552</f>
        <v>0</v>
      </c>
      <c r="Z28" s="43">
        <f t="shared" si="59"/>
        <v>0</v>
      </c>
      <c r="AB28" s="88">
        <v>13561224489.796</v>
      </c>
      <c r="AC28" s="88">
        <v>-23.145247000000001</v>
      </c>
      <c r="AD28" s="88">
        <v>10.232208</v>
      </c>
      <c r="AE28" s="88">
        <v>17.393847999999998</v>
      </c>
      <c r="AF28" s="88">
        <v>-69.776611000000003</v>
      </c>
      <c r="AG28" s="88">
        <v>-7.1616397000000003</v>
      </c>
      <c r="AH28" s="8"/>
      <c r="AI28" s="6">
        <f t="shared" si="5"/>
        <v>15.153061224489999</v>
      </c>
      <c r="AJ28" s="6">
        <f t="shared" si="6"/>
        <v>23.963186</v>
      </c>
      <c r="AK28" s="83">
        <f t="shared" si="22"/>
        <v>16.554337</v>
      </c>
      <c r="AL28" s="6">
        <f t="shared" si="23"/>
        <v>15.153061224489999</v>
      </c>
      <c r="AM28" s="79">
        <f t="shared" si="24"/>
        <v>21.810307000000002</v>
      </c>
      <c r="AN28" s="83">
        <f t="shared" si="25"/>
        <v>14.358788000000001</v>
      </c>
      <c r="AO28" s="6">
        <f t="shared" si="26"/>
        <v>15.153061224489999</v>
      </c>
      <c r="AP28" s="43">
        <f t="shared" si="27"/>
        <v>19.230509000000001</v>
      </c>
      <c r="AQ28" s="83">
        <f t="shared" si="28"/>
        <v>11.698593000000001</v>
      </c>
      <c r="AR28" s="6">
        <f t="shared" si="29"/>
        <v>15.153061224489999</v>
      </c>
      <c r="AS28" s="79">
        <f t="shared" si="30"/>
        <v>0</v>
      </c>
      <c r="AT28" s="83">
        <f t="shared" si="31"/>
        <v>0</v>
      </c>
      <c r="AU28" s="6">
        <f t="shared" si="32"/>
        <v>15.153061224489999</v>
      </c>
      <c r="AV28" s="79">
        <f t="shared" si="33"/>
        <v>0</v>
      </c>
      <c r="AW28" s="83">
        <f t="shared" si="34"/>
        <v>0</v>
      </c>
      <c r="AX28" s="43">
        <f t="shared" si="35"/>
        <v>0</v>
      </c>
      <c r="AY28" s="43">
        <f t="shared" si="36"/>
        <v>0</v>
      </c>
      <c r="AZ28" s="43">
        <f t="shared" si="37"/>
        <v>0</v>
      </c>
      <c r="BA28" s="8"/>
    </row>
    <row r="29" spans="2:53" x14ac:dyDescent="0.25">
      <c r="B29" s="88">
        <v>13959183673.469</v>
      </c>
      <c r="C29" s="88">
        <v>-22.160547000000001</v>
      </c>
      <c r="D29" s="88">
        <v>11.829750000000001</v>
      </c>
      <c r="E29" s="88">
        <v>18.133865</v>
      </c>
      <c r="F29" s="88">
        <v>-69.021743999999998</v>
      </c>
      <c r="G29" s="88">
        <v>-6.3041153000000003</v>
      </c>
      <c r="H29" s="8"/>
      <c r="I29" s="6">
        <f t="shared" si="3"/>
        <v>15.551020408163</v>
      </c>
      <c r="J29" s="6">
        <f t="shared" si="4"/>
        <v>23.932721999999998</v>
      </c>
      <c r="K29" s="83">
        <f t="shared" si="7"/>
        <v>17.833611999999999</v>
      </c>
      <c r="L29" s="6">
        <f t="shared" si="8"/>
        <v>15.551020408163</v>
      </c>
      <c r="M29" s="79">
        <f t="shared" si="9"/>
        <v>22.683933</v>
      </c>
      <c r="N29" s="83">
        <f t="shared" si="10"/>
        <v>16.479026999999999</v>
      </c>
      <c r="O29" s="6">
        <f t="shared" si="11"/>
        <v>15.551020408163</v>
      </c>
      <c r="P29" s="79">
        <f t="shared" si="12"/>
        <v>20.796534999999999</v>
      </c>
      <c r="Q29" s="83">
        <f t="shared" si="13"/>
        <v>14.427209</v>
      </c>
      <c r="R29" s="6">
        <f t="shared" si="14"/>
        <v>15.551020408163</v>
      </c>
      <c r="S29" s="79">
        <f t="shared" si="15"/>
        <v>0</v>
      </c>
      <c r="T29" s="83">
        <f t="shared" si="16"/>
        <v>0</v>
      </c>
      <c r="U29" s="6">
        <f t="shared" si="17"/>
        <v>15.551020408163</v>
      </c>
      <c r="V29" s="79">
        <f t="shared" si="18"/>
        <v>0</v>
      </c>
      <c r="W29" s="83">
        <f t="shared" si="19"/>
        <v>0</v>
      </c>
      <c r="X29" s="43">
        <f t="shared" si="20"/>
        <v>0</v>
      </c>
      <c r="Y29" s="43">
        <f t="shared" ref="Y29:Z29" si="60">C553</f>
        <v>0</v>
      </c>
      <c r="Z29" s="43">
        <f t="shared" si="60"/>
        <v>0</v>
      </c>
      <c r="AB29" s="88">
        <v>13959183673.469</v>
      </c>
      <c r="AC29" s="88">
        <v>-23.252666000000001</v>
      </c>
      <c r="AD29" s="88">
        <v>11.462700999999999</v>
      </c>
      <c r="AE29" s="88">
        <v>18.679925999999998</v>
      </c>
      <c r="AF29" s="88">
        <v>-72.686797999999996</v>
      </c>
      <c r="AG29" s="88">
        <v>-7.2172255999999999</v>
      </c>
      <c r="AH29" s="8"/>
      <c r="AI29" s="6">
        <f t="shared" si="5"/>
        <v>15.551020408163</v>
      </c>
      <c r="AJ29" s="6">
        <f t="shared" si="6"/>
        <v>24.601662000000001</v>
      </c>
      <c r="AK29" s="83">
        <f t="shared" si="22"/>
        <v>17.222897</v>
      </c>
      <c r="AL29" s="6">
        <f t="shared" si="23"/>
        <v>15.551020408163</v>
      </c>
      <c r="AM29" s="79">
        <f t="shared" si="24"/>
        <v>22.126270000000002</v>
      </c>
      <c r="AN29" s="83">
        <f t="shared" si="25"/>
        <v>14.719491</v>
      </c>
      <c r="AO29" s="6">
        <f t="shared" si="26"/>
        <v>15.551020408163</v>
      </c>
      <c r="AP29" s="43">
        <f t="shared" si="27"/>
        <v>18.795361</v>
      </c>
      <c r="AQ29" s="83">
        <f t="shared" si="28"/>
        <v>11.314491</v>
      </c>
      <c r="AR29" s="6">
        <f t="shared" si="29"/>
        <v>15.551020408163</v>
      </c>
      <c r="AS29" s="79">
        <f t="shared" si="30"/>
        <v>0</v>
      </c>
      <c r="AT29" s="83">
        <f t="shared" si="31"/>
        <v>0</v>
      </c>
      <c r="AU29" s="6">
        <f t="shared" si="32"/>
        <v>15.551020408163</v>
      </c>
      <c r="AV29" s="79">
        <f t="shared" si="33"/>
        <v>0</v>
      </c>
      <c r="AW29" s="83">
        <f t="shared" si="34"/>
        <v>0</v>
      </c>
      <c r="AX29" s="43">
        <f t="shared" si="35"/>
        <v>0</v>
      </c>
      <c r="AY29" s="43">
        <f t="shared" si="36"/>
        <v>0</v>
      </c>
      <c r="AZ29" s="43">
        <f t="shared" si="37"/>
        <v>0</v>
      </c>
      <c r="BA29" s="8"/>
    </row>
    <row r="30" spans="2:53" x14ac:dyDescent="0.25">
      <c r="B30" s="88">
        <v>14357142857.143</v>
      </c>
      <c r="C30" s="88">
        <v>-21.832547999999999</v>
      </c>
      <c r="D30" s="88">
        <v>12.097766</v>
      </c>
      <c r="E30" s="88">
        <v>18.165592</v>
      </c>
      <c r="F30" s="88">
        <v>-69.459114</v>
      </c>
      <c r="G30" s="88">
        <v>-6.0678257999999996</v>
      </c>
      <c r="H30" s="8"/>
      <c r="I30" s="6">
        <f t="shared" si="3"/>
        <v>15.948979591837</v>
      </c>
      <c r="J30" s="6">
        <f t="shared" si="4"/>
        <v>24.367263999999999</v>
      </c>
      <c r="K30" s="83">
        <f t="shared" si="7"/>
        <v>18.284797999999999</v>
      </c>
      <c r="L30" s="6">
        <f t="shared" si="8"/>
        <v>15.948979591837</v>
      </c>
      <c r="M30" s="79">
        <f t="shared" si="9"/>
        <v>22.249374</v>
      </c>
      <c r="N30" s="83">
        <f t="shared" si="10"/>
        <v>16.054596</v>
      </c>
      <c r="O30" s="6">
        <f t="shared" si="11"/>
        <v>15.948979591837</v>
      </c>
      <c r="P30" s="79">
        <f t="shared" si="12"/>
        <v>19.654461000000001</v>
      </c>
      <c r="Q30" s="83">
        <f t="shared" si="13"/>
        <v>13.284967</v>
      </c>
      <c r="R30" s="6">
        <f t="shared" si="14"/>
        <v>15.948979591837</v>
      </c>
      <c r="S30" s="79">
        <f t="shared" si="15"/>
        <v>0</v>
      </c>
      <c r="T30" s="83">
        <f t="shared" si="16"/>
        <v>0</v>
      </c>
      <c r="U30" s="6">
        <f t="shared" si="17"/>
        <v>15.948979591837</v>
      </c>
      <c r="V30" s="79">
        <f t="shared" si="18"/>
        <v>0</v>
      </c>
      <c r="W30" s="83">
        <f t="shared" si="19"/>
        <v>0</v>
      </c>
      <c r="X30" s="43">
        <f t="shared" si="20"/>
        <v>0</v>
      </c>
      <c r="Y30" s="43">
        <f t="shared" ref="Y30:Z30" si="61">C554</f>
        <v>0</v>
      </c>
      <c r="Z30" s="43">
        <f t="shared" si="61"/>
        <v>0</v>
      </c>
      <c r="AB30" s="88">
        <v>14357142857.143</v>
      </c>
      <c r="AC30" s="88">
        <v>-23.110835999999999</v>
      </c>
      <c r="AD30" s="88">
        <v>12.830080000000001</v>
      </c>
      <c r="AE30" s="88">
        <v>20.171403999999999</v>
      </c>
      <c r="AF30" s="88">
        <v>-74.839043000000004</v>
      </c>
      <c r="AG30" s="88">
        <v>-7.3413238999999999</v>
      </c>
      <c r="AH30" s="8"/>
      <c r="AI30" s="6">
        <f t="shared" si="5"/>
        <v>15.948979591837</v>
      </c>
      <c r="AJ30" s="6">
        <f t="shared" si="6"/>
        <v>24.101524000000001</v>
      </c>
      <c r="AK30" s="83">
        <f t="shared" si="22"/>
        <v>16.660264999999999</v>
      </c>
      <c r="AL30" s="6">
        <f t="shared" si="23"/>
        <v>15.948979591837</v>
      </c>
      <c r="AM30" s="79">
        <f t="shared" si="24"/>
        <v>21.445554999999999</v>
      </c>
      <c r="AN30" s="83">
        <f t="shared" si="25"/>
        <v>13.976240000000001</v>
      </c>
      <c r="AO30" s="6">
        <f t="shared" si="26"/>
        <v>15.948979591837</v>
      </c>
      <c r="AP30" s="43">
        <f t="shared" si="27"/>
        <v>17.997879000000001</v>
      </c>
      <c r="AQ30" s="83">
        <f t="shared" si="28"/>
        <v>10.434727000000001</v>
      </c>
      <c r="AR30" s="6">
        <f t="shared" si="29"/>
        <v>15.948979591837</v>
      </c>
      <c r="AS30" s="79">
        <f t="shared" si="30"/>
        <v>0</v>
      </c>
      <c r="AT30" s="83">
        <f t="shared" si="31"/>
        <v>0</v>
      </c>
      <c r="AU30" s="6">
        <f t="shared" si="32"/>
        <v>15.948979591837</v>
      </c>
      <c r="AV30" s="79">
        <f t="shared" si="33"/>
        <v>0</v>
      </c>
      <c r="AW30" s="83">
        <f t="shared" si="34"/>
        <v>0</v>
      </c>
      <c r="AX30" s="43">
        <f t="shared" si="35"/>
        <v>0</v>
      </c>
      <c r="AY30" s="43">
        <f t="shared" si="36"/>
        <v>0</v>
      </c>
      <c r="AZ30" s="43">
        <f t="shared" si="37"/>
        <v>0</v>
      </c>
      <c r="BA30" s="8"/>
    </row>
    <row r="31" spans="2:53" x14ac:dyDescent="0.25">
      <c r="B31" s="88">
        <v>14755102040.816</v>
      </c>
      <c r="C31" s="88">
        <v>-21.868538000000001</v>
      </c>
      <c r="D31" s="88">
        <v>13.748199</v>
      </c>
      <c r="E31" s="88">
        <v>19.760044000000001</v>
      </c>
      <c r="F31" s="88">
        <v>-71.690642999999994</v>
      </c>
      <c r="G31" s="88">
        <v>-6.0118451000000004</v>
      </c>
      <c r="H31" s="8"/>
      <c r="I31" s="6">
        <f t="shared" si="3"/>
        <v>16.346938775510001</v>
      </c>
      <c r="J31" s="6">
        <f t="shared" si="4"/>
        <v>23.532475000000002</v>
      </c>
      <c r="K31" s="83">
        <f t="shared" si="7"/>
        <v>17.466256999999999</v>
      </c>
      <c r="L31" s="6">
        <f t="shared" si="8"/>
        <v>16.346938775510001</v>
      </c>
      <c r="M31" s="79">
        <f t="shared" si="9"/>
        <v>20.645776999999999</v>
      </c>
      <c r="N31" s="83">
        <f t="shared" si="10"/>
        <v>14.451033000000001</v>
      </c>
      <c r="O31" s="6">
        <f t="shared" si="11"/>
        <v>16.346938775510001</v>
      </c>
      <c r="P31" s="79">
        <f t="shared" si="12"/>
        <v>17.410582999999999</v>
      </c>
      <c r="Q31" s="83">
        <f t="shared" si="13"/>
        <v>10.999098999999999</v>
      </c>
      <c r="R31" s="6">
        <f t="shared" si="14"/>
        <v>16.346938775510001</v>
      </c>
      <c r="S31" s="79">
        <f t="shared" si="15"/>
        <v>0</v>
      </c>
      <c r="T31" s="83">
        <f t="shared" si="16"/>
        <v>0</v>
      </c>
      <c r="U31" s="6">
        <f t="shared" si="17"/>
        <v>16.346938775510001</v>
      </c>
      <c r="V31" s="79">
        <f t="shared" si="18"/>
        <v>0</v>
      </c>
      <c r="W31" s="83">
        <f t="shared" si="19"/>
        <v>0</v>
      </c>
      <c r="X31" s="43">
        <f t="shared" si="20"/>
        <v>0</v>
      </c>
      <c r="Y31" s="43">
        <f t="shared" ref="Y31:Z31" si="62">C555</f>
        <v>0</v>
      </c>
      <c r="Z31" s="43">
        <f t="shared" si="62"/>
        <v>0</v>
      </c>
      <c r="AB31" s="88">
        <v>14755102040.816</v>
      </c>
      <c r="AC31" s="88">
        <v>-23.487085</v>
      </c>
      <c r="AD31" s="88">
        <v>14.627060999999999</v>
      </c>
      <c r="AE31" s="88">
        <v>22.009878</v>
      </c>
      <c r="AF31" s="88">
        <v>-79.006400999999997</v>
      </c>
      <c r="AG31" s="88">
        <v>-7.3828177000000004</v>
      </c>
      <c r="AH31" s="8"/>
      <c r="AI31" s="6">
        <f t="shared" si="5"/>
        <v>16.346938775510001</v>
      </c>
      <c r="AJ31" s="6">
        <f t="shared" si="6"/>
        <v>22.496359000000002</v>
      </c>
      <c r="AK31" s="83">
        <f t="shared" si="22"/>
        <v>14.923978999999999</v>
      </c>
      <c r="AL31" s="6">
        <f t="shared" si="23"/>
        <v>16.346938775510001</v>
      </c>
      <c r="AM31" s="79">
        <f t="shared" si="24"/>
        <v>19.890647999999999</v>
      </c>
      <c r="AN31" s="83">
        <f t="shared" si="25"/>
        <v>12.280047</v>
      </c>
      <c r="AO31" s="6">
        <f t="shared" si="26"/>
        <v>16.346938775510001</v>
      </c>
      <c r="AP31" s="43">
        <f t="shared" si="27"/>
        <v>17.739371999999999</v>
      </c>
      <c r="AQ31" s="83">
        <f t="shared" si="28"/>
        <v>9.9898623999999998</v>
      </c>
      <c r="AR31" s="6">
        <f t="shared" si="29"/>
        <v>16.346938775510001</v>
      </c>
      <c r="AS31" s="79">
        <f t="shared" si="30"/>
        <v>0</v>
      </c>
      <c r="AT31" s="83">
        <f t="shared" si="31"/>
        <v>0</v>
      </c>
      <c r="AU31" s="6">
        <f t="shared" si="32"/>
        <v>16.346938775510001</v>
      </c>
      <c r="AV31" s="79">
        <f t="shared" si="33"/>
        <v>0</v>
      </c>
      <c r="AW31" s="83">
        <f t="shared" si="34"/>
        <v>0</v>
      </c>
      <c r="AX31" s="43">
        <f t="shared" si="35"/>
        <v>0</v>
      </c>
      <c r="AY31" s="43">
        <f t="shared" si="36"/>
        <v>0</v>
      </c>
      <c r="AZ31" s="43">
        <f t="shared" si="37"/>
        <v>0</v>
      </c>
      <c r="BA31" s="8"/>
    </row>
    <row r="32" spans="2:53" x14ac:dyDescent="0.25">
      <c r="B32" s="88">
        <v>15153061224.49</v>
      </c>
      <c r="C32" s="88">
        <v>-22.020071000000002</v>
      </c>
      <c r="D32" s="88">
        <v>15.880768</v>
      </c>
      <c r="E32" s="88">
        <v>21.934614</v>
      </c>
      <c r="F32" s="88">
        <v>-78.502921999999998</v>
      </c>
      <c r="G32" s="88">
        <v>-6.0538458999999998</v>
      </c>
      <c r="H32" s="8"/>
      <c r="I32" s="6">
        <f t="shared" si="3"/>
        <v>16.744897959184001</v>
      </c>
      <c r="J32" s="6">
        <f t="shared" si="4"/>
        <v>22.771775999999999</v>
      </c>
      <c r="K32" s="83">
        <f t="shared" si="7"/>
        <v>16.674133000000001</v>
      </c>
      <c r="L32" s="6">
        <f t="shared" si="8"/>
        <v>16.744897959184001</v>
      </c>
      <c r="M32" s="79">
        <f t="shared" si="9"/>
        <v>19.252932000000001</v>
      </c>
      <c r="N32" s="83">
        <f t="shared" si="10"/>
        <v>13.005557</v>
      </c>
      <c r="O32" s="6">
        <f t="shared" si="11"/>
        <v>16.744897959184001</v>
      </c>
      <c r="P32" s="79">
        <f t="shared" si="12"/>
        <v>15.663515</v>
      </c>
      <c r="Q32" s="83">
        <f t="shared" si="13"/>
        <v>9.130414</v>
      </c>
      <c r="R32" s="6">
        <f t="shared" si="14"/>
        <v>16.744897959184001</v>
      </c>
      <c r="S32" s="79">
        <f t="shared" si="15"/>
        <v>0</v>
      </c>
      <c r="T32" s="83">
        <f t="shared" si="16"/>
        <v>0</v>
      </c>
      <c r="U32" s="6">
        <f t="shared" si="17"/>
        <v>16.744897959184001</v>
      </c>
      <c r="V32" s="79">
        <f t="shared" si="18"/>
        <v>0</v>
      </c>
      <c r="W32" s="83">
        <f t="shared" si="19"/>
        <v>0</v>
      </c>
      <c r="X32" s="43">
        <f t="shared" si="20"/>
        <v>0</v>
      </c>
      <c r="Y32" s="43">
        <f t="shared" ref="Y32:Z32" si="63">C556</f>
        <v>0</v>
      </c>
      <c r="Z32" s="43">
        <f t="shared" si="63"/>
        <v>0</v>
      </c>
      <c r="AB32" s="88">
        <v>15153061224.49</v>
      </c>
      <c r="AC32" s="88">
        <v>-23.456415</v>
      </c>
      <c r="AD32" s="88">
        <v>16.554337</v>
      </c>
      <c r="AE32" s="88">
        <v>23.963186</v>
      </c>
      <c r="AF32" s="88">
        <v>-84.079926</v>
      </c>
      <c r="AG32" s="88">
        <v>-7.4088491999999997</v>
      </c>
      <c r="AH32" s="8"/>
      <c r="AI32" s="6">
        <f t="shared" si="5"/>
        <v>16.744897959184001</v>
      </c>
      <c r="AJ32" s="6">
        <f t="shared" si="6"/>
        <v>21.366001000000001</v>
      </c>
      <c r="AK32" s="83">
        <f t="shared" si="22"/>
        <v>13.735683</v>
      </c>
      <c r="AL32" s="6">
        <f t="shared" si="23"/>
        <v>16.744897959184001</v>
      </c>
      <c r="AM32" s="79">
        <f t="shared" si="24"/>
        <v>19.075793999999998</v>
      </c>
      <c r="AN32" s="83">
        <f t="shared" si="25"/>
        <v>11.383746</v>
      </c>
      <c r="AO32" s="6">
        <f t="shared" si="26"/>
        <v>16.744897959184001</v>
      </c>
      <c r="AP32" s="43">
        <f t="shared" si="27"/>
        <v>19.279737000000001</v>
      </c>
      <c r="AQ32" s="83">
        <f t="shared" si="28"/>
        <v>11.388037000000001</v>
      </c>
      <c r="AR32" s="6">
        <f t="shared" si="29"/>
        <v>16.744897959184001</v>
      </c>
      <c r="AS32" s="79">
        <f t="shared" si="30"/>
        <v>0</v>
      </c>
      <c r="AT32" s="83">
        <f t="shared" si="31"/>
        <v>0</v>
      </c>
      <c r="AU32" s="6">
        <f t="shared" si="32"/>
        <v>16.744897959184001</v>
      </c>
      <c r="AV32" s="79">
        <f t="shared" si="33"/>
        <v>0</v>
      </c>
      <c r="AW32" s="83">
        <f t="shared" si="34"/>
        <v>0</v>
      </c>
      <c r="AX32" s="43">
        <f t="shared" si="35"/>
        <v>0</v>
      </c>
      <c r="AY32" s="43">
        <f t="shared" si="36"/>
        <v>0</v>
      </c>
      <c r="AZ32" s="43">
        <f t="shared" si="37"/>
        <v>0</v>
      </c>
      <c r="BA32" s="8"/>
    </row>
    <row r="33" spans="2:53" x14ac:dyDescent="0.25">
      <c r="B33" s="88">
        <v>15551020408.163</v>
      </c>
      <c r="C33" s="88">
        <v>-22.047789000000002</v>
      </c>
      <c r="D33" s="88">
        <v>17.833611999999999</v>
      </c>
      <c r="E33" s="88">
        <v>23.932721999999998</v>
      </c>
      <c r="F33" s="88">
        <v>-82.900238000000002</v>
      </c>
      <c r="G33" s="88">
        <v>-6.0991081999999999</v>
      </c>
      <c r="H33" s="8"/>
      <c r="I33" s="6">
        <f t="shared" si="3"/>
        <v>17.142857142857</v>
      </c>
      <c r="J33" s="6">
        <f t="shared" si="4"/>
        <v>22.044519000000001</v>
      </c>
      <c r="K33" s="83">
        <f t="shared" si="7"/>
        <v>15.871162</v>
      </c>
      <c r="L33" s="6">
        <f t="shared" si="8"/>
        <v>17.142857142857</v>
      </c>
      <c r="M33" s="79">
        <f t="shared" si="9"/>
        <v>18.270523000000001</v>
      </c>
      <c r="N33" s="83">
        <f t="shared" si="10"/>
        <v>11.934761</v>
      </c>
      <c r="O33" s="6">
        <f t="shared" si="11"/>
        <v>17.142857142857</v>
      </c>
      <c r="P33" s="79">
        <f t="shared" si="12"/>
        <v>14.864395999999999</v>
      </c>
      <c r="Q33" s="83">
        <f t="shared" si="13"/>
        <v>8.1612758999999997</v>
      </c>
      <c r="R33" s="6">
        <f t="shared" si="14"/>
        <v>17.142857142857</v>
      </c>
      <c r="S33" s="79">
        <f t="shared" si="15"/>
        <v>0</v>
      </c>
      <c r="T33" s="83">
        <f t="shared" si="16"/>
        <v>0</v>
      </c>
      <c r="U33" s="6">
        <f t="shared" si="17"/>
        <v>17.142857142857</v>
      </c>
      <c r="V33" s="79">
        <f t="shared" si="18"/>
        <v>0</v>
      </c>
      <c r="W33" s="83">
        <f t="shared" si="19"/>
        <v>0</v>
      </c>
      <c r="X33" s="43">
        <f t="shared" si="20"/>
        <v>0</v>
      </c>
      <c r="Y33" s="43">
        <f t="shared" ref="Y33:Z33" si="64">C557</f>
        <v>0</v>
      </c>
      <c r="Z33" s="43">
        <f t="shared" si="64"/>
        <v>0</v>
      </c>
      <c r="AB33" s="88">
        <v>15551020408.163</v>
      </c>
      <c r="AC33" s="88">
        <v>-23.337541999999999</v>
      </c>
      <c r="AD33" s="88">
        <v>17.222897</v>
      </c>
      <c r="AE33" s="88">
        <v>24.601662000000001</v>
      </c>
      <c r="AF33" s="88">
        <v>-87.082817000000006</v>
      </c>
      <c r="AG33" s="88">
        <v>-7.3787642</v>
      </c>
      <c r="AH33" s="8"/>
      <c r="AI33" s="6">
        <f t="shared" si="5"/>
        <v>17.142857142857</v>
      </c>
      <c r="AJ33" s="6">
        <f t="shared" si="6"/>
        <v>20.204746</v>
      </c>
      <c r="AK33" s="83">
        <f t="shared" si="22"/>
        <v>12.635173999999999</v>
      </c>
      <c r="AL33" s="6">
        <f t="shared" si="23"/>
        <v>17.142857142857</v>
      </c>
      <c r="AM33" s="79">
        <f t="shared" si="24"/>
        <v>20.192274000000001</v>
      </c>
      <c r="AN33" s="83">
        <f t="shared" si="25"/>
        <v>12.524702</v>
      </c>
      <c r="AO33" s="6">
        <f t="shared" si="26"/>
        <v>17.142857142857</v>
      </c>
      <c r="AP33" s="43">
        <f t="shared" si="27"/>
        <v>20.232839999999999</v>
      </c>
      <c r="AQ33" s="83">
        <f t="shared" si="28"/>
        <v>12.334929000000001</v>
      </c>
      <c r="AR33" s="6">
        <f t="shared" si="29"/>
        <v>17.142857142857</v>
      </c>
      <c r="AS33" s="79">
        <f t="shared" si="30"/>
        <v>0</v>
      </c>
      <c r="AT33" s="83">
        <f t="shared" si="31"/>
        <v>0</v>
      </c>
      <c r="AU33" s="6">
        <f t="shared" si="32"/>
        <v>17.142857142857</v>
      </c>
      <c r="AV33" s="79">
        <f t="shared" si="33"/>
        <v>0</v>
      </c>
      <c r="AW33" s="83">
        <f t="shared" si="34"/>
        <v>0</v>
      </c>
      <c r="AX33" s="43">
        <f t="shared" si="35"/>
        <v>0</v>
      </c>
      <c r="AY33" s="43">
        <f t="shared" si="36"/>
        <v>0</v>
      </c>
      <c r="AZ33" s="43">
        <f t="shared" si="37"/>
        <v>0</v>
      </c>
      <c r="BA33" s="8"/>
    </row>
    <row r="34" spans="2:53" x14ac:dyDescent="0.25">
      <c r="B34" s="88">
        <v>15948979591.837</v>
      </c>
      <c r="C34" s="88">
        <v>-22.010883</v>
      </c>
      <c r="D34" s="88">
        <v>18.284797999999999</v>
      </c>
      <c r="E34" s="88">
        <v>24.367263999999999</v>
      </c>
      <c r="F34" s="88">
        <v>-83.834746999999993</v>
      </c>
      <c r="G34" s="88">
        <v>-6.0824655999999999</v>
      </c>
      <c r="H34" s="8"/>
      <c r="I34" s="6">
        <f t="shared" si="3"/>
        <v>17.540816326530997</v>
      </c>
      <c r="J34" s="6">
        <f t="shared" si="4"/>
        <v>21.772646000000002</v>
      </c>
      <c r="K34" s="83">
        <f t="shared" si="7"/>
        <v>15.540378</v>
      </c>
      <c r="L34" s="6">
        <f t="shared" si="8"/>
        <v>17.540816326530997</v>
      </c>
      <c r="M34" s="79">
        <f t="shared" si="9"/>
        <v>18.371471</v>
      </c>
      <c r="N34" s="83">
        <f t="shared" si="10"/>
        <v>11.979011</v>
      </c>
      <c r="O34" s="6">
        <f t="shared" si="11"/>
        <v>17.540816326530997</v>
      </c>
      <c r="P34" s="79">
        <f t="shared" si="12"/>
        <v>15.389760000000001</v>
      </c>
      <c r="Q34" s="83">
        <f t="shared" si="13"/>
        <v>8.6026887999999992</v>
      </c>
      <c r="R34" s="6">
        <f t="shared" si="14"/>
        <v>17.540816326530997</v>
      </c>
      <c r="S34" s="79">
        <f t="shared" si="15"/>
        <v>0</v>
      </c>
      <c r="T34" s="83">
        <f t="shared" si="16"/>
        <v>0</v>
      </c>
      <c r="U34" s="6">
        <f t="shared" si="17"/>
        <v>17.540816326530997</v>
      </c>
      <c r="V34" s="79">
        <f t="shared" si="18"/>
        <v>0</v>
      </c>
      <c r="W34" s="83">
        <f t="shared" si="19"/>
        <v>0</v>
      </c>
      <c r="X34" s="43">
        <f t="shared" si="20"/>
        <v>0</v>
      </c>
      <c r="Y34" s="43">
        <f t="shared" ref="Y34:Z34" si="65">C558</f>
        <v>0</v>
      </c>
      <c r="Z34" s="43">
        <f t="shared" si="65"/>
        <v>0</v>
      </c>
      <c r="AB34" s="88">
        <v>15948979591.837</v>
      </c>
      <c r="AC34" s="88">
        <v>-23.402972999999999</v>
      </c>
      <c r="AD34" s="88">
        <v>16.660264999999999</v>
      </c>
      <c r="AE34" s="88">
        <v>24.101524000000001</v>
      </c>
      <c r="AF34" s="88">
        <v>-82.765427000000003</v>
      </c>
      <c r="AG34" s="88">
        <v>-7.4412602999999997</v>
      </c>
      <c r="AH34" s="8"/>
      <c r="AI34" s="6">
        <f t="shared" si="5"/>
        <v>17.540816326530997</v>
      </c>
      <c r="AJ34" s="6">
        <f t="shared" si="6"/>
        <v>21.924748999999998</v>
      </c>
      <c r="AK34" s="83">
        <f t="shared" si="22"/>
        <v>14.312184</v>
      </c>
      <c r="AL34" s="6">
        <f t="shared" si="23"/>
        <v>17.540816326530997</v>
      </c>
      <c r="AM34" s="79">
        <f t="shared" si="24"/>
        <v>21.580378</v>
      </c>
      <c r="AN34" s="83">
        <f t="shared" si="25"/>
        <v>13.83891</v>
      </c>
      <c r="AO34" s="6">
        <f t="shared" si="26"/>
        <v>17.540816326530997</v>
      </c>
      <c r="AP34" s="43">
        <f t="shared" si="27"/>
        <v>22.438213000000001</v>
      </c>
      <c r="AQ34" s="83">
        <f t="shared" si="28"/>
        <v>14.46034</v>
      </c>
      <c r="AR34" s="6">
        <f t="shared" si="29"/>
        <v>17.540816326530997</v>
      </c>
      <c r="AS34" s="79">
        <f t="shared" si="30"/>
        <v>0</v>
      </c>
      <c r="AT34" s="83">
        <f t="shared" si="31"/>
        <v>0</v>
      </c>
      <c r="AU34" s="6">
        <f t="shared" si="32"/>
        <v>17.540816326530997</v>
      </c>
      <c r="AV34" s="79">
        <f t="shared" si="33"/>
        <v>0</v>
      </c>
      <c r="AW34" s="83">
        <f t="shared" si="34"/>
        <v>0</v>
      </c>
      <c r="AX34" s="43">
        <f t="shared" si="35"/>
        <v>0</v>
      </c>
      <c r="AY34" s="43">
        <f t="shared" si="36"/>
        <v>0</v>
      </c>
      <c r="AZ34" s="43">
        <f t="shared" si="37"/>
        <v>0</v>
      </c>
      <c r="BA34" s="8"/>
    </row>
    <row r="35" spans="2:53" x14ac:dyDescent="0.25">
      <c r="B35" s="88">
        <v>16346938775.51</v>
      </c>
      <c r="C35" s="88">
        <v>-21.964072999999999</v>
      </c>
      <c r="D35" s="88">
        <v>17.466256999999999</v>
      </c>
      <c r="E35" s="88">
        <v>23.532475000000002</v>
      </c>
      <c r="F35" s="88">
        <v>-81.042029999999997</v>
      </c>
      <c r="G35" s="88">
        <v>-6.0662159999999998</v>
      </c>
      <c r="H35" s="8"/>
      <c r="I35" s="6">
        <f t="shared" si="3"/>
        <v>17.938775510204</v>
      </c>
      <c r="J35" s="6">
        <f t="shared" si="4"/>
        <v>21.987925000000001</v>
      </c>
      <c r="K35" s="83">
        <f t="shared" si="7"/>
        <v>15.705609000000001</v>
      </c>
      <c r="L35" s="6">
        <f t="shared" si="8"/>
        <v>17.938775510204</v>
      </c>
      <c r="M35" s="79">
        <f t="shared" si="9"/>
        <v>19.174686000000001</v>
      </c>
      <c r="N35" s="83">
        <f t="shared" si="10"/>
        <v>12.759798999999999</v>
      </c>
      <c r="O35" s="6">
        <f t="shared" si="11"/>
        <v>17.938775510204</v>
      </c>
      <c r="P35" s="79">
        <f t="shared" si="12"/>
        <v>16.182531000000001</v>
      </c>
      <c r="Q35" s="83">
        <f t="shared" si="13"/>
        <v>9.4185199999999991</v>
      </c>
      <c r="R35" s="6">
        <f t="shared" si="14"/>
        <v>17.938775510204</v>
      </c>
      <c r="S35" s="79">
        <f t="shared" si="15"/>
        <v>0</v>
      </c>
      <c r="T35" s="83">
        <f t="shared" si="16"/>
        <v>0</v>
      </c>
      <c r="U35" s="6">
        <f t="shared" si="17"/>
        <v>17.938775510204</v>
      </c>
      <c r="V35" s="79">
        <f t="shared" si="18"/>
        <v>0</v>
      </c>
      <c r="W35" s="83">
        <f t="shared" si="19"/>
        <v>0</v>
      </c>
      <c r="X35" s="43">
        <f t="shared" si="20"/>
        <v>0</v>
      </c>
      <c r="Y35" s="43">
        <f t="shared" ref="Y35:Z35" si="66">C559</f>
        <v>0</v>
      </c>
      <c r="Z35" s="43">
        <f t="shared" si="66"/>
        <v>0</v>
      </c>
      <c r="AB35" s="88">
        <v>16346938775.51</v>
      </c>
      <c r="AC35" s="88">
        <v>-23.544504</v>
      </c>
      <c r="AD35" s="88">
        <v>14.923978999999999</v>
      </c>
      <c r="AE35" s="88">
        <v>22.496359000000002</v>
      </c>
      <c r="AF35" s="88">
        <v>-80.968399000000005</v>
      </c>
      <c r="AG35" s="88">
        <v>-7.5723814999999997</v>
      </c>
      <c r="AH35" s="8"/>
      <c r="AI35" s="6">
        <f t="shared" si="5"/>
        <v>17.938775510204</v>
      </c>
      <c r="AJ35" s="6">
        <f t="shared" si="6"/>
        <v>23.793206999999999</v>
      </c>
      <c r="AK35" s="83">
        <f t="shared" si="22"/>
        <v>16.108962999999999</v>
      </c>
      <c r="AL35" s="6">
        <f t="shared" si="23"/>
        <v>17.938775510204</v>
      </c>
      <c r="AM35" s="79">
        <f t="shared" si="24"/>
        <v>24.688821999999998</v>
      </c>
      <c r="AN35" s="83">
        <f t="shared" si="25"/>
        <v>16.853605000000002</v>
      </c>
      <c r="AO35" s="6">
        <f t="shared" si="26"/>
        <v>17.938775510204</v>
      </c>
      <c r="AP35" s="43">
        <f t="shared" si="27"/>
        <v>23.767593000000002</v>
      </c>
      <c r="AQ35" s="83">
        <f t="shared" si="28"/>
        <v>15.706232</v>
      </c>
      <c r="AR35" s="6">
        <f t="shared" si="29"/>
        <v>17.938775510204</v>
      </c>
      <c r="AS35" s="79">
        <f t="shared" si="30"/>
        <v>0</v>
      </c>
      <c r="AT35" s="83">
        <f t="shared" si="31"/>
        <v>0</v>
      </c>
      <c r="AU35" s="6">
        <f t="shared" si="32"/>
        <v>17.938775510204</v>
      </c>
      <c r="AV35" s="79">
        <f t="shared" si="33"/>
        <v>0</v>
      </c>
      <c r="AW35" s="83">
        <f t="shared" si="34"/>
        <v>0</v>
      </c>
      <c r="AX35" s="43">
        <f t="shared" si="35"/>
        <v>0</v>
      </c>
      <c r="AY35" s="43">
        <f t="shared" si="36"/>
        <v>0</v>
      </c>
      <c r="AZ35" s="43">
        <f t="shared" si="37"/>
        <v>0</v>
      </c>
      <c r="BA35" s="8"/>
    </row>
    <row r="36" spans="2:53" x14ac:dyDescent="0.25">
      <c r="B36" s="88">
        <v>16744897959.184</v>
      </c>
      <c r="C36" s="88">
        <v>-22.001587000000001</v>
      </c>
      <c r="D36" s="88">
        <v>16.674133000000001</v>
      </c>
      <c r="E36" s="88">
        <v>22.771775999999999</v>
      </c>
      <c r="F36" s="88">
        <v>-77.850395000000006</v>
      </c>
      <c r="G36" s="88">
        <v>-6.0976429000000003</v>
      </c>
      <c r="H36" s="8"/>
      <c r="I36" s="6">
        <f t="shared" si="3"/>
        <v>18.336734693877997</v>
      </c>
      <c r="J36" s="6">
        <f t="shared" si="4"/>
        <v>22.849497</v>
      </c>
      <c r="K36" s="83">
        <f t="shared" si="7"/>
        <v>16.573150999999999</v>
      </c>
      <c r="L36" s="6">
        <f t="shared" si="8"/>
        <v>18.336734693877997</v>
      </c>
      <c r="M36" s="79">
        <f t="shared" si="9"/>
        <v>20.523743</v>
      </c>
      <c r="N36" s="83">
        <f t="shared" si="10"/>
        <v>14.141056000000001</v>
      </c>
      <c r="O36" s="6">
        <f t="shared" si="11"/>
        <v>18.336734693877997</v>
      </c>
      <c r="P36" s="79">
        <f t="shared" si="12"/>
        <v>17.253256</v>
      </c>
      <c r="Q36" s="83">
        <f t="shared" si="13"/>
        <v>10.594429999999999</v>
      </c>
      <c r="R36" s="6">
        <f t="shared" si="14"/>
        <v>18.336734693877997</v>
      </c>
      <c r="S36" s="79">
        <f t="shared" si="15"/>
        <v>0</v>
      </c>
      <c r="T36" s="83">
        <f t="shared" si="16"/>
        <v>0</v>
      </c>
      <c r="U36" s="6">
        <f t="shared" si="17"/>
        <v>18.336734693877997</v>
      </c>
      <c r="V36" s="79">
        <f t="shared" si="18"/>
        <v>0</v>
      </c>
      <c r="W36" s="83">
        <f t="shared" si="19"/>
        <v>0</v>
      </c>
      <c r="X36" s="43">
        <f t="shared" si="20"/>
        <v>0</v>
      </c>
      <c r="Y36" s="43">
        <f t="shared" ref="Y36:Z36" si="67">C560</f>
        <v>0</v>
      </c>
      <c r="Z36" s="43">
        <f t="shared" si="67"/>
        <v>0</v>
      </c>
      <c r="AB36" s="88">
        <v>16744897959.184</v>
      </c>
      <c r="AC36" s="88">
        <v>-23.718277</v>
      </c>
      <c r="AD36" s="88">
        <v>13.735683</v>
      </c>
      <c r="AE36" s="88">
        <v>21.366001000000001</v>
      </c>
      <c r="AF36" s="88">
        <v>-77.807304000000002</v>
      </c>
      <c r="AG36" s="88">
        <v>-7.6303177</v>
      </c>
      <c r="AH36" s="8"/>
      <c r="AI36" s="6">
        <f t="shared" si="5"/>
        <v>18.336734693877997</v>
      </c>
      <c r="AJ36" s="6">
        <f t="shared" si="6"/>
        <v>26.673988000000001</v>
      </c>
      <c r="AK36" s="83">
        <f t="shared" si="22"/>
        <v>18.839822999999999</v>
      </c>
      <c r="AL36" s="6">
        <f t="shared" si="23"/>
        <v>18.336734693877997</v>
      </c>
      <c r="AM36" s="79">
        <f t="shared" si="24"/>
        <v>25.370522000000001</v>
      </c>
      <c r="AN36" s="83">
        <f t="shared" si="25"/>
        <v>17.383728000000001</v>
      </c>
      <c r="AO36" s="6">
        <f t="shared" si="26"/>
        <v>18.336734693877997</v>
      </c>
      <c r="AP36" s="43">
        <f t="shared" si="27"/>
        <v>25.304618999999999</v>
      </c>
      <c r="AQ36" s="83">
        <f t="shared" si="28"/>
        <v>17.078676000000002</v>
      </c>
      <c r="AR36" s="6">
        <f t="shared" si="29"/>
        <v>18.336734693877997</v>
      </c>
      <c r="AS36" s="79">
        <f t="shared" si="30"/>
        <v>0</v>
      </c>
      <c r="AT36" s="83">
        <f t="shared" si="31"/>
        <v>0</v>
      </c>
      <c r="AU36" s="6">
        <f t="shared" si="32"/>
        <v>18.336734693877997</v>
      </c>
      <c r="AV36" s="79">
        <f t="shared" si="33"/>
        <v>0</v>
      </c>
      <c r="AW36" s="83">
        <f t="shared" si="34"/>
        <v>0</v>
      </c>
      <c r="AX36" s="43">
        <f t="shared" si="35"/>
        <v>0</v>
      </c>
      <c r="AY36" s="43">
        <f t="shared" si="36"/>
        <v>0</v>
      </c>
      <c r="AZ36" s="43">
        <f t="shared" si="37"/>
        <v>0</v>
      </c>
      <c r="BA36" s="8"/>
    </row>
    <row r="37" spans="2:53" x14ac:dyDescent="0.25">
      <c r="B37" s="88">
        <v>17142857142.857</v>
      </c>
      <c r="C37" s="88">
        <v>-22.089699</v>
      </c>
      <c r="D37" s="88">
        <v>15.871162</v>
      </c>
      <c r="E37" s="88">
        <v>22.044519000000001</v>
      </c>
      <c r="F37" s="88">
        <v>-79.318450999999996</v>
      </c>
      <c r="G37" s="88">
        <v>-6.1733555999999998</v>
      </c>
      <c r="H37" s="8"/>
      <c r="I37" s="6">
        <f t="shared" ref="I37:I68" si="68">B41/1000000000</f>
        <v>18.734693877550999</v>
      </c>
      <c r="J37" s="6">
        <f t="shared" ref="J37:J68" si="69">E41</f>
        <v>23.348188</v>
      </c>
      <c r="K37" s="83">
        <f t="shared" si="7"/>
        <v>16.943262000000001</v>
      </c>
      <c r="L37" s="6">
        <f t="shared" si="8"/>
        <v>18.734693877550999</v>
      </c>
      <c r="M37" s="79">
        <f t="shared" si="9"/>
        <v>21.151441999999999</v>
      </c>
      <c r="N37" s="83">
        <f t="shared" si="10"/>
        <v>14.632289999999999</v>
      </c>
      <c r="O37" s="6">
        <f t="shared" si="11"/>
        <v>18.734693877550999</v>
      </c>
      <c r="P37" s="79">
        <f t="shared" si="12"/>
        <v>18.215059</v>
      </c>
      <c r="Q37" s="83">
        <f t="shared" si="13"/>
        <v>11.438789999999999</v>
      </c>
      <c r="R37" s="6">
        <f t="shared" si="14"/>
        <v>18.734693877550999</v>
      </c>
      <c r="S37" s="79">
        <f t="shared" si="15"/>
        <v>0</v>
      </c>
      <c r="T37" s="83">
        <f t="shared" si="16"/>
        <v>0</v>
      </c>
      <c r="U37" s="6">
        <f t="shared" si="17"/>
        <v>18.734693877550999</v>
      </c>
      <c r="V37" s="79">
        <f t="shared" si="18"/>
        <v>0</v>
      </c>
      <c r="W37" s="83">
        <f t="shared" si="19"/>
        <v>0</v>
      </c>
      <c r="X37" s="43">
        <f t="shared" si="20"/>
        <v>0</v>
      </c>
      <c r="Y37" s="43">
        <f t="shared" ref="Y37:Z37" si="70">C561</f>
        <v>0</v>
      </c>
      <c r="Z37" s="43">
        <f t="shared" si="70"/>
        <v>0</v>
      </c>
      <c r="AB37" s="88">
        <v>17142857142.857</v>
      </c>
      <c r="AC37" s="88">
        <v>-23.573992000000001</v>
      </c>
      <c r="AD37" s="88">
        <v>12.635173999999999</v>
      </c>
      <c r="AE37" s="88">
        <v>20.204746</v>
      </c>
      <c r="AF37" s="88">
        <v>-76.148719999999997</v>
      </c>
      <c r="AG37" s="88">
        <v>-7.5695724000000002</v>
      </c>
      <c r="AH37" s="8"/>
      <c r="AI37" s="6">
        <f t="shared" ref="AI37:AI68" si="71">AB41/1000000000</f>
        <v>18.734693877550999</v>
      </c>
      <c r="AJ37" s="6">
        <f t="shared" ref="AJ37:AJ68" si="72">AE41</f>
        <v>26.475002</v>
      </c>
      <c r="AK37" s="83">
        <f t="shared" si="22"/>
        <v>18.707920000000001</v>
      </c>
      <c r="AL37" s="6">
        <f t="shared" si="23"/>
        <v>18.734693877550999</v>
      </c>
      <c r="AM37" s="79">
        <f t="shared" si="24"/>
        <v>25.596779000000002</v>
      </c>
      <c r="AN37" s="83">
        <f t="shared" si="25"/>
        <v>17.658693</v>
      </c>
      <c r="AO37" s="6">
        <f t="shared" si="26"/>
        <v>18.734693877550999</v>
      </c>
      <c r="AP37" s="43">
        <f t="shared" si="27"/>
        <v>27.130966000000001</v>
      </c>
      <c r="AQ37" s="83">
        <f t="shared" si="28"/>
        <v>18.902716000000002</v>
      </c>
      <c r="AR37" s="6">
        <f t="shared" si="29"/>
        <v>18.734693877550999</v>
      </c>
      <c r="AS37" s="79">
        <f t="shared" si="30"/>
        <v>0</v>
      </c>
      <c r="AT37" s="83">
        <f t="shared" si="31"/>
        <v>0</v>
      </c>
      <c r="AU37" s="6">
        <f t="shared" si="32"/>
        <v>18.734693877550999</v>
      </c>
      <c r="AV37" s="79">
        <f t="shared" si="33"/>
        <v>0</v>
      </c>
      <c r="AW37" s="83">
        <f t="shared" si="34"/>
        <v>0</v>
      </c>
      <c r="AX37" s="43">
        <f t="shared" si="35"/>
        <v>0</v>
      </c>
      <c r="AY37" s="43">
        <f t="shared" si="36"/>
        <v>0</v>
      </c>
      <c r="AZ37" s="43">
        <f t="shared" si="37"/>
        <v>0</v>
      </c>
      <c r="BA37" s="8"/>
    </row>
    <row r="38" spans="2:53" x14ac:dyDescent="0.25">
      <c r="B38" s="88">
        <v>17540816326.530998</v>
      </c>
      <c r="C38" s="88">
        <v>-22.181885000000001</v>
      </c>
      <c r="D38" s="88">
        <v>15.540378</v>
      </c>
      <c r="E38" s="88">
        <v>21.772646000000002</v>
      </c>
      <c r="F38" s="88">
        <v>-76.877646999999996</v>
      </c>
      <c r="G38" s="88">
        <v>-6.2322683000000003</v>
      </c>
      <c r="H38" s="8"/>
      <c r="I38" s="6">
        <f t="shared" si="68"/>
        <v>19.132653061223998</v>
      </c>
      <c r="J38" s="6">
        <f t="shared" si="69"/>
        <v>23.517872000000001</v>
      </c>
      <c r="K38" s="83">
        <f t="shared" si="7"/>
        <v>16.893608</v>
      </c>
      <c r="L38" s="6">
        <f t="shared" si="8"/>
        <v>19.132653061223998</v>
      </c>
      <c r="M38" s="79">
        <f t="shared" si="9"/>
        <v>21.390694</v>
      </c>
      <c r="N38" s="83">
        <f t="shared" si="10"/>
        <v>14.639154</v>
      </c>
      <c r="O38" s="6">
        <f t="shared" si="11"/>
        <v>19.132653061223998</v>
      </c>
      <c r="P38" s="79">
        <f t="shared" si="12"/>
        <v>18.851274</v>
      </c>
      <c r="Q38" s="83">
        <f t="shared" si="13"/>
        <v>11.837548999999999</v>
      </c>
      <c r="R38" s="6">
        <f t="shared" si="14"/>
        <v>19.132653061223998</v>
      </c>
      <c r="S38" s="79">
        <f t="shared" si="15"/>
        <v>0</v>
      </c>
      <c r="T38" s="83">
        <f t="shared" si="16"/>
        <v>0</v>
      </c>
      <c r="U38" s="6">
        <f t="shared" si="17"/>
        <v>19.132653061223998</v>
      </c>
      <c r="V38" s="79">
        <f t="shared" si="18"/>
        <v>0</v>
      </c>
      <c r="W38" s="83">
        <f t="shared" si="19"/>
        <v>0</v>
      </c>
      <c r="X38" s="43">
        <f t="shared" si="20"/>
        <v>0</v>
      </c>
      <c r="Y38" s="43">
        <f t="shared" ref="Y38:Z38" si="73">C562</f>
        <v>0</v>
      </c>
      <c r="Z38" s="43">
        <f t="shared" si="73"/>
        <v>0</v>
      </c>
      <c r="AB38" s="88">
        <v>17540816326.530998</v>
      </c>
      <c r="AC38" s="88">
        <v>-23.427053000000001</v>
      </c>
      <c r="AD38" s="88">
        <v>14.312184</v>
      </c>
      <c r="AE38" s="88">
        <v>21.924748999999998</v>
      </c>
      <c r="AF38" s="88">
        <v>-74.012985</v>
      </c>
      <c r="AG38" s="88">
        <v>-7.6125645999999998</v>
      </c>
      <c r="AH38" s="8"/>
      <c r="AI38" s="6">
        <f t="shared" si="71"/>
        <v>19.132653061223998</v>
      </c>
      <c r="AJ38" s="6">
        <f t="shared" si="72"/>
        <v>25.458760999999999</v>
      </c>
      <c r="AK38" s="83">
        <f t="shared" si="22"/>
        <v>17.760487000000001</v>
      </c>
      <c r="AL38" s="6">
        <f t="shared" si="23"/>
        <v>19.132653061223998</v>
      </c>
      <c r="AM38" s="79">
        <f t="shared" si="24"/>
        <v>23.776986999999998</v>
      </c>
      <c r="AN38" s="83">
        <f t="shared" si="25"/>
        <v>15.867751999999999</v>
      </c>
      <c r="AO38" s="6">
        <f t="shared" si="26"/>
        <v>19.132653061223998</v>
      </c>
      <c r="AP38" s="43">
        <f t="shared" si="27"/>
        <v>26.710581000000001</v>
      </c>
      <c r="AQ38" s="83">
        <f t="shared" si="28"/>
        <v>18.428701</v>
      </c>
      <c r="AR38" s="6">
        <f t="shared" si="29"/>
        <v>19.132653061223998</v>
      </c>
      <c r="AS38" s="79">
        <f t="shared" si="30"/>
        <v>0</v>
      </c>
      <c r="AT38" s="83">
        <f t="shared" si="31"/>
        <v>0</v>
      </c>
      <c r="AU38" s="6">
        <f t="shared" si="32"/>
        <v>19.132653061223998</v>
      </c>
      <c r="AV38" s="79">
        <f t="shared" si="33"/>
        <v>0</v>
      </c>
      <c r="AW38" s="83">
        <f t="shared" si="34"/>
        <v>0</v>
      </c>
      <c r="AX38" s="43">
        <f t="shared" si="35"/>
        <v>0</v>
      </c>
      <c r="AY38" s="43">
        <f t="shared" si="36"/>
        <v>0</v>
      </c>
      <c r="AZ38" s="43">
        <f t="shared" si="37"/>
        <v>0</v>
      </c>
      <c r="BA38" s="8"/>
    </row>
    <row r="39" spans="2:53" x14ac:dyDescent="0.25">
      <c r="B39" s="88">
        <v>17938775510.203999</v>
      </c>
      <c r="C39" s="88">
        <v>-22.166976999999999</v>
      </c>
      <c r="D39" s="88">
        <v>15.705609000000001</v>
      </c>
      <c r="E39" s="88">
        <v>21.987925000000001</v>
      </c>
      <c r="F39" s="88">
        <v>-76.361855000000006</v>
      </c>
      <c r="G39" s="88">
        <v>-6.2823156999999998</v>
      </c>
      <c r="H39" s="8"/>
      <c r="I39" s="6">
        <f t="shared" si="68"/>
        <v>19.530612244897998</v>
      </c>
      <c r="J39" s="6">
        <f t="shared" si="69"/>
        <v>22.662582</v>
      </c>
      <c r="K39" s="83">
        <f t="shared" si="7"/>
        <v>15.773863</v>
      </c>
      <c r="L39" s="6">
        <f t="shared" si="8"/>
        <v>19.530612244897998</v>
      </c>
      <c r="M39" s="79">
        <f t="shared" si="9"/>
        <v>20.678804</v>
      </c>
      <c r="N39" s="83">
        <f t="shared" si="10"/>
        <v>13.634161000000001</v>
      </c>
      <c r="O39" s="6">
        <f t="shared" si="11"/>
        <v>19.530612244897998</v>
      </c>
      <c r="P39" s="79">
        <f t="shared" si="12"/>
        <v>19.446764000000002</v>
      </c>
      <c r="Q39" s="83">
        <f t="shared" si="13"/>
        <v>12.058267000000001</v>
      </c>
      <c r="R39" s="6">
        <f t="shared" si="14"/>
        <v>19.530612244897998</v>
      </c>
      <c r="S39" s="79">
        <f t="shared" si="15"/>
        <v>0</v>
      </c>
      <c r="T39" s="83">
        <f t="shared" si="16"/>
        <v>0</v>
      </c>
      <c r="U39" s="6">
        <f t="shared" si="17"/>
        <v>19.530612244897998</v>
      </c>
      <c r="V39" s="79">
        <f t="shared" si="18"/>
        <v>0</v>
      </c>
      <c r="W39" s="83">
        <f t="shared" si="19"/>
        <v>0</v>
      </c>
      <c r="X39" s="43">
        <f t="shared" si="20"/>
        <v>0</v>
      </c>
      <c r="Y39" s="43">
        <f t="shared" ref="Y39:Z39" si="74">C563</f>
        <v>0</v>
      </c>
      <c r="Z39" s="43">
        <f t="shared" si="74"/>
        <v>0</v>
      </c>
      <c r="AB39" s="88">
        <v>17938775510.203999</v>
      </c>
      <c r="AC39" s="88">
        <v>-23.862597000000001</v>
      </c>
      <c r="AD39" s="88">
        <v>16.108962999999999</v>
      </c>
      <c r="AE39" s="88">
        <v>23.793206999999999</v>
      </c>
      <c r="AF39" s="88">
        <v>-88.302329999999998</v>
      </c>
      <c r="AG39" s="88">
        <v>-7.6842442000000002</v>
      </c>
      <c r="AH39" s="8"/>
      <c r="AI39" s="6">
        <f t="shared" si="71"/>
        <v>19.530612244897998</v>
      </c>
      <c r="AJ39" s="6">
        <f t="shared" si="72"/>
        <v>23.364280999999998</v>
      </c>
      <c r="AK39" s="83">
        <f t="shared" si="22"/>
        <v>15.669415000000001</v>
      </c>
      <c r="AL39" s="6">
        <f t="shared" si="23"/>
        <v>19.530612244897998</v>
      </c>
      <c r="AM39" s="79">
        <f t="shared" si="24"/>
        <v>23.277998</v>
      </c>
      <c r="AN39" s="83">
        <f t="shared" si="25"/>
        <v>15.278584</v>
      </c>
      <c r="AO39" s="6">
        <f t="shared" si="26"/>
        <v>19.530612244897998</v>
      </c>
      <c r="AP39" s="43">
        <f t="shared" si="27"/>
        <v>25.534966000000001</v>
      </c>
      <c r="AQ39" s="83">
        <f t="shared" si="28"/>
        <v>17.069603000000001</v>
      </c>
      <c r="AR39" s="6">
        <f t="shared" si="29"/>
        <v>19.530612244897998</v>
      </c>
      <c r="AS39" s="79">
        <f t="shared" si="30"/>
        <v>0</v>
      </c>
      <c r="AT39" s="83">
        <f t="shared" si="31"/>
        <v>0</v>
      </c>
      <c r="AU39" s="6">
        <f t="shared" si="32"/>
        <v>19.530612244897998</v>
      </c>
      <c r="AV39" s="79">
        <f t="shared" si="33"/>
        <v>0</v>
      </c>
      <c r="AW39" s="83">
        <f t="shared" si="34"/>
        <v>0</v>
      </c>
      <c r="AX39" s="43">
        <f t="shared" si="35"/>
        <v>0</v>
      </c>
      <c r="AY39" s="43">
        <f t="shared" si="36"/>
        <v>0</v>
      </c>
      <c r="AZ39" s="43">
        <f t="shared" si="37"/>
        <v>0</v>
      </c>
      <c r="BA39" s="8"/>
    </row>
    <row r="40" spans="2:53" x14ac:dyDescent="0.25">
      <c r="B40" s="88">
        <v>18336734693.877998</v>
      </c>
      <c r="C40" s="88">
        <v>-22.257286000000001</v>
      </c>
      <c r="D40" s="88">
        <v>16.573150999999999</v>
      </c>
      <c r="E40" s="88">
        <v>22.849497</v>
      </c>
      <c r="F40" s="88">
        <v>-80.812599000000006</v>
      </c>
      <c r="G40" s="88">
        <v>-6.2763461999999999</v>
      </c>
      <c r="H40" s="8"/>
      <c r="I40" s="6">
        <f t="shared" si="68"/>
        <v>19.928571428571001</v>
      </c>
      <c r="J40" s="6">
        <f t="shared" si="69"/>
        <v>22.042346999999999</v>
      </c>
      <c r="K40" s="83">
        <f t="shared" si="7"/>
        <v>14.984745999999999</v>
      </c>
      <c r="L40" s="6">
        <f t="shared" si="8"/>
        <v>19.928571428571001</v>
      </c>
      <c r="M40" s="79">
        <f t="shared" si="9"/>
        <v>20.722517</v>
      </c>
      <c r="N40" s="83">
        <f t="shared" si="10"/>
        <v>13.479622000000001</v>
      </c>
      <c r="O40" s="6">
        <f t="shared" si="11"/>
        <v>19.928571428571001</v>
      </c>
      <c r="P40" s="79">
        <f t="shared" si="12"/>
        <v>20.896816000000001</v>
      </c>
      <c r="Q40" s="83">
        <f t="shared" si="13"/>
        <v>13.243352</v>
      </c>
      <c r="R40" s="6">
        <f t="shared" si="14"/>
        <v>19.928571428571001</v>
      </c>
      <c r="S40" s="79">
        <f t="shared" si="15"/>
        <v>0</v>
      </c>
      <c r="T40" s="83">
        <f t="shared" si="16"/>
        <v>0</v>
      </c>
      <c r="U40" s="6">
        <f t="shared" si="17"/>
        <v>19.928571428571001</v>
      </c>
      <c r="V40" s="79">
        <f t="shared" si="18"/>
        <v>0</v>
      </c>
      <c r="W40" s="83">
        <f t="shared" si="19"/>
        <v>0</v>
      </c>
      <c r="X40" s="43">
        <f t="shared" si="20"/>
        <v>0</v>
      </c>
      <c r="Y40" s="43">
        <f t="shared" ref="Y40:Z40" si="75">C564</f>
        <v>0</v>
      </c>
      <c r="Z40" s="43">
        <f t="shared" si="75"/>
        <v>0</v>
      </c>
      <c r="AB40" s="88">
        <v>18336734693.877998</v>
      </c>
      <c r="AC40" s="88">
        <v>-23.716218999999999</v>
      </c>
      <c r="AD40" s="88">
        <v>18.839822999999999</v>
      </c>
      <c r="AE40" s="88">
        <v>26.673988000000001</v>
      </c>
      <c r="AF40" s="88">
        <v>-87.356078999999994</v>
      </c>
      <c r="AG40" s="88">
        <v>-7.8341659999999997</v>
      </c>
      <c r="AH40" s="8"/>
      <c r="AI40" s="6">
        <f t="shared" si="71"/>
        <v>19.928571428571001</v>
      </c>
      <c r="AJ40" s="6">
        <f t="shared" si="72"/>
        <v>22.181609999999999</v>
      </c>
      <c r="AK40" s="83">
        <f t="shared" si="22"/>
        <v>14.369323</v>
      </c>
      <c r="AL40" s="6">
        <f t="shared" si="23"/>
        <v>19.928571428571001</v>
      </c>
      <c r="AM40" s="79">
        <f t="shared" si="24"/>
        <v>22.931190000000001</v>
      </c>
      <c r="AN40" s="83">
        <f t="shared" si="25"/>
        <v>14.72766</v>
      </c>
      <c r="AO40" s="6">
        <f t="shared" si="26"/>
        <v>19.928571428571001</v>
      </c>
      <c r="AP40" s="43">
        <f t="shared" si="27"/>
        <v>22.449562</v>
      </c>
      <c r="AQ40" s="83">
        <f t="shared" si="28"/>
        <v>13.749656</v>
      </c>
      <c r="AR40" s="6">
        <f t="shared" si="29"/>
        <v>19.928571428571001</v>
      </c>
      <c r="AS40" s="79">
        <f t="shared" si="30"/>
        <v>0</v>
      </c>
      <c r="AT40" s="83">
        <f t="shared" si="31"/>
        <v>0</v>
      </c>
      <c r="AU40" s="6">
        <f t="shared" si="32"/>
        <v>19.928571428571001</v>
      </c>
      <c r="AV40" s="79">
        <f t="shared" si="33"/>
        <v>0</v>
      </c>
      <c r="AW40" s="83">
        <f t="shared" si="34"/>
        <v>0</v>
      </c>
      <c r="AX40" s="43">
        <f t="shared" si="35"/>
        <v>0</v>
      </c>
      <c r="AY40" s="43">
        <f t="shared" si="36"/>
        <v>0</v>
      </c>
      <c r="AZ40" s="43">
        <f t="shared" si="37"/>
        <v>0</v>
      </c>
      <c r="BA40" s="8"/>
    </row>
    <row r="41" spans="2:53" x14ac:dyDescent="0.25">
      <c r="B41" s="88">
        <v>18734693877.550999</v>
      </c>
      <c r="C41" s="88">
        <v>-22.155263999999999</v>
      </c>
      <c r="D41" s="88">
        <v>16.943262000000001</v>
      </c>
      <c r="E41" s="88">
        <v>23.348188</v>
      </c>
      <c r="F41" s="88">
        <v>-82.003035999999994</v>
      </c>
      <c r="G41" s="88">
        <v>-6.4049268000000001</v>
      </c>
      <c r="H41" s="8"/>
      <c r="I41" s="6">
        <f t="shared" si="68"/>
        <v>20.326530612244998</v>
      </c>
      <c r="J41" s="6">
        <f t="shared" si="69"/>
        <v>21.177897999999999</v>
      </c>
      <c r="K41" s="83">
        <f t="shared" si="7"/>
        <v>14.084607999999999</v>
      </c>
      <c r="L41" s="6">
        <f t="shared" si="8"/>
        <v>20.326530612244998</v>
      </c>
      <c r="M41" s="79">
        <f t="shared" si="9"/>
        <v>20.090691</v>
      </c>
      <c r="N41" s="83">
        <f t="shared" si="10"/>
        <v>12.795624</v>
      </c>
      <c r="O41" s="6">
        <f t="shared" si="11"/>
        <v>20.326530612244998</v>
      </c>
      <c r="P41" s="79">
        <f t="shared" si="12"/>
        <v>21.983318000000001</v>
      </c>
      <c r="Q41" s="83">
        <f t="shared" si="13"/>
        <v>14.212014999999999</v>
      </c>
      <c r="R41" s="6">
        <f t="shared" si="14"/>
        <v>20.326530612244998</v>
      </c>
      <c r="S41" s="79">
        <f t="shared" si="15"/>
        <v>0</v>
      </c>
      <c r="T41" s="83">
        <f t="shared" si="16"/>
        <v>0</v>
      </c>
      <c r="U41" s="6">
        <f t="shared" si="17"/>
        <v>20.326530612244998</v>
      </c>
      <c r="V41" s="79">
        <f t="shared" si="18"/>
        <v>0</v>
      </c>
      <c r="W41" s="83">
        <f t="shared" si="19"/>
        <v>0</v>
      </c>
      <c r="X41" s="43">
        <f t="shared" si="20"/>
        <v>0</v>
      </c>
      <c r="Y41" s="43">
        <f t="shared" ref="Y41:Z41" si="76">C565</f>
        <v>0</v>
      </c>
      <c r="Z41" s="43">
        <f t="shared" si="76"/>
        <v>0</v>
      </c>
      <c r="AB41" s="88">
        <v>18734693877.550999</v>
      </c>
      <c r="AC41" s="88">
        <v>-23.900687999999999</v>
      </c>
      <c r="AD41" s="88">
        <v>18.707920000000001</v>
      </c>
      <c r="AE41" s="88">
        <v>26.475002</v>
      </c>
      <c r="AF41" s="88">
        <v>-91.819046</v>
      </c>
      <c r="AG41" s="88">
        <v>-7.7670826999999996</v>
      </c>
      <c r="AH41" s="8"/>
      <c r="AI41" s="6">
        <f t="shared" si="71"/>
        <v>20.326530612244998</v>
      </c>
      <c r="AJ41" s="6">
        <f t="shared" si="72"/>
        <v>21.685392</v>
      </c>
      <c r="AK41" s="83">
        <f t="shared" si="22"/>
        <v>13.678902000000001</v>
      </c>
      <c r="AL41" s="6">
        <f t="shared" si="23"/>
        <v>20.326530612244998</v>
      </c>
      <c r="AM41" s="79">
        <f t="shared" si="24"/>
        <v>22.663107</v>
      </c>
      <c r="AN41" s="83">
        <f t="shared" si="25"/>
        <v>14.232981000000001</v>
      </c>
      <c r="AO41" s="6">
        <f t="shared" si="26"/>
        <v>20.326530612244998</v>
      </c>
      <c r="AP41" s="43">
        <f t="shared" si="27"/>
        <v>21.428920999999999</v>
      </c>
      <c r="AQ41" s="83">
        <f t="shared" si="28"/>
        <v>12.542581</v>
      </c>
      <c r="AR41" s="6">
        <f t="shared" si="29"/>
        <v>20.326530612244998</v>
      </c>
      <c r="AS41" s="79">
        <f t="shared" si="30"/>
        <v>0</v>
      </c>
      <c r="AT41" s="83">
        <f t="shared" si="31"/>
        <v>0</v>
      </c>
      <c r="AU41" s="6">
        <f t="shared" si="32"/>
        <v>20.326530612244998</v>
      </c>
      <c r="AV41" s="79">
        <f t="shared" si="33"/>
        <v>0</v>
      </c>
      <c r="AW41" s="83">
        <f t="shared" si="34"/>
        <v>0</v>
      </c>
      <c r="AX41" s="43">
        <f t="shared" si="35"/>
        <v>0</v>
      </c>
      <c r="AY41" s="43">
        <f t="shared" si="36"/>
        <v>0</v>
      </c>
      <c r="AZ41" s="43">
        <f t="shared" si="37"/>
        <v>0</v>
      </c>
      <c r="BA41" s="8"/>
    </row>
    <row r="42" spans="2:53" x14ac:dyDescent="0.25">
      <c r="B42" s="88">
        <v>19132653061.223999</v>
      </c>
      <c r="C42" s="88">
        <v>-22.517256</v>
      </c>
      <c r="D42" s="88">
        <v>16.893608</v>
      </c>
      <c r="E42" s="88">
        <v>23.517872000000001</v>
      </c>
      <c r="F42" s="88">
        <v>-79.633353999999997</v>
      </c>
      <c r="G42" s="88">
        <v>-6.6242628000000003</v>
      </c>
      <c r="H42" s="8"/>
      <c r="I42" s="6">
        <f t="shared" si="68"/>
        <v>20.724489795918</v>
      </c>
      <c r="J42" s="6">
        <f t="shared" si="69"/>
        <v>20.711628000000001</v>
      </c>
      <c r="K42" s="83">
        <f t="shared" si="7"/>
        <v>13.530922</v>
      </c>
      <c r="L42" s="6">
        <f t="shared" si="8"/>
        <v>20.724489795918</v>
      </c>
      <c r="M42" s="79">
        <f t="shared" si="9"/>
        <v>20.291601</v>
      </c>
      <c r="N42" s="83">
        <f t="shared" si="10"/>
        <v>12.900664000000001</v>
      </c>
      <c r="O42" s="6">
        <f t="shared" si="11"/>
        <v>20.724489795918</v>
      </c>
      <c r="P42" s="79">
        <f t="shared" si="12"/>
        <v>24.017970999999999</v>
      </c>
      <c r="Q42" s="83">
        <f t="shared" si="13"/>
        <v>16.157437999999999</v>
      </c>
      <c r="R42" s="6">
        <f t="shared" si="14"/>
        <v>20.724489795918</v>
      </c>
      <c r="S42" s="79">
        <f t="shared" si="15"/>
        <v>0</v>
      </c>
      <c r="T42" s="83">
        <f t="shared" si="16"/>
        <v>0</v>
      </c>
      <c r="U42" s="6">
        <f t="shared" si="17"/>
        <v>20.724489795918</v>
      </c>
      <c r="V42" s="79">
        <f t="shared" si="18"/>
        <v>0</v>
      </c>
      <c r="W42" s="83">
        <f t="shared" si="19"/>
        <v>0</v>
      </c>
      <c r="X42" s="43">
        <f t="shared" si="20"/>
        <v>0</v>
      </c>
      <c r="Y42" s="43">
        <f t="shared" ref="Y42:Z42" si="77">C566</f>
        <v>0</v>
      </c>
      <c r="Z42" s="43">
        <f t="shared" si="77"/>
        <v>0</v>
      </c>
      <c r="AB42" s="88">
        <v>19132653061.223999</v>
      </c>
      <c r="AC42" s="88">
        <v>-23.675463000000001</v>
      </c>
      <c r="AD42" s="88">
        <v>17.760487000000001</v>
      </c>
      <c r="AE42" s="88">
        <v>25.458760999999999</v>
      </c>
      <c r="AF42" s="88">
        <v>-86.949509000000006</v>
      </c>
      <c r="AG42" s="88">
        <v>-7.6982740999999999</v>
      </c>
      <c r="AH42" s="8"/>
      <c r="AI42" s="6">
        <f t="shared" si="71"/>
        <v>20.724489795918</v>
      </c>
      <c r="AJ42" s="6">
        <f t="shared" si="72"/>
        <v>21.410357000000001</v>
      </c>
      <c r="AK42" s="83">
        <f t="shared" si="22"/>
        <v>13.374357</v>
      </c>
      <c r="AL42" s="6">
        <f t="shared" si="23"/>
        <v>20.724489795918</v>
      </c>
      <c r="AM42" s="79">
        <f t="shared" si="24"/>
        <v>21.529651999999999</v>
      </c>
      <c r="AN42" s="83">
        <f t="shared" si="25"/>
        <v>13.114789999999999</v>
      </c>
      <c r="AO42" s="6">
        <f t="shared" si="26"/>
        <v>20.724489795918</v>
      </c>
      <c r="AP42" s="43">
        <f t="shared" si="27"/>
        <v>21.082046999999999</v>
      </c>
      <c r="AQ42" s="83">
        <f t="shared" si="28"/>
        <v>12.283998</v>
      </c>
      <c r="AR42" s="6">
        <f t="shared" si="29"/>
        <v>20.724489795918</v>
      </c>
      <c r="AS42" s="79">
        <f t="shared" si="30"/>
        <v>0</v>
      </c>
      <c r="AT42" s="83">
        <f t="shared" si="31"/>
        <v>0</v>
      </c>
      <c r="AU42" s="6">
        <f t="shared" si="32"/>
        <v>20.724489795918</v>
      </c>
      <c r="AV42" s="79">
        <f t="shared" si="33"/>
        <v>0</v>
      </c>
      <c r="AW42" s="83">
        <f t="shared" si="34"/>
        <v>0</v>
      </c>
      <c r="AX42" s="43">
        <f t="shared" si="35"/>
        <v>0</v>
      </c>
      <c r="AY42" s="43">
        <f t="shared" si="36"/>
        <v>0</v>
      </c>
      <c r="AZ42" s="43">
        <f t="shared" si="37"/>
        <v>0</v>
      </c>
      <c r="BA42" s="8"/>
    </row>
    <row r="43" spans="2:53" x14ac:dyDescent="0.25">
      <c r="B43" s="88">
        <v>19530612244.897999</v>
      </c>
      <c r="C43" s="88">
        <v>-22.929594000000002</v>
      </c>
      <c r="D43" s="88">
        <v>15.773863</v>
      </c>
      <c r="E43" s="88">
        <v>22.662582</v>
      </c>
      <c r="F43" s="88">
        <v>-82.531600999999995</v>
      </c>
      <c r="G43" s="88">
        <v>-6.8887210000000003</v>
      </c>
      <c r="H43" s="8"/>
      <c r="I43" s="6">
        <f t="shared" si="68"/>
        <v>21.122448979592001</v>
      </c>
      <c r="J43" s="6">
        <f t="shared" si="69"/>
        <v>20.479942000000001</v>
      </c>
      <c r="K43" s="83">
        <f t="shared" si="7"/>
        <v>13.253871999999999</v>
      </c>
      <c r="L43" s="6">
        <f t="shared" si="8"/>
        <v>21.122448979592001</v>
      </c>
      <c r="M43" s="79">
        <f t="shared" si="9"/>
        <v>20.937899000000002</v>
      </c>
      <c r="N43" s="83">
        <f t="shared" si="10"/>
        <v>13.517219000000001</v>
      </c>
      <c r="O43" s="6">
        <f t="shared" si="11"/>
        <v>21.122448979592001</v>
      </c>
      <c r="P43" s="79">
        <f t="shared" si="12"/>
        <v>25.973969</v>
      </c>
      <c r="Q43" s="83">
        <f t="shared" si="13"/>
        <v>18.136085999999999</v>
      </c>
      <c r="R43" s="6">
        <f t="shared" si="14"/>
        <v>21.122448979592001</v>
      </c>
      <c r="S43" s="79">
        <f t="shared" si="15"/>
        <v>0</v>
      </c>
      <c r="T43" s="83">
        <f t="shared" si="16"/>
        <v>0</v>
      </c>
      <c r="U43" s="6">
        <f t="shared" si="17"/>
        <v>21.122448979592001</v>
      </c>
      <c r="V43" s="79">
        <f t="shared" si="18"/>
        <v>0</v>
      </c>
      <c r="W43" s="83">
        <f t="shared" si="19"/>
        <v>0</v>
      </c>
      <c r="X43" s="43">
        <f t="shared" si="20"/>
        <v>0</v>
      </c>
      <c r="Y43" s="43">
        <f t="shared" ref="Y43:Z43" si="78">C567</f>
        <v>0</v>
      </c>
      <c r="Z43" s="43">
        <f t="shared" si="78"/>
        <v>0</v>
      </c>
      <c r="AB43" s="88">
        <v>19530612244.897999</v>
      </c>
      <c r="AC43" s="88">
        <v>-23.555071000000002</v>
      </c>
      <c r="AD43" s="88">
        <v>15.669415000000001</v>
      </c>
      <c r="AE43" s="88">
        <v>23.364280999999998</v>
      </c>
      <c r="AF43" s="88">
        <v>-81.188034000000002</v>
      </c>
      <c r="AG43" s="88">
        <v>-7.6948647000000001</v>
      </c>
      <c r="AH43" s="8"/>
      <c r="AI43" s="6">
        <f t="shared" si="71"/>
        <v>21.122448979592001</v>
      </c>
      <c r="AJ43" s="6">
        <f t="shared" si="72"/>
        <v>21.032356</v>
      </c>
      <c r="AK43" s="83">
        <f t="shared" si="22"/>
        <v>13.102179</v>
      </c>
      <c r="AL43" s="6">
        <f t="shared" si="23"/>
        <v>21.122448979592001</v>
      </c>
      <c r="AM43" s="79">
        <f t="shared" si="24"/>
        <v>20.846397</v>
      </c>
      <c r="AN43" s="83">
        <f t="shared" si="25"/>
        <v>12.604468000000001</v>
      </c>
      <c r="AO43" s="6">
        <f t="shared" si="26"/>
        <v>21.122448979592001</v>
      </c>
      <c r="AP43" s="43">
        <f t="shared" si="27"/>
        <v>20.567450999999998</v>
      </c>
      <c r="AQ43" s="83">
        <f t="shared" si="28"/>
        <v>11.997747</v>
      </c>
      <c r="AR43" s="6">
        <f t="shared" si="29"/>
        <v>21.122448979592001</v>
      </c>
      <c r="AS43" s="79">
        <f t="shared" si="30"/>
        <v>0</v>
      </c>
      <c r="AT43" s="83">
        <f t="shared" si="31"/>
        <v>0</v>
      </c>
      <c r="AU43" s="6">
        <f t="shared" si="32"/>
        <v>21.122448979592001</v>
      </c>
      <c r="AV43" s="79">
        <f t="shared" si="33"/>
        <v>0</v>
      </c>
      <c r="AW43" s="83">
        <f t="shared" si="34"/>
        <v>0</v>
      </c>
      <c r="AX43" s="43">
        <f t="shared" si="35"/>
        <v>0</v>
      </c>
      <c r="AY43" s="43">
        <f t="shared" si="36"/>
        <v>0</v>
      </c>
      <c r="AZ43" s="43">
        <f t="shared" si="37"/>
        <v>0</v>
      </c>
      <c r="BA43" s="8"/>
    </row>
    <row r="44" spans="2:53" x14ac:dyDescent="0.25">
      <c r="B44" s="88">
        <v>19928571428.570999</v>
      </c>
      <c r="C44" s="88">
        <v>-23.002531000000001</v>
      </c>
      <c r="D44" s="88">
        <v>14.984745999999999</v>
      </c>
      <c r="E44" s="88">
        <v>22.042346999999999</v>
      </c>
      <c r="F44" s="88">
        <v>-77.826363000000001</v>
      </c>
      <c r="G44" s="88">
        <v>-7.057601</v>
      </c>
      <c r="H44" s="8"/>
      <c r="I44" s="6">
        <f t="shared" si="68"/>
        <v>21.520408163265</v>
      </c>
      <c r="J44" s="6">
        <f t="shared" si="69"/>
        <v>20.438526</v>
      </c>
      <c r="K44" s="83">
        <f t="shared" si="7"/>
        <v>13.196712</v>
      </c>
      <c r="L44" s="6">
        <f t="shared" si="8"/>
        <v>21.520408163265</v>
      </c>
      <c r="M44" s="79">
        <f t="shared" si="9"/>
        <v>23.295870000000001</v>
      </c>
      <c r="N44" s="83">
        <f t="shared" si="10"/>
        <v>15.843622999999999</v>
      </c>
      <c r="O44" s="6">
        <f t="shared" si="11"/>
        <v>21.520408163265</v>
      </c>
      <c r="P44" s="79">
        <f t="shared" si="12"/>
        <v>28.387560000000001</v>
      </c>
      <c r="Q44" s="83">
        <f t="shared" si="13"/>
        <v>20.577107999999999</v>
      </c>
      <c r="R44" s="6">
        <f t="shared" si="14"/>
        <v>21.520408163265</v>
      </c>
      <c r="S44" s="79">
        <f t="shared" si="15"/>
        <v>0</v>
      </c>
      <c r="T44" s="83">
        <f t="shared" si="16"/>
        <v>0</v>
      </c>
      <c r="U44" s="6">
        <f t="shared" si="17"/>
        <v>21.520408163265</v>
      </c>
      <c r="V44" s="79">
        <f t="shared" si="18"/>
        <v>0</v>
      </c>
      <c r="W44" s="83">
        <f t="shared" si="19"/>
        <v>0</v>
      </c>
      <c r="X44" s="43">
        <f t="shared" si="20"/>
        <v>0</v>
      </c>
      <c r="Y44" s="43">
        <f t="shared" ref="Y44:Z44" si="79">C568</f>
        <v>0</v>
      </c>
      <c r="Z44" s="43">
        <f t="shared" si="79"/>
        <v>0</v>
      </c>
      <c r="AB44" s="88">
        <v>19928571428.570999</v>
      </c>
      <c r="AC44" s="88">
        <v>-23.825012000000001</v>
      </c>
      <c r="AD44" s="88">
        <v>14.369323</v>
      </c>
      <c r="AE44" s="88">
        <v>22.181609999999999</v>
      </c>
      <c r="AF44" s="88">
        <v>-79.045592999999997</v>
      </c>
      <c r="AG44" s="88">
        <v>-7.8122863999999996</v>
      </c>
      <c r="AH44" s="8"/>
      <c r="AI44" s="6">
        <f t="shared" si="71"/>
        <v>21.520408163265</v>
      </c>
      <c r="AJ44" s="6">
        <f t="shared" si="72"/>
        <v>20.990690000000001</v>
      </c>
      <c r="AK44" s="83">
        <f t="shared" si="22"/>
        <v>13.164757</v>
      </c>
      <c r="AL44" s="6">
        <f t="shared" si="23"/>
        <v>21.520408163265</v>
      </c>
      <c r="AM44" s="79">
        <f t="shared" si="24"/>
        <v>20.822073</v>
      </c>
      <c r="AN44" s="83">
        <f t="shared" si="25"/>
        <v>12.724857</v>
      </c>
      <c r="AO44" s="6">
        <f t="shared" si="26"/>
        <v>21.520408163265</v>
      </c>
      <c r="AP44" s="43">
        <f t="shared" si="27"/>
        <v>20.389258999999999</v>
      </c>
      <c r="AQ44" s="83">
        <f t="shared" si="28"/>
        <v>11.979784</v>
      </c>
      <c r="AR44" s="6">
        <f t="shared" si="29"/>
        <v>21.520408163265</v>
      </c>
      <c r="AS44" s="79">
        <f t="shared" si="30"/>
        <v>0</v>
      </c>
      <c r="AT44" s="83">
        <f t="shared" si="31"/>
        <v>0</v>
      </c>
      <c r="AU44" s="6">
        <f t="shared" si="32"/>
        <v>21.520408163265</v>
      </c>
      <c r="AV44" s="79">
        <f t="shared" si="33"/>
        <v>0</v>
      </c>
      <c r="AW44" s="83">
        <f t="shared" si="34"/>
        <v>0</v>
      </c>
      <c r="AX44" s="43">
        <f t="shared" si="35"/>
        <v>0</v>
      </c>
      <c r="AY44" s="43">
        <f t="shared" si="36"/>
        <v>0</v>
      </c>
      <c r="AZ44" s="43">
        <f t="shared" si="37"/>
        <v>0</v>
      </c>
      <c r="BA44" s="8"/>
    </row>
    <row r="45" spans="2:53" x14ac:dyDescent="0.25">
      <c r="B45" s="88">
        <v>20326530612.244999</v>
      </c>
      <c r="C45" s="88">
        <v>-23.052275000000002</v>
      </c>
      <c r="D45" s="88">
        <v>14.084607999999999</v>
      </c>
      <c r="E45" s="88">
        <v>21.177897999999999</v>
      </c>
      <c r="F45" s="88">
        <v>-76.503715999999997</v>
      </c>
      <c r="G45" s="88">
        <v>-7.0932918000000003</v>
      </c>
      <c r="H45" s="8"/>
      <c r="I45" s="6">
        <f t="shared" si="68"/>
        <v>21.918367346939</v>
      </c>
      <c r="J45" s="6">
        <f t="shared" si="69"/>
        <v>21.517472999999999</v>
      </c>
      <c r="K45" s="83">
        <f t="shared" si="7"/>
        <v>14.314207</v>
      </c>
      <c r="L45" s="6">
        <f t="shared" si="8"/>
        <v>21.918367346939</v>
      </c>
      <c r="M45" s="79">
        <f t="shared" si="9"/>
        <v>24.365383000000001</v>
      </c>
      <c r="N45" s="83">
        <f t="shared" si="10"/>
        <v>16.961932999999998</v>
      </c>
      <c r="O45" s="6">
        <f t="shared" si="11"/>
        <v>21.918367346939</v>
      </c>
      <c r="P45" s="79">
        <f t="shared" si="12"/>
        <v>27.640066000000001</v>
      </c>
      <c r="Q45" s="83">
        <f t="shared" si="13"/>
        <v>19.956175000000002</v>
      </c>
      <c r="R45" s="6">
        <f t="shared" si="14"/>
        <v>21.918367346939</v>
      </c>
      <c r="S45" s="79">
        <f t="shared" si="15"/>
        <v>0</v>
      </c>
      <c r="T45" s="83">
        <f t="shared" si="16"/>
        <v>0</v>
      </c>
      <c r="U45" s="6">
        <f t="shared" si="17"/>
        <v>21.918367346939</v>
      </c>
      <c r="V45" s="79">
        <f t="shared" si="18"/>
        <v>0</v>
      </c>
      <c r="W45" s="83">
        <f t="shared" si="19"/>
        <v>0</v>
      </c>
      <c r="X45" s="43">
        <f t="shared" si="20"/>
        <v>0</v>
      </c>
      <c r="Y45" s="43">
        <f t="shared" ref="Y45:Z45" si="80">C569</f>
        <v>0</v>
      </c>
      <c r="Z45" s="43">
        <f t="shared" si="80"/>
        <v>0</v>
      </c>
      <c r="AB45" s="88">
        <v>20326530612.244999</v>
      </c>
      <c r="AC45" s="88">
        <v>-23.994211</v>
      </c>
      <c r="AD45" s="88">
        <v>13.678902000000001</v>
      </c>
      <c r="AE45" s="88">
        <v>21.685392</v>
      </c>
      <c r="AF45" s="88">
        <v>-80.105193999999997</v>
      </c>
      <c r="AG45" s="88">
        <v>-8.0064898000000007</v>
      </c>
      <c r="AH45" s="8"/>
      <c r="AI45" s="6">
        <f t="shared" si="71"/>
        <v>21.918367346939</v>
      </c>
      <c r="AJ45" s="6">
        <f t="shared" si="72"/>
        <v>21.022027999999999</v>
      </c>
      <c r="AK45" s="83">
        <f t="shared" si="22"/>
        <v>13.184669</v>
      </c>
      <c r="AL45" s="6">
        <f t="shared" si="23"/>
        <v>21.918367346939</v>
      </c>
      <c r="AM45" s="79">
        <f t="shared" si="24"/>
        <v>20.909008</v>
      </c>
      <c r="AN45" s="83">
        <f t="shared" si="25"/>
        <v>12.823833</v>
      </c>
      <c r="AO45" s="6">
        <f t="shared" si="26"/>
        <v>21.918367346939</v>
      </c>
      <c r="AP45" s="43">
        <f t="shared" si="27"/>
        <v>20.638722999999999</v>
      </c>
      <c r="AQ45" s="83">
        <f t="shared" si="28"/>
        <v>12.254447000000001</v>
      </c>
      <c r="AR45" s="6">
        <f t="shared" si="29"/>
        <v>21.918367346939</v>
      </c>
      <c r="AS45" s="79">
        <f t="shared" si="30"/>
        <v>0</v>
      </c>
      <c r="AT45" s="83">
        <f t="shared" si="31"/>
        <v>0</v>
      </c>
      <c r="AU45" s="6">
        <f t="shared" si="32"/>
        <v>21.918367346939</v>
      </c>
      <c r="AV45" s="79">
        <f t="shared" si="33"/>
        <v>0</v>
      </c>
      <c r="AW45" s="83">
        <f t="shared" si="34"/>
        <v>0</v>
      </c>
      <c r="AX45" s="43">
        <f t="shared" si="35"/>
        <v>0</v>
      </c>
      <c r="AY45" s="43">
        <f t="shared" si="36"/>
        <v>0</v>
      </c>
      <c r="AZ45" s="43">
        <f t="shared" si="37"/>
        <v>0</v>
      </c>
      <c r="BA45" s="8"/>
    </row>
    <row r="46" spans="2:53" x14ac:dyDescent="0.25">
      <c r="B46" s="88">
        <v>20724489795.917999</v>
      </c>
      <c r="C46" s="88">
        <v>-23.009615</v>
      </c>
      <c r="D46" s="88">
        <v>13.530922</v>
      </c>
      <c r="E46" s="88">
        <v>20.711628000000001</v>
      </c>
      <c r="F46" s="88">
        <v>-77.370827000000006</v>
      </c>
      <c r="G46" s="88">
        <v>-7.1807065000000003</v>
      </c>
      <c r="H46" s="8"/>
      <c r="I46" s="6">
        <f t="shared" si="68"/>
        <v>22.316326530611999</v>
      </c>
      <c r="J46" s="6">
        <f t="shared" si="69"/>
        <v>22.2789</v>
      </c>
      <c r="K46" s="83">
        <f t="shared" si="7"/>
        <v>15.065636</v>
      </c>
      <c r="L46" s="6">
        <f t="shared" si="8"/>
        <v>22.316326530611999</v>
      </c>
      <c r="M46" s="79">
        <f t="shared" si="9"/>
        <v>24.709166</v>
      </c>
      <c r="N46" s="83">
        <f t="shared" si="10"/>
        <v>17.308577</v>
      </c>
      <c r="O46" s="6">
        <f t="shared" si="11"/>
        <v>22.316326530611999</v>
      </c>
      <c r="P46" s="79">
        <f t="shared" si="12"/>
        <v>27.777321000000001</v>
      </c>
      <c r="Q46" s="83">
        <f t="shared" si="13"/>
        <v>20.147839999999999</v>
      </c>
      <c r="R46" s="6">
        <f t="shared" si="14"/>
        <v>22.316326530611999</v>
      </c>
      <c r="S46" s="79">
        <f t="shared" si="15"/>
        <v>0</v>
      </c>
      <c r="T46" s="83">
        <f t="shared" si="16"/>
        <v>0</v>
      </c>
      <c r="U46" s="6">
        <f t="shared" si="17"/>
        <v>22.316326530611999</v>
      </c>
      <c r="V46" s="79">
        <f t="shared" si="18"/>
        <v>0</v>
      </c>
      <c r="W46" s="83">
        <f t="shared" si="19"/>
        <v>0</v>
      </c>
      <c r="X46" s="43">
        <f t="shared" si="20"/>
        <v>0</v>
      </c>
      <c r="Y46" s="43">
        <f t="shared" ref="Y46:Z46" si="81">C570</f>
        <v>0</v>
      </c>
      <c r="Z46" s="43">
        <f t="shared" si="81"/>
        <v>0</v>
      </c>
      <c r="AB46" s="88">
        <v>20724489795.917999</v>
      </c>
      <c r="AC46" s="88">
        <v>-24.158677999999998</v>
      </c>
      <c r="AD46" s="88">
        <v>13.374357</v>
      </c>
      <c r="AE46" s="88">
        <v>21.410357000000001</v>
      </c>
      <c r="AF46" s="88">
        <v>-78.856323000000003</v>
      </c>
      <c r="AG46" s="88">
        <v>-8.0359982999999993</v>
      </c>
      <c r="AH46" s="8"/>
      <c r="AI46" s="6">
        <f t="shared" si="71"/>
        <v>22.316326530611999</v>
      </c>
      <c r="AJ46" s="6">
        <f t="shared" si="72"/>
        <v>20.957756</v>
      </c>
      <c r="AK46" s="83">
        <f t="shared" si="22"/>
        <v>13.014651000000001</v>
      </c>
      <c r="AL46" s="6">
        <f t="shared" si="23"/>
        <v>22.316326530611999</v>
      </c>
      <c r="AM46" s="79">
        <f t="shared" si="24"/>
        <v>21.108749</v>
      </c>
      <c r="AN46" s="83">
        <f t="shared" si="25"/>
        <v>12.937231000000001</v>
      </c>
      <c r="AO46" s="6">
        <f t="shared" si="26"/>
        <v>22.316326530611999</v>
      </c>
      <c r="AP46" s="43">
        <f t="shared" si="27"/>
        <v>20.979130000000001</v>
      </c>
      <c r="AQ46" s="83">
        <f t="shared" si="28"/>
        <v>12.526082000000001</v>
      </c>
      <c r="AR46" s="6">
        <f t="shared" si="29"/>
        <v>22.316326530611999</v>
      </c>
      <c r="AS46" s="79">
        <f t="shared" si="30"/>
        <v>0</v>
      </c>
      <c r="AT46" s="83">
        <f t="shared" si="31"/>
        <v>0</v>
      </c>
      <c r="AU46" s="6">
        <f t="shared" si="32"/>
        <v>22.316326530611999</v>
      </c>
      <c r="AV46" s="79">
        <f t="shared" si="33"/>
        <v>0</v>
      </c>
      <c r="AW46" s="83">
        <f t="shared" si="34"/>
        <v>0</v>
      </c>
      <c r="AX46" s="43">
        <f t="shared" si="35"/>
        <v>0</v>
      </c>
      <c r="AY46" s="43">
        <f t="shared" si="36"/>
        <v>0</v>
      </c>
      <c r="AZ46" s="43">
        <f t="shared" si="37"/>
        <v>0</v>
      </c>
      <c r="BA46" s="8"/>
    </row>
    <row r="47" spans="2:53" x14ac:dyDescent="0.25">
      <c r="B47" s="88">
        <v>21122448979.591999</v>
      </c>
      <c r="C47" s="88">
        <v>-23.205233</v>
      </c>
      <c r="D47" s="88">
        <v>13.253871999999999</v>
      </c>
      <c r="E47" s="88">
        <v>20.479942000000001</v>
      </c>
      <c r="F47" s="88">
        <v>-75.112350000000006</v>
      </c>
      <c r="G47" s="88">
        <v>-7.2260708999999999</v>
      </c>
      <c r="H47" s="8"/>
      <c r="I47" s="6">
        <f t="shared" si="68"/>
        <v>22.714285714286</v>
      </c>
      <c r="J47" s="6">
        <f t="shared" si="69"/>
        <v>23.006806999999998</v>
      </c>
      <c r="K47" s="83">
        <f t="shared" si="7"/>
        <v>15.685696999999999</v>
      </c>
      <c r="L47" s="6">
        <f t="shared" si="8"/>
        <v>22.714285714286</v>
      </c>
      <c r="M47" s="79">
        <f t="shared" si="9"/>
        <v>23.302488</v>
      </c>
      <c r="N47" s="83">
        <f t="shared" si="10"/>
        <v>15.813252</v>
      </c>
      <c r="O47" s="6">
        <f t="shared" si="11"/>
        <v>22.714285714286</v>
      </c>
      <c r="P47" s="79">
        <f t="shared" si="12"/>
        <v>25.362307000000001</v>
      </c>
      <c r="Q47" s="83">
        <f t="shared" si="13"/>
        <v>17.647091</v>
      </c>
      <c r="R47" s="6">
        <f t="shared" si="14"/>
        <v>22.714285714286</v>
      </c>
      <c r="S47" s="79">
        <f t="shared" si="15"/>
        <v>0</v>
      </c>
      <c r="T47" s="83">
        <f t="shared" si="16"/>
        <v>0</v>
      </c>
      <c r="U47" s="6">
        <f t="shared" si="17"/>
        <v>22.714285714286</v>
      </c>
      <c r="V47" s="79">
        <f t="shared" si="18"/>
        <v>0</v>
      </c>
      <c r="W47" s="83">
        <f t="shared" si="19"/>
        <v>0</v>
      </c>
      <c r="X47" s="43">
        <f t="shared" si="20"/>
        <v>0</v>
      </c>
      <c r="Y47" s="43">
        <f t="shared" ref="Y47:Z47" si="82">C571</f>
        <v>0</v>
      </c>
      <c r="Z47" s="43">
        <f t="shared" si="82"/>
        <v>0</v>
      </c>
      <c r="AB47" s="88">
        <v>21122448979.591999</v>
      </c>
      <c r="AC47" s="88">
        <v>-23.980437999999999</v>
      </c>
      <c r="AD47" s="88">
        <v>13.102179</v>
      </c>
      <c r="AE47" s="88">
        <v>21.032356</v>
      </c>
      <c r="AF47" s="88">
        <v>-77.684607999999997</v>
      </c>
      <c r="AG47" s="88">
        <v>-7.9301782000000003</v>
      </c>
      <c r="AH47" s="8"/>
      <c r="AI47" s="6">
        <f t="shared" si="71"/>
        <v>22.714285714286</v>
      </c>
      <c r="AJ47" s="6">
        <f t="shared" si="72"/>
        <v>21.076242000000001</v>
      </c>
      <c r="AK47" s="83">
        <f t="shared" si="22"/>
        <v>13.164914</v>
      </c>
      <c r="AL47" s="6">
        <f t="shared" si="23"/>
        <v>22.714285714286</v>
      </c>
      <c r="AM47" s="79">
        <f t="shared" si="24"/>
        <v>21.006474000000001</v>
      </c>
      <c r="AN47" s="83">
        <f t="shared" si="25"/>
        <v>12.890351000000001</v>
      </c>
      <c r="AO47" s="6">
        <f t="shared" si="26"/>
        <v>22.714285714286</v>
      </c>
      <c r="AP47" s="43">
        <f t="shared" si="27"/>
        <v>20.908611000000001</v>
      </c>
      <c r="AQ47" s="83">
        <f t="shared" si="28"/>
        <v>12.533505</v>
      </c>
      <c r="AR47" s="6">
        <f t="shared" si="29"/>
        <v>22.714285714286</v>
      </c>
      <c r="AS47" s="79">
        <f t="shared" si="30"/>
        <v>0</v>
      </c>
      <c r="AT47" s="83">
        <f t="shared" si="31"/>
        <v>0</v>
      </c>
      <c r="AU47" s="6">
        <f t="shared" si="32"/>
        <v>22.714285714286</v>
      </c>
      <c r="AV47" s="79">
        <f t="shared" si="33"/>
        <v>0</v>
      </c>
      <c r="AW47" s="83">
        <f t="shared" si="34"/>
        <v>0</v>
      </c>
      <c r="AX47" s="43">
        <f t="shared" si="35"/>
        <v>0</v>
      </c>
      <c r="AY47" s="43">
        <f t="shared" si="36"/>
        <v>0</v>
      </c>
      <c r="AZ47" s="43">
        <f t="shared" si="37"/>
        <v>0</v>
      </c>
      <c r="BA47" s="8"/>
    </row>
    <row r="48" spans="2:53" x14ac:dyDescent="0.25">
      <c r="B48" s="88">
        <v>21520408163.264999</v>
      </c>
      <c r="C48" s="88">
        <v>-23.220950999999999</v>
      </c>
      <c r="D48" s="88">
        <v>13.196712</v>
      </c>
      <c r="E48" s="88">
        <v>20.438526</v>
      </c>
      <c r="F48" s="88">
        <v>-75.347442999999998</v>
      </c>
      <c r="G48" s="88">
        <v>-7.2418132000000002</v>
      </c>
      <c r="H48" s="8"/>
      <c r="I48" s="6">
        <f t="shared" si="68"/>
        <v>23.112244897958998</v>
      </c>
      <c r="J48" s="6">
        <f t="shared" si="69"/>
        <v>22.912735000000001</v>
      </c>
      <c r="K48" s="83">
        <f t="shared" si="7"/>
        <v>15.521673</v>
      </c>
      <c r="L48" s="6">
        <f t="shared" si="8"/>
        <v>23.112244897958998</v>
      </c>
      <c r="M48" s="79">
        <f t="shared" si="9"/>
        <v>22.829687</v>
      </c>
      <c r="N48" s="83">
        <f t="shared" si="10"/>
        <v>15.281036</v>
      </c>
      <c r="O48" s="6">
        <f t="shared" si="11"/>
        <v>23.112244897958998</v>
      </c>
      <c r="P48" s="79">
        <f t="shared" si="12"/>
        <v>23.868389000000001</v>
      </c>
      <c r="Q48" s="83">
        <f t="shared" si="13"/>
        <v>16.074128999999999</v>
      </c>
      <c r="R48" s="6">
        <f t="shared" si="14"/>
        <v>23.112244897958998</v>
      </c>
      <c r="S48" s="79">
        <f t="shared" si="15"/>
        <v>0</v>
      </c>
      <c r="T48" s="83">
        <f t="shared" si="16"/>
        <v>0</v>
      </c>
      <c r="U48" s="6">
        <f t="shared" si="17"/>
        <v>23.112244897958998</v>
      </c>
      <c r="V48" s="79">
        <f t="shared" si="18"/>
        <v>0</v>
      </c>
      <c r="W48" s="83">
        <f t="shared" si="19"/>
        <v>0</v>
      </c>
      <c r="X48" s="43">
        <f t="shared" si="20"/>
        <v>0</v>
      </c>
      <c r="Y48" s="43">
        <f t="shared" ref="Y48:Z48" si="83">C572</f>
        <v>0</v>
      </c>
      <c r="Z48" s="43">
        <f t="shared" si="83"/>
        <v>0</v>
      </c>
      <c r="AB48" s="88">
        <v>21520408163.264999</v>
      </c>
      <c r="AC48" s="88">
        <v>-23.662019999999998</v>
      </c>
      <c r="AD48" s="88">
        <v>13.164757</v>
      </c>
      <c r="AE48" s="88">
        <v>20.990690000000001</v>
      </c>
      <c r="AF48" s="88">
        <v>-77.475548000000003</v>
      </c>
      <c r="AG48" s="88">
        <v>-7.8259338999999999</v>
      </c>
      <c r="AH48" s="8"/>
      <c r="AI48" s="6">
        <f t="shared" si="71"/>
        <v>23.112244897958998</v>
      </c>
      <c r="AJ48" s="6">
        <f t="shared" si="72"/>
        <v>21.981016</v>
      </c>
      <c r="AK48" s="83">
        <f t="shared" si="22"/>
        <v>14.192849000000001</v>
      </c>
      <c r="AL48" s="6">
        <f t="shared" si="23"/>
        <v>23.112244897958998</v>
      </c>
      <c r="AM48" s="79">
        <f t="shared" si="24"/>
        <v>21.742042999999999</v>
      </c>
      <c r="AN48" s="83">
        <f t="shared" si="25"/>
        <v>13.776075000000001</v>
      </c>
      <c r="AO48" s="6">
        <f t="shared" si="26"/>
        <v>23.112244897958998</v>
      </c>
      <c r="AP48" s="43">
        <f t="shared" si="27"/>
        <v>20.943228000000001</v>
      </c>
      <c r="AQ48" s="83">
        <f t="shared" si="28"/>
        <v>12.738296999999999</v>
      </c>
      <c r="AR48" s="6">
        <f t="shared" si="29"/>
        <v>23.112244897958998</v>
      </c>
      <c r="AS48" s="79">
        <f t="shared" si="30"/>
        <v>0</v>
      </c>
      <c r="AT48" s="83">
        <f t="shared" si="31"/>
        <v>0</v>
      </c>
      <c r="AU48" s="6">
        <f t="shared" si="32"/>
        <v>23.112244897958998</v>
      </c>
      <c r="AV48" s="79">
        <f t="shared" si="33"/>
        <v>0</v>
      </c>
      <c r="AW48" s="83">
        <f t="shared" si="34"/>
        <v>0</v>
      </c>
      <c r="AX48" s="43">
        <f t="shared" si="35"/>
        <v>0</v>
      </c>
      <c r="AY48" s="43">
        <f t="shared" si="36"/>
        <v>0</v>
      </c>
      <c r="AZ48" s="43">
        <f t="shared" si="37"/>
        <v>0</v>
      </c>
      <c r="BA48" s="8"/>
    </row>
    <row r="49" spans="2:53" x14ac:dyDescent="0.25">
      <c r="B49" s="88">
        <v>21918367346.938999</v>
      </c>
      <c r="C49" s="88">
        <v>-23.103119</v>
      </c>
      <c r="D49" s="88">
        <v>14.314207</v>
      </c>
      <c r="E49" s="88">
        <v>21.517472999999999</v>
      </c>
      <c r="F49" s="88">
        <v>-77.308387999999994</v>
      </c>
      <c r="G49" s="88">
        <v>-7.2032657000000002</v>
      </c>
      <c r="H49" s="8"/>
      <c r="I49" s="6">
        <f t="shared" si="68"/>
        <v>23.510204081632999</v>
      </c>
      <c r="J49" s="6">
        <f t="shared" si="69"/>
        <v>22.491143999999998</v>
      </c>
      <c r="K49" s="83">
        <f t="shared" si="7"/>
        <v>15.068742</v>
      </c>
      <c r="L49" s="6">
        <f t="shared" si="8"/>
        <v>23.510204081632999</v>
      </c>
      <c r="M49" s="79">
        <f t="shared" si="9"/>
        <v>22.079091999999999</v>
      </c>
      <c r="N49" s="83">
        <f t="shared" si="10"/>
        <v>14.522940999999999</v>
      </c>
      <c r="O49" s="6">
        <f t="shared" si="11"/>
        <v>23.510204081632999</v>
      </c>
      <c r="P49" s="79">
        <f t="shared" si="12"/>
        <v>21.306559</v>
      </c>
      <c r="Q49" s="83">
        <f t="shared" si="13"/>
        <v>13.493387</v>
      </c>
      <c r="R49" s="6">
        <f t="shared" si="14"/>
        <v>23.510204081632999</v>
      </c>
      <c r="S49" s="79">
        <f t="shared" si="15"/>
        <v>0</v>
      </c>
      <c r="T49" s="83">
        <f t="shared" si="16"/>
        <v>0</v>
      </c>
      <c r="U49" s="6">
        <f t="shared" si="17"/>
        <v>23.510204081632999</v>
      </c>
      <c r="V49" s="79">
        <f t="shared" si="18"/>
        <v>0</v>
      </c>
      <c r="W49" s="83">
        <f t="shared" si="19"/>
        <v>0</v>
      </c>
      <c r="X49" s="43">
        <f t="shared" si="20"/>
        <v>0</v>
      </c>
      <c r="Y49" s="43">
        <f t="shared" ref="Y49:Z49" si="84">C573</f>
        <v>0</v>
      </c>
      <c r="Z49" s="43">
        <f t="shared" si="84"/>
        <v>0</v>
      </c>
      <c r="AB49" s="88">
        <v>21918367346.938999</v>
      </c>
      <c r="AC49" s="88">
        <v>-23.790534999999998</v>
      </c>
      <c r="AD49" s="88">
        <v>13.184669</v>
      </c>
      <c r="AE49" s="88">
        <v>21.022027999999999</v>
      </c>
      <c r="AF49" s="88">
        <v>-78.127357000000003</v>
      </c>
      <c r="AG49" s="88">
        <v>-7.8373603999999997</v>
      </c>
      <c r="AH49" s="8"/>
      <c r="AI49" s="6">
        <f t="shared" si="71"/>
        <v>23.510204081632999</v>
      </c>
      <c r="AJ49" s="6">
        <f t="shared" si="72"/>
        <v>23.616491</v>
      </c>
      <c r="AK49" s="83">
        <f t="shared" si="22"/>
        <v>15.951046</v>
      </c>
      <c r="AL49" s="6">
        <f t="shared" si="23"/>
        <v>23.510204081632999</v>
      </c>
      <c r="AM49" s="79">
        <f t="shared" si="24"/>
        <v>24.156573999999999</v>
      </c>
      <c r="AN49" s="83">
        <f t="shared" si="25"/>
        <v>16.335571000000002</v>
      </c>
      <c r="AO49" s="6">
        <f t="shared" si="26"/>
        <v>23.510204081632999</v>
      </c>
      <c r="AP49" s="43">
        <f t="shared" si="27"/>
        <v>21.423736999999999</v>
      </c>
      <c r="AQ49" s="83">
        <f t="shared" si="28"/>
        <v>13.369667</v>
      </c>
      <c r="AR49" s="6">
        <f t="shared" si="29"/>
        <v>23.510204081632999</v>
      </c>
      <c r="AS49" s="79">
        <f t="shared" si="30"/>
        <v>0</v>
      </c>
      <c r="AT49" s="83">
        <f t="shared" si="31"/>
        <v>0</v>
      </c>
      <c r="AU49" s="6">
        <f t="shared" si="32"/>
        <v>23.510204081632999</v>
      </c>
      <c r="AV49" s="79">
        <f t="shared" si="33"/>
        <v>0</v>
      </c>
      <c r="AW49" s="83">
        <f t="shared" si="34"/>
        <v>0</v>
      </c>
      <c r="AX49" s="43">
        <f t="shared" si="35"/>
        <v>0</v>
      </c>
      <c r="AY49" s="43">
        <f t="shared" si="36"/>
        <v>0</v>
      </c>
      <c r="AZ49" s="43">
        <f t="shared" si="37"/>
        <v>0</v>
      </c>
      <c r="BA49" s="8"/>
    </row>
    <row r="50" spans="2:53" x14ac:dyDescent="0.25">
      <c r="B50" s="88">
        <v>22316326530.612</v>
      </c>
      <c r="C50" s="88">
        <v>-23.057312</v>
      </c>
      <c r="D50" s="88">
        <v>15.065636</v>
      </c>
      <c r="E50" s="88">
        <v>22.2789</v>
      </c>
      <c r="F50" s="88">
        <v>-81.373558000000003</v>
      </c>
      <c r="G50" s="88">
        <v>-7.2132645000000002</v>
      </c>
      <c r="H50" s="8"/>
      <c r="I50" s="6">
        <f t="shared" si="68"/>
        <v>23.908163265306001</v>
      </c>
      <c r="J50" s="6">
        <f t="shared" si="69"/>
        <v>21.514379999999999</v>
      </c>
      <c r="K50" s="83">
        <f t="shared" si="7"/>
        <v>14.204983</v>
      </c>
      <c r="L50" s="6">
        <f t="shared" si="8"/>
        <v>23.908163265306001</v>
      </c>
      <c r="M50" s="79">
        <f t="shared" si="9"/>
        <v>21.064223999999999</v>
      </c>
      <c r="N50" s="83">
        <f t="shared" si="10"/>
        <v>13.661372</v>
      </c>
      <c r="O50" s="6">
        <f t="shared" si="11"/>
        <v>23.908163265306001</v>
      </c>
      <c r="P50" s="79">
        <f t="shared" si="12"/>
        <v>20.597156999999999</v>
      </c>
      <c r="Q50" s="83">
        <f t="shared" si="13"/>
        <v>12.96397</v>
      </c>
      <c r="R50" s="6">
        <f t="shared" si="14"/>
        <v>23.908163265306001</v>
      </c>
      <c r="S50" s="79">
        <f t="shared" si="15"/>
        <v>0</v>
      </c>
      <c r="T50" s="83">
        <f t="shared" si="16"/>
        <v>0</v>
      </c>
      <c r="U50" s="6">
        <f t="shared" si="17"/>
        <v>23.908163265306001</v>
      </c>
      <c r="V50" s="79">
        <f t="shared" si="18"/>
        <v>0</v>
      </c>
      <c r="W50" s="83">
        <f t="shared" si="19"/>
        <v>0</v>
      </c>
      <c r="X50" s="43">
        <f t="shared" si="20"/>
        <v>0</v>
      </c>
      <c r="Y50" s="43">
        <f t="shared" ref="Y50:Z50" si="85">C574</f>
        <v>0</v>
      </c>
      <c r="Z50" s="43">
        <f t="shared" si="85"/>
        <v>0</v>
      </c>
      <c r="AB50" s="88">
        <v>22316326530.612</v>
      </c>
      <c r="AC50" s="88">
        <v>-24.022881999999999</v>
      </c>
      <c r="AD50" s="88">
        <v>13.014651000000001</v>
      </c>
      <c r="AE50" s="88">
        <v>20.957756</v>
      </c>
      <c r="AF50" s="88">
        <v>-77.931411999999995</v>
      </c>
      <c r="AG50" s="88">
        <v>-7.9431042999999999</v>
      </c>
      <c r="AH50" s="8"/>
      <c r="AI50" s="6">
        <f t="shared" si="71"/>
        <v>23.908163265306001</v>
      </c>
      <c r="AJ50" s="6">
        <f t="shared" si="72"/>
        <v>25.784731000000001</v>
      </c>
      <c r="AK50" s="83">
        <f t="shared" si="22"/>
        <v>18.009965999999999</v>
      </c>
      <c r="AL50" s="6">
        <f t="shared" si="23"/>
        <v>23.908163265306001</v>
      </c>
      <c r="AM50" s="79">
        <f t="shared" si="24"/>
        <v>26.062767000000001</v>
      </c>
      <c r="AN50" s="83">
        <f t="shared" si="25"/>
        <v>18.148508</v>
      </c>
      <c r="AO50" s="6">
        <f t="shared" si="26"/>
        <v>23.908163265306001</v>
      </c>
      <c r="AP50" s="43">
        <f t="shared" si="27"/>
        <v>22.815666</v>
      </c>
      <c r="AQ50" s="83">
        <f t="shared" si="28"/>
        <v>14.671949</v>
      </c>
      <c r="AR50" s="6">
        <f t="shared" si="29"/>
        <v>23.908163265306001</v>
      </c>
      <c r="AS50" s="79">
        <f t="shared" si="30"/>
        <v>0</v>
      </c>
      <c r="AT50" s="83">
        <f t="shared" si="31"/>
        <v>0</v>
      </c>
      <c r="AU50" s="6">
        <f t="shared" si="32"/>
        <v>23.908163265306001</v>
      </c>
      <c r="AV50" s="79">
        <f t="shared" si="33"/>
        <v>0</v>
      </c>
      <c r="AW50" s="83">
        <f t="shared" si="34"/>
        <v>0</v>
      </c>
      <c r="AX50" s="43">
        <f t="shared" si="35"/>
        <v>0</v>
      </c>
      <c r="AY50" s="43">
        <f t="shared" si="36"/>
        <v>0</v>
      </c>
      <c r="AZ50" s="43">
        <f t="shared" si="37"/>
        <v>0</v>
      </c>
      <c r="BA50" s="8"/>
    </row>
    <row r="51" spans="2:53" x14ac:dyDescent="0.25">
      <c r="B51" s="88">
        <v>22714285714.285999</v>
      </c>
      <c r="C51" s="88">
        <v>-23.183685000000001</v>
      </c>
      <c r="D51" s="88">
        <v>15.685696999999999</v>
      </c>
      <c r="E51" s="88">
        <v>23.006806999999998</v>
      </c>
      <c r="F51" s="88">
        <v>-79.744217000000006</v>
      </c>
      <c r="G51" s="88">
        <v>-7.3211126000000002</v>
      </c>
      <c r="H51" s="8"/>
      <c r="I51" s="6">
        <f t="shared" si="68"/>
        <v>24.306122448979998</v>
      </c>
      <c r="J51" s="6">
        <f t="shared" si="69"/>
        <v>20.067495000000001</v>
      </c>
      <c r="K51" s="83">
        <f t="shared" si="7"/>
        <v>12.796429</v>
      </c>
      <c r="L51" s="6">
        <f t="shared" si="8"/>
        <v>24.306122448979998</v>
      </c>
      <c r="M51" s="79">
        <f t="shared" si="9"/>
        <v>20.126818</v>
      </c>
      <c r="N51" s="83">
        <f t="shared" si="10"/>
        <v>12.781535999999999</v>
      </c>
      <c r="O51" s="6">
        <f t="shared" si="11"/>
        <v>24.306122448979998</v>
      </c>
      <c r="P51" s="79">
        <f t="shared" si="12"/>
        <v>20.560487999999999</v>
      </c>
      <c r="Q51" s="83">
        <f t="shared" si="13"/>
        <v>13.019269</v>
      </c>
      <c r="R51" s="6">
        <f t="shared" si="14"/>
        <v>24.306122448979998</v>
      </c>
      <c r="S51" s="79">
        <f t="shared" si="15"/>
        <v>0</v>
      </c>
      <c r="T51" s="83">
        <f t="shared" si="16"/>
        <v>0</v>
      </c>
      <c r="U51" s="6">
        <f t="shared" si="17"/>
        <v>24.306122448979998</v>
      </c>
      <c r="V51" s="79">
        <f t="shared" si="18"/>
        <v>0</v>
      </c>
      <c r="W51" s="83">
        <f t="shared" si="19"/>
        <v>0</v>
      </c>
      <c r="X51" s="43">
        <f t="shared" si="20"/>
        <v>0</v>
      </c>
      <c r="Y51" s="43">
        <f t="shared" ref="Y51:Z51" si="86">C575</f>
        <v>0</v>
      </c>
      <c r="Z51" s="43">
        <f t="shared" si="86"/>
        <v>0</v>
      </c>
      <c r="AB51" s="88">
        <v>22714285714.285999</v>
      </c>
      <c r="AC51" s="88">
        <v>-24.012481999999999</v>
      </c>
      <c r="AD51" s="88">
        <v>13.164914</v>
      </c>
      <c r="AE51" s="88">
        <v>21.076242000000001</v>
      </c>
      <c r="AF51" s="88">
        <v>-77.506844000000001</v>
      </c>
      <c r="AG51" s="88">
        <v>-7.9113283000000001</v>
      </c>
      <c r="AH51" s="8"/>
      <c r="AI51" s="6">
        <f t="shared" si="71"/>
        <v>24.306122448979998</v>
      </c>
      <c r="AJ51" s="6">
        <f t="shared" si="72"/>
        <v>25.891081</v>
      </c>
      <c r="AK51" s="83">
        <f t="shared" si="22"/>
        <v>17.938488</v>
      </c>
      <c r="AL51" s="6">
        <f t="shared" si="23"/>
        <v>24.306122448979998</v>
      </c>
      <c r="AM51" s="79">
        <f t="shared" si="24"/>
        <v>26.783859</v>
      </c>
      <c r="AN51" s="83">
        <f t="shared" si="25"/>
        <v>18.709399999999999</v>
      </c>
      <c r="AO51" s="6">
        <f t="shared" si="26"/>
        <v>24.306122448979998</v>
      </c>
      <c r="AP51" s="43">
        <f t="shared" si="27"/>
        <v>23.687771000000001</v>
      </c>
      <c r="AQ51" s="83">
        <f t="shared" si="28"/>
        <v>15.394767999999999</v>
      </c>
      <c r="AR51" s="6">
        <f t="shared" si="29"/>
        <v>24.306122448979998</v>
      </c>
      <c r="AS51" s="79">
        <f t="shared" si="30"/>
        <v>0</v>
      </c>
      <c r="AT51" s="83">
        <f t="shared" si="31"/>
        <v>0</v>
      </c>
      <c r="AU51" s="6">
        <f t="shared" si="32"/>
        <v>24.306122448979998</v>
      </c>
      <c r="AV51" s="79">
        <f t="shared" si="33"/>
        <v>0</v>
      </c>
      <c r="AW51" s="83">
        <f t="shared" si="34"/>
        <v>0</v>
      </c>
      <c r="AX51" s="43">
        <f t="shared" si="35"/>
        <v>0</v>
      </c>
      <c r="AY51" s="43">
        <f t="shared" si="36"/>
        <v>0</v>
      </c>
      <c r="AZ51" s="43">
        <f t="shared" si="37"/>
        <v>0</v>
      </c>
      <c r="BA51" s="8"/>
    </row>
    <row r="52" spans="2:53" x14ac:dyDescent="0.25">
      <c r="B52" s="88">
        <v>23112244897.959</v>
      </c>
      <c r="C52" s="88">
        <v>-23.432461</v>
      </c>
      <c r="D52" s="88">
        <v>15.521673</v>
      </c>
      <c r="E52" s="88">
        <v>22.912735000000001</v>
      </c>
      <c r="F52" s="88">
        <v>-82.016777000000005</v>
      </c>
      <c r="G52" s="88">
        <v>-7.3910603999999998</v>
      </c>
      <c r="H52" s="8"/>
      <c r="I52" s="6">
        <f t="shared" si="68"/>
        <v>24.704081632653001</v>
      </c>
      <c r="J52" s="6">
        <f t="shared" si="69"/>
        <v>19.671275999999999</v>
      </c>
      <c r="K52" s="83">
        <f t="shared" si="7"/>
        <v>12.425708999999999</v>
      </c>
      <c r="L52" s="6">
        <f t="shared" si="8"/>
        <v>24.704081632653001</v>
      </c>
      <c r="M52" s="79">
        <f t="shared" si="9"/>
        <v>20.569732999999999</v>
      </c>
      <c r="N52" s="83">
        <f t="shared" si="10"/>
        <v>13.268564</v>
      </c>
      <c r="O52" s="6">
        <f t="shared" si="11"/>
        <v>24.704081632653001</v>
      </c>
      <c r="P52" s="79">
        <f t="shared" si="12"/>
        <v>21.72053</v>
      </c>
      <c r="Q52" s="83">
        <f t="shared" si="13"/>
        <v>14.267016999999999</v>
      </c>
      <c r="R52" s="6">
        <f t="shared" si="14"/>
        <v>24.704081632653001</v>
      </c>
      <c r="S52" s="79">
        <f t="shared" si="15"/>
        <v>0</v>
      </c>
      <c r="T52" s="83">
        <f t="shared" si="16"/>
        <v>0</v>
      </c>
      <c r="U52" s="6">
        <f t="shared" si="17"/>
        <v>24.704081632653001</v>
      </c>
      <c r="V52" s="79">
        <f t="shared" si="18"/>
        <v>0</v>
      </c>
      <c r="W52" s="83">
        <f t="shared" si="19"/>
        <v>0</v>
      </c>
      <c r="X52" s="43">
        <f t="shared" si="20"/>
        <v>0</v>
      </c>
      <c r="Y52" s="43">
        <f t="shared" ref="Y52:Z52" si="87">C576</f>
        <v>0</v>
      </c>
      <c r="Z52" s="43">
        <f t="shared" si="87"/>
        <v>0</v>
      </c>
      <c r="AB52" s="88">
        <v>23112244897.959</v>
      </c>
      <c r="AC52" s="88">
        <v>-23.723566000000002</v>
      </c>
      <c r="AD52" s="88">
        <v>14.192849000000001</v>
      </c>
      <c r="AE52" s="88">
        <v>21.981016</v>
      </c>
      <c r="AF52" s="88">
        <v>-78.828025999999994</v>
      </c>
      <c r="AG52" s="88">
        <v>-7.7881669999999996</v>
      </c>
      <c r="AH52" s="8"/>
      <c r="AI52" s="6">
        <f t="shared" si="71"/>
        <v>24.704081632653001</v>
      </c>
      <c r="AJ52" s="6">
        <f t="shared" si="72"/>
        <v>25.657468999999999</v>
      </c>
      <c r="AK52" s="83">
        <f t="shared" si="22"/>
        <v>17.549776000000001</v>
      </c>
      <c r="AL52" s="6">
        <f t="shared" si="23"/>
        <v>24.704081632653001</v>
      </c>
      <c r="AM52" s="79">
        <f t="shared" si="24"/>
        <v>25.146887</v>
      </c>
      <c r="AN52" s="83">
        <f t="shared" si="25"/>
        <v>16.935089000000001</v>
      </c>
      <c r="AO52" s="6">
        <f t="shared" si="26"/>
        <v>24.704081632653001</v>
      </c>
      <c r="AP52" s="43">
        <f t="shared" si="27"/>
        <v>23.917435000000001</v>
      </c>
      <c r="AQ52" s="83">
        <f t="shared" si="28"/>
        <v>15.508329</v>
      </c>
      <c r="AR52" s="6">
        <f t="shared" si="29"/>
        <v>24.704081632653001</v>
      </c>
      <c r="AS52" s="79">
        <f t="shared" si="30"/>
        <v>0</v>
      </c>
      <c r="AT52" s="83">
        <f t="shared" si="31"/>
        <v>0</v>
      </c>
      <c r="AU52" s="6">
        <f t="shared" si="32"/>
        <v>24.704081632653001</v>
      </c>
      <c r="AV52" s="79">
        <f t="shared" si="33"/>
        <v>0</v>
      </c>
      <c r="AW52" s="83">
        <f t="shared" si="34"/>
        <v>0</v>
      </c>
      <c r="AX52" s="43">
        <f t="shared" si="35"/>
        <v>0</v>
      </c>
      <c r="AY52" s="43">
        <f t="shared" si="36"/>
        <v>0</v>
      </c>
      <c r="AZ52" s="43">
        <f t="shared" si="37"/>
        <v>0</v>
      </c>
      <c r="BA52" s="8"/>
    </row>
    <row r="53" spans="2:53" x14ac:dyDescent="0.25">
      <c r="B53" s="88">
        <v>23510204081.632999</v>
      </c>
      <c r="C53" s="88">
        <v>-23.365836999999999</v>
      </c>
      <c r="D53" s="88">
        <v>15.068742</v>
      </c>
      <c r="E53" s="88">
        <v>22.491143999999998</v>
      </c>
      <c r="F53" s="88">
        <v>-81.538086000000007</v>
      </c>
      <c r="G53" s="88">
        <v>-7.4224009999999998</v>
      </c>
      <c r="H53" s="8"/>
      <c r="I53" s="6">
        <f t="shared" si="68"/>
        <v>25.102040816327001</v>
      </c>
      <c r="J53" s="6">
        <f t="shared" si="69"/>
        <v>20.899768999999999</v>
      </c>
      <c r="K53" s="83">
        <f t="shared" si="7"/>
        <v>13.595067999999999</v>
      </c>
      <c r="L53" s="6">
        <f t="shared" si="8"/>
        <v>25.102040816327001</v>
      </c>
      <c r="M53" s="79">
        <f t="shared" si="9"/>
        <v>22.231000999999999</v>
      </c>
      <c r="N53" s="83">
        <f t="shared" si="10"/>
        <v>14.878989000000001</v>
      </c>
      <c r="O53" s="6">
        <f t="shared" si="11"/>
        <v>25.102040816327001</v>
      </c>
      <c r="P53" s="79">
        <f t="shared" si="12"/>
        <v>22.598291</v>
      </c>
      <c r="Q53" s="83">
        <f t="shared" si="13"/>
        <v>15.116923</v>
      </c>
      <c r="R53" s="6">
        <f t="shared" si="14"/>
        <v>25.102040816327001</v>
      </c>
      <c r="S53" s="79">
        <f t="shared" si="15"/>
        <v>0</v>
      </c>
      <c r="T53" s="83">
        <f t="shared" si="16"/>
        <v>0</v>
      </c>
      <c r="U53" s="6">
        <f t="shared" si="17"/>
        <v>25.102040816327001</v>
      </c>
      <c r="V53" s="79">
        <f t="shared" si="18"/>
        <v>0</v>
      </c>
      <c r="W53" s="83">
        <f t="shared" si="19"/>
        <v>0</v>
      </c>
      <c r="X53" s="43">
        <f t="shared" si="20"/>
        <v>0</v>
      </c>
      <c r="Y53" s="43">
        <f t="shared" ref="Y53:Z53" si="88">C577</f>
        <v>0</v>
      </c>
      <c r="Z53" s="43">
        <f t="shared" si="88"/>
        <v>0</v>
      </c>
      <c r="AB53" s="88">
        <v>23510204081.632999</v>
      </c>
      <c r="AC53" s="88">
        <v>-23.579574999999998</v>
      </c>
      <c r="AD53" s="88">
        <v>15.951046</v>
      </c>
      <c r="AE53" s="88">
        <v>23.616491</v>
      </c>
      <c r="AF53" s="88">
        <v>-82.769096000000005</v>
      </c>
      <c r="AG53" s="88">
        <v>-7.6654448999999998</v>
      </c>
      <c r="AH53" s="8"/>
      <c r="AI53" s="6">
        <f t="shared" si="71"/>
        <v>25.102040816327001</v>
      </c>
      <c r="AJ53" s="6">
        <f t="shared" si="72"/>
        <v>24.405411000000001</v>
      </c>
      <c r="AK53" s="83">
        <f t="shared" si="22"/>
        <v>16.345241999999999</v>
      </c>
      <c r="AL53" s="6">
        <f t="shared" si="23"/>
        <v>25.102040816327001</v>
      </c>
      <c r="AM53" s="79">
        <f t="shared" si="24"/>
        <v>24.405840000000001</v>
      </c>
      <c r="AN53" s="83">
        <f t="shared" si="25"/>
        <v>16.262934000000001</v>
      </c>
      <c r="AO53" s="6">
        <f t="shared" si="26"/>
        <v>25.102040816327001</v>
      </c>
      <c r="AP53" s="43">
        <f t="shared" si="27"/>
        <v>23.479153</v>
      </c>
      <c r="AQ53" s="83">
        <f t="shared" si="28"/>
        <v>15.170349</v>
      </c>
      <c r="AR53" s="6">
        <f t="shared" si="29"/>
        <v>25.102040816327001</v>
      </c>
      <c r="AS53" s="79">
        <f t="shared" si="30"/>
        <v>0</v>
      </c>
      <c r="AT53" s="83">
        <f t="shared" si="31"/>
        <v>0</v>
      </c>
      <c r="AU53" s="6">
        <f t="shared" si="32"/>
        <v>25.102040816327001</v>
      </c>
      <c r="AV53" s="79">
        <f t="shared" si="33"/>
        <v>0</v>
      </c>
      <c r="AW53" s="83">
        <f t="shared" si="34"/>
        <v>0</v>
      </c>
      <c r="AX53" s="43">
        <f t="shared" si="35"/>
        <v>0</v>
      </c>
      <c r="AY53" s="43">
        <f t="shared" si="36"/>
        <v>0</v>
      </c>
      <c r="AZ53" s="43">
        <f t="shared" si="37"/>
        <v>0</v>
      </c>
      <c r="BA53" s="8"/>
    </row>
    <row r="54" spans="2:53" x14ac:dyDescent="0.25">
      <c r="B54" s="88">
        <v>23908163265.306</v>
      </c>
      <c r="C54" s="88">
        <v>-23.286715000000001</v>
      </c>
      <c r="D54" s="88">
        <v>14.204983</v>
      </c>
      <c r="E54" s="88">
        <v>21.514379999999999</v>
      </c>
      <c r="F54" s="88">
        <v>-78.398712000000003</v>
      </c>
      <c r="G54" s="88">
        <v>-7.3093966999999997</v>
      </c>
      <c r="H54" s="8"/>
      <c r="I54" s="6">
        <f t="shared" si="68"/>
        <v>25.5</v>
      </c>
      <c r="J54" s="6">
        <f t="shared" si="69"/>
        <v>23.671299000000001</v>
      </c>
      <c r="K54" s="83">
        <f t="shared" si="7"/>
        <v>16.429983</v>
      </c>
      <c r="L54" s="6">
        <f t="shared" si="8"/>
        <v>25.5</v>
      </c>
      <c r="M54" s="79">
        <f t="shared" si="9"/>
        <v>23.640685999999999</v>
      </c>
      <c r="N54" s="83">
        <f t="shared" si="10"/>
        <v>16.352184000000001</v>
      </c>
      <c r="O54" s="6">
        <f t="shared" si="11"/>
        <v>25.5</v>
      </c>
      <c r="P54" s="79">
        <f t="shared" si="12"/>
        <v>23.53406</v>
      </c>
      <c r="Q54" s="83">
        <f t="shared" si="13"/>
        <v>16.120085</v>
      </c>
      <c r="R54" s="6">
        <f t="shared" si="14"/>
        <v>25.5</v>
      </c>
      <c r="S54" s="79">
        <f t="shared" si="15"/>
        <v>0</v>
      </c>
      <c r="T54" s="83">
        <f t="shared" si="16"/>
        <v>0</v>
      </c>
      <c r="U54" s="6">
        <f t="shared" si="17"/>
        <v>25.5</v>
      </c>
      <c r="V54" s="79">
        <f t="shared" si="18"/>
        <v>0</v>
      </c>
      <c r="W54" s="83">
        <f t="shared" si="19"/>
        <v>0</v>
      </c>
      <c r="X54" s="43">
        <f t="shared" si="20"/>
        <v>0</v>
      </c>
      <c r="Y54" s="43">
        <f t="shared" ref="Y54:Z54" si="89">C578</f>
        <v>0</v>
      </c>
      <c r="Z54" s="43">
        <f t="shared" si="89"/>
        <v>0</v>
      </c>
      <c r="AB54" s="88">
        <v>23908163265.306</v>
      </c>
      <c r="AC54" s="88">
        <v>-23.680408</v>
      </c>
      <c r="AD54" s="88">
        <v>18.009965999999999</v>
      </c>
      <c r="AE54" s="88">
        <v>25.784731000000001</v>
      </c>
      <c r="AF54" s="88">
        <v>-87.059807000000006</v>
      </c>
      <c r="AG54" s="88">
        <v>-7.7747640999999996</v>
      </c>
      <c r="AH54" s="8"/>
      <c r="AI54" s="6">
        <f t="shared" si="71"/>
        <v>25.5</v>
      </c>
      <c r="AJ54" s="6">
        <f t="shared" si="72"/>
        <v>24.662213999999999</v>
      </c>
      <c r="AK54" s="83">
        <f t="shared" si="22"/>
        <v>16.595222</v>
      </c>
      <c r="AL54" s="6">
        <f t="shared" si="23"/>
        <v>25.5</v>
      </c>
      <c r="AM54" s="79">
        <f t="shared" si="24"/>
        <v>24.410288000000001</v>
      </c>
      <c r="AN54" s="83">
        <f t="shared" si="25"/>
        <v>16.269485</v>
      </c>
      <c r="AO54" s="6">
        <f t="shared" si="26"/>
        <v>25.5</v>
      </c>
      <c r="AP54" s="43">
        <f t="shared" si="27"/>
        <v>23.514610000000001</v>
      </c>
      <c r="AQ54" s="83">
        <f t="shared" si="28"/>
        <v>15.221689</v>
      </c>
      <c r="AR54" s="6">
        <f t="shared" si="29"/>
        <v>25.5</v>
      </c>
      <c r="AS54" s="79">
        <f t="shared" si="30"/>
        <v>0</v>
      </c>
      <c r="AT54" s="83">
        <f t="shared" si="31"/>
        <v>0</v>
      </c>
      <c r="AU54" s="6">
        <f t="shared" si="32"/>
        <v>25.5</v>
      </c>
      <c r="AV54" s="79">
        <f t="shared" si="33"/>
        <v>0</v>
      </c>
      <c r="AW54" s="83">
        <f t="shared" si="34"/>
        <v>0</v>
      </c>
      <c r="AX54" s="43">
        <f t="shared" si="35"/>
        <v>0</v>
      </c>
      <c r="AY54" s="43">
        <f t="shared" si="36"/>
        <v>0</v>
      </c>
      <c r="AZ54" s="43">
        <f t="shared" si="37"/>
        <v>0</v>
      </c>
    </row>
    <row r="55" spans="2:53" x14ac:dyDescent="0.25">
      <c r="B55" s="88">
        <v>24306122448.98</v>
      </c>
      <c r="C55" s="88">
        <v>-23.005099999999999</v>
      </c>
      <c r="D55" s="88">
        <v>12.796429</v>
      </c>
      <c r="E55" s="88">
        <v>20.067495000000001</v>
      </c>
      <c r="F55" s="88">
        <v>-74.266059999999996</v>
      </c>
      <c r="G55" s="88">
        <v>-7.2710661999999999</v>
      </c>
      <c r="H55" s="8"/>
      <c r="I55" s="6">
        <f t="shared" si="68"/>
        <v>25.897959183672999</v>
      </c>
      <c r="J55" s="6">
        <f t="shared" si="69"/>
        <v>25.325479999999999</v>
      </c>
      <c r="K55" s="83">
        <f t="shared" si="7"/>
        <v>18.187653999999998</v>
      </c>
      <c r="L55" s="6">
        <f t="shared" si="8"/>
        <v>25.897959183672999</v>
      </c>
      <c r="M55" s="79">
        <f t="shared" si="9"/>
        <v>24.543928000000001</v>
      </c>
      <c r="N55" s="83">
        <f t="shared" si="10"/>
        <v>17.347776</v>
      </c>
      <c r="O55" s="6">
        <f t="shared" si="11"/>
        <v>25.897959183672999</v>
      </c>
      <c r="P55" s="79">
        <f t="shared" si="12"/>
        <v>23.319928999999998</v>
      </c>
      <c r="Q55" s="83">
        <f t="shared" si="13"/>
        <v>15.977669000000001</v>
      </c>
      <c r="R55" s="6">
        <f t="shared" si="14"/>
        <v>25.897959183672999</v>
      </c>
      <c r="S55" s="79">
        <f t="shared" si="15"/>
        <v>0</v>
      </c>
      <c r="T55" s="83">
        <f t="shared" si="16"/>
        <v>0</v>
      </c>
      <c r="U55" s="6">
        <f t="shared" si="17"/>
        <v>25.897959183672999</v>
      </c>
      <c r="V55" s="79">
        <f t="shared" si="18"/>
        <v>0</v>
      </c>
      <c r="W55" s="83">
        <f t="shared" si="19"/>
        <v>0</v>
      </c>
      <c r="X55" s="43">
        <f t="shared" si="20"/>
        <v>0</v>
      </c>
      <c r="Y55" s="43">
        <f t="shared" ref="Y55:Z55" si="90">C579</f>
        <v>0</v>
      </c>
      <c r="Z55" s="43">
        <f t="shared" si="90"/>
        <v>0</v>
      </c>
      <c r="AB55" s="88">
        <v>24306122448.98</v>
      </c>
      <c r="AC55" s="88">
        <v>-24.084859999999999</v>
      </c>
      <c r="AD55" s="88">
        <v>17.938488</v>
      </c>
      <c r="AE55" s="88">
        <v>25.891081</v>
      </c>
      <c r="AF55" s="88">
        <v>-92.265427000000003</v>
      </c>
      <c r="AG55" s="88">
        <v>-7.9525933000000002</v>
      </c>
      <c r="AH55" s="8"/>
      <c r="AI55" s="6">
        <f t="shared" si="71"/>
        <v>25.897959183672999</v>
      </c>
      <c r="AJ55" s="6">
        <f t="shared" si="72"/>
        <v>24.723058999999999</v>
      </c>
      <c r="AK55" s="83">
        <f t="shared" si="22"/>
        <v>16.592462999999999</v>
      </c>
      <c r="AL55" s="6">
        <f t="shared" si="23"/>
        <v>25.897959183672999</v>
      </c>
      <c r="AM55" s="79">
        <f t="shared" si="24"/>
        <v>24.604569999999999</v>
      </c>
      <c r="AN55" s="83">
        <f t="shared" si="25"/>
        <v>16.398334999999999</v>
      </c>
      <c r="AO55" s="6">
        <f t="shared" si="26"/>
        <v>25.897959183672999</v>
      </c>
      <c r="AP55" s="43">
        <f t="shared" si="27"/>
        <v>24.013034999999999</v>
      </c>
      <c r="AQ55" s="83">
        <f t="shared" si="28"/>
        <v>15.656886</v>
      </c>
      <c r="AR55" s="6">
        <f t="shared" si="29"/>
        <v>25.897959183672999</v>
      </c>
      <c r="AS55" s="79">
        <f t="shared" si="30"/>
        <v>0</v>
      </c>
      <c r="AT55" s="83">
        <f t="shared" si="31"/>
        <v>0</v>
      </c>
      <c r="AU55" s="6">
        <f t="shared" si="32"/>
        <v>25.897959183672999</v>
      </c>
      <c r="AV55" s="79">
        <f t="shared" si="33"/>
        <v>0</v>
      </c>
      <c r="AW55" s="83">
        <f t="shared" si="34"/>
        <v>0</v>
      </c>
      <c r="AX55" s="43">
        <f t="shared" si="35"/>
        <v>0</v>
      </c>
      <c r="AY55" s="43">
        <f t="shared" si="36"/>
        <v>0</v>
      </c>
      <c r="AZ55" s="43">
        <f t="shared" si="37"/>
        <v>0</v>
      </c>
    </row>
    <row r="56" spans="2:53" x14ac:dyDescent="0.25">
      <c r="B56" s="88">
        <v>24704081632.653</v>
      </c>
      <c r="C56" s="88">
        <v>-23.222963</v>
      </c>
      <c r="D56" s="88">
        <v>12.425708999999999</v>
      </c>
      <c r="E56" s="88">
        <v>19.671275999999999</v>
      </c>
      <c r="F56" s="88">
        <v>-72.658134000000004</v>
      </c>
      <c r="G56" s="88">
        <v>-7.2455664000000004</v>
      </c>
      <c r="H56" s="8"/>
      <c r="I56" s="6">
        <f t="shared" si="68"/>
        <v>26.295918367346999</v>
      </c>
      <c r="J56" s="6">
        <f t="shared" si="69"/>
        <v>25.533073000000002</v>
      </c>
      <c r="K56" s="83">
        <f t="shared" si="7"/>
        <v>18.440199</v>
      </c>
      <c r="L56" s="6">
        <f t="shared" si="8"/>
        <v>26.295918367346999</v>
      </c>
      <c r="M56" s="79">
        <f t="shared" si="9"/>
        <v>24.370756</v>
      </c>
      <c r="N56" s="83">
        <f t="shared" si="10"/>
        <v>17.20121</v>
      </c>
      <c r="O56" s="6">
        <f t="shared" si="11"/>
        <v>26.295918367346999</v>
      </c>
      <c r="P56" s="79">
        <f t="shared" si="12"/>
        <v>23.314905</v>
      </c>
      <c r="Q56" s="83">
        <f t="shared" si="13"/>
        <v>15.969766999999999</v>
      </c>
      <c r="R56" s="6">
        <f t="shared" si="14"/>
        <v>26.295918367346999</v>
      </c>
      <c r="S56" s="79">
        <f t="shared" si="15"/>
        <v>0</v>
      </c>
      <c r="T56" s="83">
        <f t="shared" si="16"/>
        <v>0</v>
      </c>
      <c r="U56" s="6">
        <f t="shared" si="17"/>
        <v>26.295918367346999</v>
      </c>
      <c r="V56" s="79">
        <f t="shared" si="18"/>
        <v>0</v>
      </c>
      <c r="W56" s="83">
        <f t="shared" si="19"/>
        <v>0</v>
      </c>
      <c r="X56" s="43">
        <f t="shared" si="20"/>
        <v>0</v>
      </c>
      <c r="Y56" s="43">
        <f t="shared" ref="Y56:Z56" si="91">C580</f>
        <v>0</v>
      </c>
      <c r="Z56" s="43">
        <f t="shared" si="91"/>
        <v>0</v>
      </c>
      <c r="AB56" s="88">
        <v>24704081632.653</v>
      </c>
      <c r="AC56" s="88">
        <v>-24.127784999999999</v>
      </c>
      <c r="AD56" s="88">
        <v>17.549776000000001</v>
      </c>
      <c r="AE56" s="88">
        <v>25.657468999999999</v>
      </c>
      <c r="AF56" s="88">
        <v>-83.984863000000004</v>
      </c>
      <c r="AG56" s="88">
        <v>-8.1076937000000004</v>
      </c>
      <c r="AH56" s="8"/>
      <c r="AI56" s="6">
        <f t="shared" si="71"/>
        <v>26.295918367346999</v>
      </c>
      <c r="AJ56" s="6">
        <f t="shared" si="72"/>
        <v>24.525300999999999</v>
      </c>
      <c r="AK56" s="83">
        <f t="shared" si="22"/>
        <v>16.351475000000001</v>
      </c>
      <c r="AL56" s="6">
        <f t="shared" si="23"/>
        <v>26.295918367346999</v>
      </c>
      <c r="AM56" s="79">
        <f t="shared" si="24"/>
        <v>24.204205000000002</v>
      </c>
      <c r="AN56" s="83">
        <f t="shared" si="25"/>
        <v>15.953084</v>
      </c>
      <c r="AO56" s="6">
        <f t="shared" si="26"/>
        <v>26.295918367346999</v>
      </c>
      <c r="AP56" s="43">
        <f t="shared" si="27"/>
        <v>23.749707999999998</v>
      </c>
      <c r="AQ56" s="83">
        <f t="shared" si="28"/>
        <v>15.339843999999999</v>
      </c>
      <c r="AR56" s="6">
        <f t="shared" si="29"/>
        <v>26.295918367346999</v>
      </c>
      <c r="AS56" s="79">
        <f t="shared" si="30"/>
        <v>0</v>
      </c>
      <c r="AT56" s="83">
        <f t="shared" si="31"/>
        <v>0</v>
      </c>
      <c r="AU56" s="6">
        <f t="shared" si="32"/>
        <v>26.295918367346999</v>
      </c>
      <c r="AV56" s="79">
        <f t="shared" si="33"/>
        <v>0</v>
      </c>
      <c r="AW56" s="83">
        <f t="shared" si="34"/>
        <v>0</v>
      </c>
      <c r="AX56" s="43">
        <f t="shared" si="35"/>
        <v>0</v>
      </c>
      <c r="AY56" s="43">
        <f t="shared" si="36"/>
        <v>0</v>
      </c>
      <c r="AZ56" s="43">
        <f t="shared" si="37"/>
        <v>0</v>
      </c>
    </row>
    <row r="57" spans="2:53" x14ac:dyDescent="0.25">
      <c r="B57" s="88">
        <v>25102040816.327</v>
      </c>
      <c r="C57" s="88">
        <v>-23.238849999999999</v>
      </c>
      <c r="D57" s="88">
        <v>13.595067999999999</v>
      </c>
      <c r="E57" s="88">
        <v>20.899768999999999</v>
      </c>
      <c r="F57" s="88">
        <v>-76.030799999999999</v>
      </c>
      <c r="G57" s="88">
        <v>-7.3047018000000001</v>
      </c>
      <c r="H57" s="8"/>
      <c r="I57" s="6">
        <f t="shared" si="68"/>
        <v>26.693877551020002</v>
      </c>
      <c r="J57" s="6">
        <f t="shared" si="69"/>
        <v>24.210131000000001</v>
      </c>
      <c r="K57" s="83">
        <f t="shared" si="7"/>
        <v>17.106300000000001</v>
      </c>
      <c r="L57" s="6">
        <f t="shared" si="8"/>
        <v>26.693877551020002</v>
      </c>
      <c r="M57" s="79">
        <f t="shared" si="9"/>
        <v>24.04871</v>
      </c>
      <c r="N57" s="83">
        <f t="shared" si="10"/>
        <v>16.854718999999999</v>
      </c>
      <c r="O57" s="6">
        <f t="shared" si="11"/>
        <v>26.693877551020002</v>
      </c>
      <c r="P57" s="79">
        <f t="shared" si="12"/>
        <v>22.345278</v>
      </c>
      <c r="Q57" s="83">
        <f t="shared" si="13"/>
        <v>14.940436</v>
      </c>
      <c r="R57" s="6">
        <f t="shared" si="14"/>
        <v>26.693877551020002</v>
      </c>
      <c r="S57" s="79">
        <f t="shared" si="15"/>
        <v>0</v>
      </c>
      <c r="T57" s="83">
        <f t="shared" si="16"/>
        <v>0</v>
      </c>
      <c r="U57" s="6">
        <f t="shared" si="17"/>
        <v>26.693877551020002</v>
      </c>
      <c r="V57" s="79">
        <f t="shared" si="18"/>
        <v>0</v>
      </c>
      <c r="W57" s="83">
        <f t="shared" si="19"/>
        <v>0</v>
      </c>
      <c r="X57" s="43">
        <f t="shared" si="20"/>
        <v>0</v>
      </c>
      <c r="Y57" s="43">
        <f t="shared" ref="Y57:Z57" si="92">C581</f>
        <v>0</v>
      </c>
      <c r="Z57" s="43">
        <f t="shared" si="92"/>
        <v>0</v>
      </c>
      <c r="AB57" s="88">
        <v>25102040816.327</v>
      </c>
      <c r="AC57" s="88">
        <v>-24.067430000000002</v>
      </c>
      <c r="AD57" s="88">
        <v>16.345241999999999</v>
      </c>
      <c r="AE57" s="88">
        <v>24.405411000000001</v>
      </c>
      <c r="AF57" s="88">
        <v>-85.888596000000007</v>
      </c>
      <c r="AG57" s="88">
        <v>-8.0601702</v>
      </c>
      <c r="AH57" s="8"/>
      <c r="AI57" s="6">
        <f t="shared" si="71"/>
        <v>26.693877551020002</v>
      </c>
      <c r="AJ57" s="6">
        <f t="shared" si="72"/>
        <v>24.544682000000002</v>
      </c>
      <c r="AK57" s="83">
        <f t="shared" si="22"/>
        <v>16.394814</v>
      </c>
      <c r="AL57" s="6">
        <f t="shared" si="23"/>
        <v>26.693877551020002</v>
      </c>
      <c r="AM57" s="79">
        <f t="shared" si="24"/>
        <v>24.592206999999998</v>
      </c>
      <c r="AN57" s="83">
        <f t="shared" si="25"/>
        <v>16.373895999999998</v>
      </c>
      <c r="AO57" s="6">
        <f t="shared" si="26"/>
        <v>26.693877551020002</v>
      </c>
      <c r="AP57" s="43">
        <f t="shared" si="27"/>
        <v>24.497243999999998</v>
      </c>
      <c r="AQ57" s="83">
        <f t="shared" si="28"/>
        <v>16.130970000000001</v>
      </c>
      <c r="AR57" s="6">
        <f t="shared" si="29"/>
        <v>26.693877551020002</v>
      </c>
      <c r="AS57" s="79">
        <f t="shared" si="30"/>
        <v>0</v>
      </c>
      <c r="AT57" s="83">
        <f t="shared" si="31"/>
        <v>0</v>
      </c>
      <c r="AU57" s="6">
        <f t="shared" si="32"/>
        <v>26.693877551020002</v>
      </c>
      <c r="AV57" s="79">
        <f t="shared" si="33"/>
        <v>0</v>
      </c>
      <c r="AW57" s="83">
        <f t="shared" si="34"/>
        <v>0</v>
      </c>
      <c r="AX57" s="43">
        <f t="shared" si="35"/>
        <v>0</v>
      </c>
      <c r="AY57" s="43">
        <f t="shared" si="36"/>
        <v>0</v>
      </c>
      <c r="AZ57" s="43">
        <f t="shared" si="37"/>
        <v>0</v>
      </c>
    </row>
    <row r="58" spans="2:53" x14ac:dyDescent="0.25">
      <c r="B58" s="88">
        <v>25500000000</v>
      </c>
      <c r="C58" s="88">
        <v>-23.214936999999999</v>
      </c>
      <c r="D58" s="88">
        <v>16.429983</v>
      </c>
      <c r="E58" s="88">
        <v>23.671299000000001</v>
      </c>
      <c r="F58" s="88">
        <v>-81.911720000000003</v>
      </c>
      <c r="G58" s="88">
        <v>-7.2413154000000004</v>
      </c>
      <c r="H58" s="8"/>
      <c r="I58" s="6">
        <f t="shared" si="68"/>
        <v>27.091836734693999</v>
      </c>
      <c r="J58" s="6">
        <f t="shared" si="69"/>
        <v>22.676010000000002</v>
      </c>
      <c r="K58" s="83">
        <f t="shared" si="7"/>
        <v>15.546077</v>
      </c>
      <c r="L58" s="6">
        <f t="shared" si="8"/>
        <v>27.091836734693999</v>
      </c>
      <c r="M58" s="79">
        <f t="shared" si="9"/>
        <v>22.692357999999999</v>
      </c>
      <c r="N58" s="83">
        <f t="shared" si="10"/>
        <v>15.478118</v>
      </c>
      <c r="O58" s="6">
        <f t="shared" si="11"/>
        <v>27.091836734693999</v>
      </c>
      <c r="P58" s="79">
        <f t="shared" si="12"/>
        <v>21.802669999999999</v>
      </c>
      <c r="Q58" s="83">
        <f t="shared" si="13"/>
        <v>14.372289</v>
      </c>
      <c r="R58" s="6">
        <f t="shared" si="14"/>
        <v>27.091836734693999</v>
      </c>
      <c r="S58" s="79">
        <f t="shared" si="15"/>
        <v>0</v>
      </c>
      <c r="T58" s="83">
        <f t="shared" si="16"/>
        <v>0</v>
      </c>
      <c r="U58" s="6">
        <f t="shared" si="17"/>
        <v>27.091836734693999</v>
      </c>
      <c r="V58" s="79">
        <f t="shared" si="18"/>
        <v>0</v>
      </c>
      <c r="W58" s="83">
        <f t="shared" si="19"/>
        <v>0</v>
      </c>
      <c r="X58" s="43">
        <f t="shared" si="20"/>
        <v>0</v>
      </c>
      <c r="Y58" s="43">
        <f t="shared" ref="Y58:Z58" si="93">C582</f>
        <v>0</v>
      </c>
      <c r="Z58" s="43">
        <f t="shared" si="93"/>
        <v>0</v>
      </c>
      <c r="AB58" s="88">
        <v>25500000000</v>
      </c>
      <c r="AC58" s="88">
        <v>-23.994658999999999</v>
      </c>
      <c r="AD58" s="88">
        <v>16.595222</v>
      </c>
      <c r="AE58" s="88">
        <v>24.662213999999999</v>
      </c>
      <c r="AF58" s="88">
        <v>-84.767608999999993</v>
      </c>
      <c r="AG58" s="88">
        <v>-8.0669918000000003</v>
      </c>
      <c r="AH58" s="8"/>
      <c r="AI58" s="6">
        <f t="shared" si="71"/>
        <v>27.091836734693999</v>
      </c>
      <c r="AJ58" s="6">
        <f t="shared" si="72"/>
        <v>23.457411</v>
      </c>
      <c r="AK58" s="83">
        <f t="shared" si="22"/>
        <v>15.375651</v>
      </c>
      <c r="AL58" s="6">
        <f t="shared" si="23"/>
        <v>27.091836734693999</v>
      </c>
      <c r="AM58" s="79">
        <f t="shared" si="24"/>
        <v>24.076861999999998</v>
      </c>
      <c r="AN58" s="83">
        <f t="shared" si="25"/>
        <v>15.937289</v>
      </c>
      <c r="AO58" s="6">
        <f t="shared" si="26"/>
        <v>27.091836734693999</v>
      </c>
      <c r="AP58" s="43">
        <f t="shared" si="27"/>
        <v>23.608221</v>
      </c>
      <c r="AQ58" s="83">
        <f t="shared" si="28"/>
        <v>15.3249</v>
      </c>
      <c r="AR58" s="6">
        <f t="shared" si="29"/>
        <v>27.091836734693999</v>
      </c>
      <c r="AS58" s="79">
        <f t="shared" si="30"/>
        <v>0</v>
      </c>
      <c r="AT58" s="83">
        <f t="shared" si="31"/>
        <v>0</v>
      </c>
      <c r="AU58" s="6">
        <f t="shared" si="32"/>
        <v>27.091836734693999</v>
      </c>
      <c r="AV58" s="79">
        <f t="shared" si="33"/>
        <v>0</v>
      </c>
      <c r="AW58" s="83">
        <f t="shared" si="34"/>
        <v>0</v>
      </c>
      <c r="AX58" s="43">
        <f t="shared" si="35"/>
        <v>0</v>
      </c>
      <c r="AY58" s="43">
        <f t="shared" si="36"/>
        <v>0</v>
      </c>
      <c r="AZ58" s="43">
        <f t="shared" si="37"/>
        <v>0</v>
      </c>
    </row>
    <row r="59" spans="2:53" x14ac:dyDescent="0.25">
      <c r="B59" s="88">
        <v>25897959183.673</v>
      </c>
      <c r="C59" s="88">
        <v>-23.037562999999999</v>
      </c>
      <c r="D59" s="88">
        <v>18.187653999999998</v>
      </c>
      <c r="E59" s="88">
        <v>25.325479999999999</v>
      </c>
      <c r="F59" s="88">
        <v>-89.111427000000006</v>
      </c>
      <c r="G59" s="88">
        <v>-7.1378244999999998</v>
      </c>
      <c r="H59" s="8"/>
      <c r="I59" s="6">
        <f t="shared" si="68"/>
        <v>27.489795918367001</v>
      </c>
      <c r="J59" s="6">
        <f t="shared" si="69"/>
        <v>23.774702000000001</v>
      </c>
      <c r="K59" s="83">
        <f t="shared" si="7"/>
        <v>16.639417999999999</v>
      </c>
      <c r="L59" s="6">
        <f t="shared" si="8"/>
        <v>27.489795918367001</v>
      </c>
      <c r="M59" s="79">
        <f t="shared" si="9"/>
        <v>23.495681999999999</v>
      </c>
      <c r="N59" s="83">
        <f t="shared" si="10"/>
        <v>16.288986000000001</v>
      </c>
      <c r="O59" s="6">
        <f t="shared" si="11"/>
        <v>27.489795918367001</v>
      </c>
      <c r="P59" s="79">
        <f t="shared" si="12"/>
        <v>22.565640999999999</v>
      </c>
      <c r="Q59" s="83">
        <f t="shared" si="13"/>
        <v>15.155946999999999</v>
      </c>
      <c r="R59" s="6">
        <f t="shared" si="14"/>
        <v>27.489795918367001</v>
      </c>
      <c r="S59" s="79">
        <f t="shared" si="15"/>
        <v>0</v>
      </c>
      <c r="T59" s="83">
        <f t="shared" si="16"/>
        <v>0</v>
      </c>
      <c r="U59" s="6">
        <f t="shared" si="17"/>
        <v>27.489795918367001</v>
      </c>
      <c r="V59" s="79">
        <f t="shared" si="18"/>
        <v>0</v>
      </c>
      <c r="W59" s="83">
        <f t="shared" si="19"/>
        <v>0</v>
      </c>
      <c r="X59" s="43">
        <f t="shared" si="20"/>
        <v>0</v>
      </c>
      <c r="Y59" s="43">
        <f t="shared" ref="Y59:Z59" si="94">C583</f>
        <v>0</v>
      </c>
      <c r="Z59" s="43">
        <f t="shared" si="94"/>
        <v>0</v>
      </c>
      <c r="AB59" s="88">
        <v>25897959183.673</v>
      </c>
      <c r="AC59" s="88">
        <v>-24.163809000000001</v>
      </c>
      <c r="AD59" s="88">
        <v>16.592462999999999</v>
      </c>
      <c r="AE59" s="88">
        <v>24.723058999999999</v>
      </c>
      <c r="AF59" s="88">
        <v>-85.592827</v>
      </c>
      <c r="AG59" s="88">
        <v>-8.1305961999999994</v>
      </c>
      <c r="AH59" s="8"/>
      <c r="AI59" s="6">
        <f t="shared" si="71"/>
        <v>27.489795918367001</v>
      </c>
      <c r="AJ59" s="6">
        <f t="shared" si="72"/>
        <v>24.394251000000001</v>
      </c>
      <c r="AK59" s="83">
        <f t="shared" si="22"/>
        <v>16.318912999999998</v>
      </c>
      <c r="AL59" s="6">
        <f t="shared" si="23"/>
        <v>27.489795918367001</v>
      </c>
      <c r="AM59" s="79">
        <f t="shared" si="24"/>
        <v>24.7166</v>
      </c>
      <c r="AN59" s="83">
        <f t="shared" si="25"/>
        <v>16.592891999999999</v>
      </c>
      <c r="AO59" s="6">
        <f t="shared" si="26"/>
        <v>27.489795918367001</v>
      </c>
      <c r="AP59" s="43">
        <f t="shared" si="27"/>
        <v>23.891476000000001</v>
      </c>
      <c r="AQ59" s="83">
        <f t="shared" si="28"/>
        <v>15.631285</v>
      </c>
      <c r="AR59" s="6">
        <f t="shared" si="29"/>
        <v>27.489795918367001</v>
      </c>
      <c r="AS59" s="79">
        <f t="shared" si="30"/>
        <v>0</v>
      </c>
      <c r="AT59" s="83">
        <f t="shared" si="31"/>
        <v>0</v>
      </c>
      <c r="AU59" s="6">
        <f t="shared" si="32"/>
        <v>27.489795918367001</v>
      </c>
      <c r="AV59" s="79">
        <f t="shared" si="33"/>
        <v>0</v>
      </c>
      <c r="AW59" s="83">
        <f t="shared" si="34"/>
        <v>0</v>
      </c>
      <c r="AX59" s="43">
        <f t="shared" si="35"/>
        <v>0</v>
      </c>
      <c r="AY59" s="43">
        <f t="shared" si="36"/>
        <v>0</v>
      </c>
      <c r="AZ59" s="43">
        <f t="shared" si="37"/>
        <v>0</v>
      </c>
    </row>
    <row r="60" spans="2:53" x14ac:dyDescent="0.25">
      <c r="B60" s="88">
        <v>26295918367.347</v>
      </c>
      <c r="C60" s="88">
        <v>-22.943134000000001</v>
      </c>
      <c r="D60" s="88">
        <v>18.440199</v>
      </c>
      <c r="E60" s="88">
        <v>25.533073000000002</v>
      </c>
      <c r="F60" s="88">
        <v>-85.689682000000005</v>
      </c>
      <c r="G60" s="88">
        <v>-7.0928741000000004</v>
      </c>
      <c r="H60" s="8"/>
      <c r="I60" s="6">
        <f t="shared" si="68"/>
        <v>27.887755102041002</v>
      </c>
      <c r="J60" s="6">
        <f t="shared" si="69"/>
        <v>23.756905</v>
      </c>
      <c r="K60" s="83">
        <f t="shared" si="7"/>
        <v>16.674675000000001</v>
      </c>
      <c r="L60" s="6">
        <f t="shared" si="8"/>
        <v>27.887755102041002</v>
      </c>
      <c r="M60" s="79">
        <f t="shared" si="9"/>
        <v>23.999945</v>
      </c>
      <c r="N60" s="83">
        <f t="shared" si="10"/>
        <v>16.865486000000001</v>
      </c>
      <c r="O60" s="6">
        <f t="shared" si="11"/>
        <v>27.887755102041002</v>
      </c>
      <c r="P60" s="79">
        <f t="shared" si="12"/>
        <v>24.067743</v>
      </c>
      <c r="Q60" s="83">
        <f t="shared" si="13"/>
        <v>16.773630000000001</v>
      </c>
      <c r="R60" s="6">
        <f t="shared" si="14"/>
        <v>27.887755102041002</v>
      </c>
      <c r="S60" s="79">
        <f t="shared" si="15"/>
        <v>0</v>
      </c>
      <c r="T60" s="83">
        <f t="shared" si="16"/>
        <v>0</v>
      </c>
      <c r="U60" s="6">
        <f t="shared" si="17"/>
        <v>27.887755102041002</v>
      </c>
      <c r="V60" s="79">
        <f t="shared" si="18"/>
        <v>0</v>
      </c>
      <c r="W60" s="83">
        <f t="shared" si="19"/>
        <v>0</v>
      </c>
      <c r="X60" s="43">
        <f t="shared" si="20"/>
        <v>0</v>
      </c>
      <c r="Y60" s="43">
        <f t="shared" ref="Y60:Z60" si="95">C584</f>
        <v>0</v>
      </c>
      <c r="Z60" s="43">
        <f t="shared" si="95"/>
        <v>0</v>
      </c>
      <c r="AB60" s="88">
        <v>26295918367.347</v>
      </c>
      <c r="AC60" s="88">
        <v>-24.272065999999999</v>
      </c>
      <c r="AD60" s="88">
        <v>16.351475000000001</v>
      </c>
      <c r="AE60" s="88">
        <v>24.525300999999999</v>
      </c>
      <c r="AF60" s="88">
        <v>-86.485939000000002</v>
      </c>
      <c r="AG60" s="88">
        <v>-8.1738271999999998</v>
      </c>
      <c r="AH60" s="8"/>
      <c r="AI60" s="6">
        <f t="shared" si="71"/>
        <v>27.887755102041002</v>
      </c>
      <c r="AJ60" s="6">
        <f t="shared" si="72"/>
        <v>23.148900999999999</v>
      </c>
      <c r="AK60" s="83">
        <f t="shared" si="22"/>
        <v>15.03124</v>
      </c>
      <c r="AL60" s="6">
        <f t="shared" si="23"/>
        <v>27.887755102041002</v>
      </c>
      <c r="AM60" s="79">
        <f t="shared" si="24"/>
        <v>23.271162</v>
      </c>
      <c r="AN60" s="83">
        <f t="shared" si="25"/>
        <v>15.108128000000001</v>
      </c>
      <c r="AO60" s="6">
        <f t="shared" si="26"/>
        <v>27.887755102041002</v>
      </c>
      <c r="AP60" s="43">
        <f t="shared" si="27"/>
        <v>22.253757</v>
      </c>
      <c r="AQ60" s="83">
        <f t="shared" si="28"/>
        <v>13.950594000000001</v>
      </c>
      <c r="AR60" s="6">
        <f t="shared" si="29"/>
        <v>27.887755102041002</v>
      </c>
      <c r="AS60" s="79">
        <f t="shared" si="30"/>
        <v>0</v>
      </c>
      <c r="AT60" s="83">
        <f t="shared" si="31"/>
        <v>0</v>
      </c>
      <c r="AU60" s="6">
        <f t="shared" si="32"/>
        <v>27.887755102041002</v>
      </c>
      <c r="AV60" s="79">
        <f t="shared" si="33"/>
        <v>0</v>
      </c>
      <c r="AW60" s="83">
        <f t="shared" si="34"/>
        <v>0</v>
      </c>
      <c r="AX60" s="43">
        <f t="shared" si="35"/>
        <v>0</v>
      </c>
      <c r="AY60" s="43">
        <f t="shared" si="36"/>
        <v>0</v>
      </c>
      <c r="AZ60" s="43">
        <f t="shared" si="37"/>
        <v>0</v>
      </c>
    </row>
    <row r="61" spans="2:53" x14ac:dyDescent="0.25">
      <c r="B61" s="88">
        <v>26693877551.02</v>
      </c>
      <c r="C61" s="88">
        <v>-23.056139000000002</v>
      </c>
      <c r="D61" s="88">
        <v>17.106300000000001</v>
      </c>
      <c r="E61" s="88">
        <v>24.210131000000001</v>
      </c>
      <c r="F61" s="88">
        <v>-82.950592</v>
      </c>
      <c r="G61" s="88">
        <v>-7.1038299</v>
      </c>
      <c r="H61" s="8"/>
      <c r="I61" s="6">
        <f t="shared" si="68"/>
        <v>28.285714285714</v>
      </c>
      <c r="J61" s="6">
        <f t="shared" si="69"/>
        <v>24.369513999999999</v>
      </c>
      <c r="K61" s="83">
        <f t="shared" si="7"/>
        <v>17.265702999999998</v>
      </c>
      <c r="L61" s="6">
        <f t="shared" si="8"/>
        <v>28.285714285714</v>
      </c>
      <c r="M61" s="79">
        <f t="shared" si="9"/>
        <v>24.327589</v>
      </c>
      <c r="N61" s="83">
        <f t="shared" si="10"/>
        <v>17.159489000000001</v>
      </c>
      <c r="O61" s="6">
        <f t="shared" si="11"/>
        <v>28.285714285714</v>
      </c>
      <c r="P61" s="79">
        <f t="shared" si="12"/>
        <v>24.090461999999999</v>
      </c>
      <c r="Q61" s="83">
        <f t="shared" si="13"/>
        <v>16.777543999999999</v>
      </c>
      <c r="R61" s="6">
        <f t="shared" si="14"/>
        <v>28.285714285714</v>
      </c>
      <c r="S61" s="79">
        <f t="shared" si="15"/>
        <v>0</v>
      </c>
      <c r="T61" s="83">
        <f t="shared" si="16"/>
        <v>0</v>
      </c>
      <c r="U61" s="6">
        <f t="shared" si="17"/>
        <v>28.285714285714</v>
      </c>
      <c r="V61" s="79">
        <f t="shared" si="18"/>
        <v>0</v>
      </c>
      <c r="W61" s="83">
        <f t="shared" si="19"/>
        <v>0</v>
      </c>
      <c r="X61" s="43">
        <f t="shared" si="20"/>
        <v>0</v>
      </c>
      <c r="Y61" s="43">
        <f t="shared" ref="Y61:Z61" si="96">C585</f>
        <v>0</v>
      </c>
      <c r="Z61" s="43">
        <f t="shared" si="96"/>
        <v>0</v>
      </c>
      <c r="AB61" s="88">
        <v>26693877551.02</v>
      </c>
      <c r="AC61" s="88">
        <v>-24.097577999999999</v>
      </c>
      <c r="AD61" s="88">
        <v>16.394814</v>
      </c>
      <c r="AE61" s="88">
        <v>24.544682000000002</v>
      </c>
      <c r="AF61" s="88">
        <v>-83.630447000000004</v>
      </c>
      <c r="AG61" s="88">
        <v>-8.1498670999999998</v>
      </c>
      <c r="AH61" s="8"/>
      <c r="AI61" s="6">
        <f t="shared" si="71"/>
        <v>28.285714285714</v>
      </c>
      <c r="AJ61" s="6">
        <f t="shared" si="72"/>
        <v>23.231677999999999</v>
      </c>
      <c r="AK61" s="83">
        <f t="shared" si="22"/>
        <v>15.082314</v>
      </c>
      <c r="AL61" s="6">
        <f t="shared" si="23"/>
        <v>28.285714285714</v>
      </c>
      <c r="AM61" s="79">
        <f t="shared" si="24"/>
        <v>23.205404000000001</v>
      </c>
      <c r="AN61" s="83">
        <f t="shared" si="25"/>
        <v>15.026600999999999</v>
      </c>
      <c r="AO61" s="6">
        <f t="shared" si="26"/>
        <v>28.285714285714</v>
      </c>
      <c r="AP61" s="43">
        <f t="shared" si="27"/>
        <v>22.180004</v>
      </c>
      <c r="AQ61" s="83">
        <f t="shared" si="28"/>
        <v>13.879129000000001</v>
      </c>
      <c r="AR61" s="6">
        <f t="shared" si="29"/>
        <v>28.285714285714</v>
      </c>
      <c r="AS61" s="79">
        <f t="shared" si="30"/>
        <v>0</v>
      </c>
      <c r="AT61" s="83">
        <f t="shared" si="31"/>
        <v>0</v>
      </c>
      <c r="AU61" s="6">
        <f t="shared" si="32"/>
        <v>28.285714285714</v>
      </c>
      <c r="AV61" s="79">
        <f t="shared" si="33"/>
        <v>0</v>
      </c>
      <c r="AW61" s="83">
        <f t="shared" si="34"/>
        <v>0</v>
      </c>
      <c r="AX61" s="43">
        <f t="shared" si="35"/>
        <v>0</v>
      </c>
      <c r="AY61" s="43">
        <f t="shared" si="36"/>
        <v>0</v>
      </c>
      <c r="AZ61" s="43">
        <f t="shared" si="37"/>
        <v>0</v>
      </c>
    </row>
    <row r="62" spans="2:53" x14ac:dyDescent="0.25">
      <c r="B62" s="88">
        <v>27091836734.694</v>
      </c>
      <c r="C62" s="88">
        <v>-23.105356</v>
      </c>
      <c r="D62" s="88">
        <v>15.546077</v>
      </c>
      <c r="E62" s="88">
        <v>22.676010000000002</v>
      </c>
      <c r="F62" s="88">
        <v>-81.311417000000006</v>
      </c>
      <c r="G62" s="88">
        <v>-7.1299337999999999</v>
      </c>
      <c r="H62" s="8"/>
      <c r="I62" s="6">
        <f t="shared" si="68"/>
        <v>28.683673469388001</v>
      </c>
      <c r="J62" s="6">
        <f t="shared" si="69"/>
        <v>22.633806</v>
      </c>
      <c r="K62" s="83">
        <f t="shared" si="7"/>
        <v>15.568802</v>
      </c>
      <c r="L62" s="6">
        <f t="shared" si="8"/>
        <v>28.683673469388001</v>
      </c>
      <c r="M62" s="79">
        <f t="shared" si="9"/>
        <v>22.702576000000001</v>
      </c>
      <c r="N62" s="83">
        <f t="shared" si="10"/>
        <v>15.554155</v>
      </c>
      <c r="O62" s="6">
        <f t="shared" si="11"/>
        <v>28.683673469388001</v>
      </c>
      <c r="P62" s="79">
        <f t="shared" si="12"/>
        <v>22.905396</v>
      </c>
      <c r="Q62" s="83">
        <f t="shared" si="13"/>
        <v>15.611661</v>
      </c>
      <c r="R62" s="6">
        <f t="shared" si="14"/>
        <v>28.683673469388001</v>
      </c>
      <c r="S62" s="79">
        <f t="shared" si="15"/>
        <v>0</v>
      </c>
      <c r="T62" s="83">
        <f t="shared" si="16"/>
        <v>0</v>
      </c>
      <c r="U62" s="6">
        <f t="shared" si="17"/>
        <v>28.683673469388001</v>
      </c>
      <c r="V62" s="79">
        <f t="shared" si="18"/>
        <v>0</v>
      </c>
      <c r="W62" s="83">
        <f t="shared" si="19"/>
        <v>0</v>
      </c>
      <c r="X62" s="43">
        <f t="shared" si="20"/>
        <v>0</v>
      </c>
      <c r="Y62" s="43">
        <f t="shared" ref="Y62:Z62" si="97">C586</f>
        <v>0</v>
      </c>
      <c r="Z62" s="43">
        <f t="shared" si="97"/>
        <v>0</v>
      </c>
      <c r="AB62" s="88">
        <v>27091836734.694</v>
      </c>
      <c r="AC62" s="88">
        <v>-24.067518</v>
      </c>
      <c r="AD62" s="88">
        <v>15.375651</v>
      </c>
      <c r="AE62" s="88">
        <v>23.457411</v>
      </c>
      <c r="AF62" s="88">
        <v>-85.563987999999995</v>
      </c>
      <c r="AG62" s="88">
        <v>-8.0817584999999994</v>
      </c>
      <c r="AH62" s="8"/>
      <c r="AI62" s="6">
        <f t="shared" si="71"/>
        <v>28.683673469388001</v>
      </c>
      <c r="AJ62" s="6">
        <f t="shared" si="72"/>
        <v>23.825438999999999</v>
      </c>
      <c r="AK62" s="83">
        <f t="shared" si="22"/>
        <v>15.600491999999999</v>
      </c>
      <c r="AL62" s="6">
        <f t="shared" si="23"/>
        <v>28.683673469388001</v>
      </c>
      <c r="AM62" s="79">
        <f t="shared" si="24"/>
        <v>23.670878999999999</v>
      </c>
      <c r="AN62" s="83">
        <f t="shared" si="25"/>
        <v>15.433085999999999</v>
      </c>
      <c r="AO62" s="6">
        <f t="shared" si="26"/>
        <v>28.683673469388001</v>
      </c>
      <c r="AP62" s="43">
        <f t="shared" si="27"/>
        <v>23.988448999999999</v>
      </c>
      <c r="AQ62" s="83">
        <f t="shared" si="28"/>
        <v>15.652941999999999</v>
      </c>
      <c r="AR62" s="6">
        <f t="shared" si="29"/>
        <v>28.683673469388001</v>
      </c>
      <c r="AS62" s="79">
        <f t="shared" si="30"/>
        <v>0</v>
      </c>
      <c r="AT62" s="83">
        <f t="shared" si="31"/>
        <v>0</v>
      </c>
      <c r="AU62" s="6">
        <f t="shared" si="32"/>
        <v>28.683673469388001</v>
      </c>
      <c r="AV62" s="79">
        <f t="shared" si="33"/>
        <v>0</v>
      </c>
      <c r="AW62" s="83">
        <f t="shared" si="34"/>
        <v>0</v>
      </c>
      <c r="AX62" s="43">
        <f t="shared" si="35"/>
        <v>0</v>
      </c>
      <c r="AY62" s="43">
        <f t="shared" si="36"/>
        <v>0</v>
      </c>
      <c r="AZ62" s="43">
        <f t="shared" si="37"/>
        <v>0</v>
      </c>
    </row>
    <row r="63" spans="2:53" x14ac:dyDescent="0.25">
      <c r="B63" s="88">
        <v>27489795918.367001</v>
      </c>
      <c r="C63" s="88">
        <v>-23.069569000000001</v>
      </c>
      <c r="D63" s="88">
        <v>16.639417999999999</v>
      </c>
      <c r="E63" s="88">
        <v>23.774702000000001</v>
      </c>
      <c r="F63" s="88">
        <v>-76.707642000000007</v>
      </c>
      <c r="G63" s="88">
        <v>-7.1352830000000003</v>
      </c>
      <c r="H63" s="8"/>
      <c r="I63" s="6">
        <f t="shared" si="68"/>
        <v>29.081632653061</v>
      </c>
      <c r="J63" s="6">
        <f t="shared" si="69"/>
        <v>23.209211</v>
      </c>
      <c r="K63" s="83">
        <f t="shared" si="7"/>
        <v>16.094073999999999</v>
      </c>
      <c r="L63" s="6">
        <f t="shared" si="8"/>
        <v>29.081632653061</v>
      </c>
      <c r="M63" s="79">
        <f t="shared" si="9"/>
        <v>22.595058000000002</v>
      </c>
      <c r="N63" s="83">
        <f t="shared" si="10"/>
        <v>15.380917999999999</v>
      </c>
      <c r="O63" s="6">
        <f t="shared" si="11"/>
        <v>29.081632653061</v>
      </c>
      <c r="P63" s="79">
        <f t="shared" si="12"/>
        <v>22.929461</v>
      </c>
      <c r="Q63" s="83">
        <f t="shared" si="13"/>
        <v>15.558318</v>
      </c>
      <c r="R63" s="6">
        <f t="shared" si="14"/>
        <v>29.081632653061</v>
      </c>
      <c r="S63" s="79">
        <f t="shared" si="15"/>
        <v>0</v>
      </c>
      <c r="T63" s="83">
        <f t="shared" si="16"/>
        <v>0</v>
      </c>
      <c r="U63" s="6">
        <f t="shared" si="17"/>
        <v>29.081632653061</v>
      </c>
      <c r="V63" s="79">
        <f t="shared" si="18"/>
        <v>0</v>
      </c>
      <c r="W63" s="83">
        <f t="shared" si="19"/>
        <v>0</v>
      </c>
      <c r="X63" s="43">
        <f t="shared" si="20"/>
        <v>0</v>
      </c>
      <c r="Y63" s="43">
        <f t="shared" ref="Y63:Z63" si="98">C587</f>
        <v>0</v>
      </c>
      <c r="Z63" s="43">
        <f t="shared" si="98"/>
        <v>0</v>
      </c>
      <c r="AB63" s="88">
        <v>27489795918.367001</v>
      </c>
      <c r="AC63" s="88">
        <v>-24.032433000000001</v>
      </c>
      <c r="AD63" s="88">
        <v>16.318912999999998</v>
      </c>
      <c r="AE63" s="88">
        <v>24.394251000000001</v>
      </c>
      <c r="AF63" s="88">
        <v>-79.652068999999997</v>
      </c>
      <c r="AG63" s="88">
        <v>-8.0753383999999997</v>
      </c>
      <c r="AH63" s="8"/>
      <c r="AI63" s="6">
        <f t="shared" si="71"/>
        <v>29.081632653061</v>
      </c>
      <c r="AJ63" s="6">
        <f t="shared" si="72"/>
        <v>24.330718999999998</v>
      </c>
      <c r="AK63" s="83">
        <f t="shared" si="22"/>
        <v>16.086946000000001</v>
      </c>
      <c r="AL63" s="6">
        <f t="shared" si="23"/>
        <v>29.081632653061</v>
      </c>
      <c r="AM63" s="79">
        <f t="shared" si="24"/>
        <v>24.085028000000001</v>
      </c>
      <c r="AN63" s="83">
        <f t="shared" si="25"/>
        <v>15.840230999999999</v>
      </c>
      <c r="AO63" s="6">
        <f t="shared" si="26"/>
        <v>29.081632653061</v>
      </c>
      <c r="AP63" s="43">
        <f t="shared" si="27"/>
        <v>24.396398999999999</v>
      </c>
      <c r="AQ63" s="83">
        <f t="shared" si="28"/>
        <v>16.062878000000001</v>
      </c>
      <c r="AR63" s="6">
        <f t="shared" si="29"/>
        <v>29.081632653061</v>
      </c>
      <c r="AS63" s="79">
        <f t="shared" si="30"/>
        <v>0</v>
      </c>
      <c r="AT63" s="83">
        <f t="shared" si="31"/>
        <v>0</v>
      </c>
      <c r="AU63" s="6">
        <f t="shared" si="32"/>
        <v>29.081632653061</v>
      </c>
      <c r="AV63" s="79">
        <f t="shared" si="33"/>
        <v>0</v>
      </c>
      <c r="AW63" s="83">
        <f t="shared" si="34"/>
        <v>0</v>
      </c>
      <c r="AX63" s="43">
        <f t="shared" si="35"/>
        <v>0</v>
      </c>
      <c r="AY63" s="43">
        <f t="shared" si="36"/>
        <v>0</v>
      </c>
      <c r="AZ63" s="43">
        <f t="shared" si="37"/>
        <v>0</v>
      </c>
    </row>
    <row r="64" spans="2:53" x14ac:dyDescent="0.25">
      <c r="B64" s="88">
        <v>27887755102.041</v>
      </c>
      <c r="C64" s="88">
        <v>-23.084205999999998</v>
      </c>
      <c r="D64" s="88">
        <v>16.674675000000001</v>
      </c>
      <c r="E64" s="88">
        <v>23.756905</v>
      </c>
      <c r="F64" s="88">
        <v>-89.594841000000002</v>
      </c>
      <c r="G64" s="88">
        <v>-7.0822291000000002</v>
      </c>
      <c r="H64" s="8"/>
      <c r="I64" s="6">
        <f t="shared" si="68"/>
        <v>29.479591836735</v>
      </c>
      <c r="J64" s="6">
        <f t="shared" si="69"/>
        <v>23.369699000000001</v>
      </c>
      <c r="K64" s="83">
        <f t="shared" si="7"/>
        <v>16.286179000000001</v>
      </c>
      <c r="L64" s="6">
        <f t="shared" si="8"/>
        <v>29.479591836735</v>
      </c>
      <c r="M64" s="79">
        <f t="shared" si="9"/>
        <v>22.799728000000002</v>
      </c>
      <c r="N64" s="83">
        <f t="shared" si="10"/>
        <v>15.626484</v>
      </c>
      <c r="O64" s="6">
        <f t="shared" si="11"/>
        <v>29.479591836735</v>
      </c>
      <c r="P64" s="79">
        <f t="shared" si="12"/>
        <v>23.313103000000002</v>
      </c>
      <c r="Q64" s="83">
        <f t="shared" si="13"/>
        <v>15.98344</v>
      </c>
      <c r="R64" s="6">
        <f t="shared" si="14"/>
        <v>29.479591836735</v>
      </c>
      <c r="S64" s="79">
        <f t="shared" si="15"/>
        <v>0</v>
      </c>
      <c r="T64" s="83">
        <f t="shared" si="16"/>
        <v>0</v>
      </c>
      <c r="U64" s="6">
        <f t="shared" si="17"/>
        <v>29.479591836735</v>
      </c>
      <c r="V64" s="79">
        <f t="shared" si="18"/>
        <v>0</v>
      </c>
      <c r="W64" s="83">
        <f t="shared" si="19"/>
        <v>0</v>
      </c>
      <c r="X64" s="43">
        <f t="shared" si="20"/>
        <v>0</v>
      </c>
      <c r="Y64" s="43">
        <f t="shared" ref="Y64:Z64" si="99">C588</f>
        <v>0</v>
      </c>
      <c r="Z64" s="43">
        <f t="shared" si="99"/>
        <v>0</v>
      </c>
      <c r="AB64" s="88">
        <v>27887755102.041</v>
      </c>
      <c r="AC64" s="88">
        <v>-24.036341</v>
      </c>
      <c r="AD64" s="88">
        <v>15.03124</v>
      </c>
      <c r="AE64" s="88">
        <v>23.148900999999999</v>
      </c>
      <c r="AF64" s="88">
        <v>-89.106292999999994</v>
      </c>
      <c r="AG64" s="88">
        <v>-8.1176604999999995</v>
      </c>
      <c r="AH64" s="8"/>
      <c r="AI64" s="6">
        <f t="shared" si="71"/>
        <v>29.479591836735</v>
      </c>
      <c r="AJ64" s="6">
        <f t="shared" si="72"/>
        <v>24.154662999999999</v>
      </c>
      <c r="AK64" s="83">
        <f t="shared" si="22"/>
        <v>15.853291</v>
      </c>
      <c r="AL64" s="6">
        <f t="shared" si="23"/>
        <v>29.479591836735</v>
      </c>
      <c r="AM64" s="79">
        <f t="shared" si="24"/>
        <v>24.176120999999998</v>
      </c>
      <c r="AN64" s="83">
        <f t="shared" si="25"/>
        <v>15.86341</v>
      </c>
      <c r="AO64" s="6">
        <f t="shared" si="26"/>
        <v>29.479591836735</v>
      </c>
      <c r="AP64" s="43">
        <f t="shared" si="27"/>
        <v>24.874977000000001</v>
      </c>
      <c r="AQ64" s="83">
        <f t="shared" si="28"/>
        <v>16.454218000000001</v>
      </c>
      <c r="AR64" s="6">
        <f t="shared" si="29"/>
        <v>29.479591836735</v>
      </c>
      <c r="AS64" s="79">
        <f t="shared" si="30"/>
        <v>0</v>
      </c>
      <c r="AT64" s="83">
        <f t="shared" si="31"/>
        <v>0</v>
      </c>
      <c r="AU64" s="6">
        <f t="shared" si="32"/>
        <v>29.479591836735</v>
      </c>
      <c r="AV64" s="79">
        <f t="shared" si="33"/>
        <v>0</v>
      </c>
      <c r="AW64" s="83">
        <f t="shared" si="34"/>
        <v>0</v>
      </c>
      <c r="AX64" s="43">
        <f t="shared" si="35"/>
        <v>0</v>
      </c>
      <c r="AY64" s="43">
        <f t="shared" si="36"/>
        <v>0</v>
      </c>
      <c r="AZ64" s="43">
        <f t="shared" si="37"/>
        <v>0</v>
      </c>
    </row>
    <row r="65" spans="2:52" x14ac:dyDescent="0.25">
      <c r="B65" s="88">
        <v>28285714285.714001</v>
      </c>
      <c r="C65" s="88">
        <v>-22.865480000000002</v>
      </c>
      <c r="D65" s="88">
        <v>17.265702999999998</v>
      </c>
      <c r="E65" s="88">
        <v>24.369513999999999</v>
      </c>
      <c r="F65" s="88">
        <v>-80.803329000000005</v>
      </c>
      <c r="G65" s="88">
        <v>-7.1038107999999998</v>
      </c>
      <c r="H65" s="8"/>
      <c r="I65" s="6">
        <f t="shared" si="68"/>
        <v>29.877551020407999</v>
      </c>
      <c r="J65" s="6">
        <f t="shared" si="69"/>
        <v>24.251214999999998</v>
      </c>
      <c r="K65" s="83">
        <f t="shared" si="7"/>
        <v>17.141466000000001</v>
      </c>
      <c r="L65" s="6">
        <f t="shared" si="8"/>
        <v>29.877551020407999</v>
      </c>
      <c r="M65" s="79">
        <f t="shared" si="9"/>
        <v>23.650967000000001</v>
      </c>
      <c r="N65" s="83">
        <f t="shared" si="10"/>
        <v>16.469094999999999</v>
      </c>
      <c r="O65" s="6">
        <f t="shared" si="11"/>
        <v>29.877551020407999</v>
      </c>
      <c r="P65" s="79">
        <f t="shared" si="12"/>
        <v>24.309752</v>
      </c>
      <c r="Q65" s="83">
        <f t="shared" si="13"/>
        <v>16.984047</v>
      </c>
      <c r="R65" s="6">
        <f t="shared" si="14"/>
        <v>29.877551020407999</v>
      </c>
      <c r="S65" s="79">
        <f t="shared" si="15"/>
        <v>0</v>
      </c>
      <c r="T65" s="83">
        <f t="shared" si="16"/>
        <v>0</v>
      </c>
      <c r="U65" s="6">
        <f t="shared" si="17"/>
        <v>29.877551020407999</v>
      </c>
      <c r="V65" s="79">
        <f t="shared" si="18"/>
        <v>0</v>
      </c>
      <c r="W65" s="83">
        <f t="shared" si="19"/>
        <v>0</v>
      </c>
      <c r="X65" s="43">
        <f t="shared" si="20"/>
        <v>0</v>
      </c>
      <c r="Y65" s="43">
        <f t="shared" ref="Y65:Z65" si="100">C589</f>
        <v>0</v>
      </c>
      <c r="Z65" s="43">
        <f t="shared" si="100"/>
        <v>0</v>
      </c>
      <c r="AB65" s="88">
        <v>28285714285.714001</v>
      </c>
      <c r="AC65" s="88">
        <v>-24.241934000000001</v>
      </c>
      <c r="AD65" s="88">
        <v>15.082314</v>
      </c>
      <c r="AE65" s="88">
        <v>23.231677999999999</v>
      </c>
      <c r="AF65" s="88">
        <v>-78.361205999999996</v>
      </c>
      <c r="AG65" s="88">
        <v>-8.1493625999999999</v>
      </c>
      <c r="AH65" s="8"/>
      <c r="AI65" s="6">
        <f t="shared" si="71"/>
        <v>29.877551020407999</v>
      </c>
      <c r="AJ65" s="6">
        <f t="shared" si="72"/>
        <v>22.788354999999999</v>
      </c>
      <c r="AK65" s="83">
        <f t="shared" si="22"/>
        <v>14.468026</v>
      </c>
      <c r="AL65" s="6">
        <f t="shared" si="23"/>
        <v>29.877551020407999</v>
      </c>
      <c r="AM65" s="79">
        <f t="shared" si="24"/>
        <v>23.913271000000002</v>
      </c>
      <c r="AN65" s="83">
        <f t="shared" si="25"/>
        <v>15.5481</v>
      </c>
      <c r="AO65" s="6">
        <f t="shared" si="26"/>
        <v>29.877551020407999</v>
      </c>
      <c r="AP65" s="43">
        <f t="shared" si="27"/>
        <v>23.345558</v>
      </c>
      <c r="AQ65" s="83">
        <f t="shared" si="28"/>
        <v>14.833067</v>
      </c>
      <c r="AR65" s="6">
        <f t="shared" si="29"/>
        <v>29.877551020407999</v>
      </c>
      <c r="AS65" s="79">
        <f t="shared" si="30"/>
        <v>0</v>
      </c>
      <c r="AT65" s="83">
        <f t="shared" si="31"/>
        <v>0</v>
      </c>
      <c r="AU65" s="6">
        <f t="shared" si="32"/>
        <v>29.877551020407999</v>
      </c>
      <c r="AV65" s="79">
        <f t="shared" si="33"/>
        <v>0</v>
      </c>
      <c r="AW65" s="83">
        <f t="shared" si="34"/>
        <v>0</v>
      </c>
      <c r="AX65" s="43">
        <f t="shared" si="35"/>
        <v>0</v>
      </c>
      <c r="AY65" s="43">
        <f t="shared" si="36"/>
        <v>0</v>
      </c>
      <c r="AZ65" s="43">
        <f t="shared" si="37"/>
        <v>0</v>
      </c>
    </row>
    <row r="66" spans="2:52" x14ac:dyDescent="0.25">
      <c r="B66" s="88">
        <v>28683673469.388</v>
      </c>
      <c r="C66" s="88">
        <v>-23.141895000000002</v>
      </c>
      <c r="D66" s="88">
        <v>15.568802</v>
      </c>
      <c r="E66" s="88">
        <v>22.633806</v>
      </c>
      <c r="F66" s="88">
        <v>-80.470794999999995</v>
      </c>
      <c r="G66" s="88">
        <v>-7.0650038999999998</v>
      </c>
      <c r="H66" s="8"/>
      <c r="I66" s="6">
        <f t="shared" si="68"/>
        <v>30.275510204082</v>
      </c>
      <c r="J66" s="6">
        <f t="shared" si="69"/>
        <v>24.837634999999999</v>
      </c>
      <c r="K66" s="83">
        <f t="shared" si="7"/>
        <v>17.572624000000001</v>
      </c>
      <c r="L66" s="6">
        <f t="shared" si="8"/>
        <v>30.275510204082</v>
      </c>
      <c r="M66" s="79">
        <f t="shared" si="9"/>
        <v>24.445232000000001</v>
      </c>
      <c r="N66" s="83">
        <f t="shared" si="10"/>
        <v>17.126707</v>
      </c>
      <c r="O66" s="6">
        <f t="shared" si="11"/>
        <v>30.275510204082</v>
      </c>
      <c r="P66" s="79">
        <f t="shared" si="12"/>
        <v>23.89039</v>
      </c>
      <c r="Q66" s="83">
        <f t="shared" si="13"/>
        <v>16.444946000000002</v>
      </c>
      <c r="R66" s="6">
        <f t="shared" si="14"/>
        <v>30.275510204082</v>
      </c>
      <c r="S66" s="79">
        <f t="shared" si="15"/>
        <v>0</v>
      </c>
      <c r="T66" s="83">
        <f t="shared" si="16"/>
        <v>0</v>
      </c>
      <c r="U66" s="6">
        <f t="shared" si="17"/>
        <v>30.275510204082</v>
      </c>
      <c r="V66" s="79">
        <f t="shared" si="18"/>
        <v>0</v>
      </c>
      <c r="W66" s="83">
        <f t="shared" si="19"/>
        <v>0</v>
      </c>
      <c r="X66" s="43">
        <f t="shared" si="20"/>
        <v>0</v>
      </c>
      <c r="Y66" s="43">
        <f t="shared" ref="Y66:Z66" si="101">C590</f>
        <v>0</v>
      </c>
      <c r="Z66" s="43">
        <f t="shared" si="101"/>
        <v>0</v>
      </c>
      <c r="AB66" s="88">
        <v>28683673469.388</v>
      </c>
      <c r="AC66" s="88">
        <v>-24.098696</v>
      </c>
      <c r="AD66" s="88">
        <v>15.600491999999999</v>
      </c>
      <c r="AE66" s="88">
        <v>23.825438999999999</v>
      </c>
      <c r="AF66" s="88">
        <v>-80.157295000000005</v>
      </c>
      <c r="AG66" s="88">
        <v>-8.2249459999999992</v>
      </c>
      <c r="AH66" s="8"/>
      <c r="AI66" s="6">
        <f t="shared" si="71"/>
        <v>30.275510204082</v>
      </c>
      <c r="AJ66" s="6">
        <f t="shared" si="72"/>
        <v>24.360678</v>
      </c>
      <c r="AK66" s="83">
        <f t="shared" si="22"/>
        <v>16.082488999999999</v>
      </c>
      <c r="AL66" s="6">
        <f t="shared" si="23"/>
        <v>30.275510204082</v>
      </c>
      <c r="AM66" s="79">
        <f t="shared" si="24"/>
        <v>24.234940000000002</v>
      </c>
      <c r="AN66" s="83">
        <f t="shared" si="25"/>
        <v>15.888762</v>
      </c>
      <c r="AO66" s="6">
        <f t="shared" si="26"/>
        <v>30.275510204082</v>
      </c>
      <c r="AP66" s="43">
        <f t="shared" si="27"/>
        <v>23.910817999999999</v>
      </c>
      <c r="AQ66" s="83">
        <f t="shared" si="28"/>
        <v>15.407105</v>
      </c>
      <c r="AR66" s="6">
        <f t="shared" si="29"/>
        <v>30.275510204082</v>
      </c>
      <c r="AS66" s="79">
        <f t="shared" si="30"/>
        <v>0</v>
      </c>
      <c r="AT66" s="83">
        <f t="shared" si="31"/>
        <v>0</v>
      </c>
      <c r="AU66" s="6">
        <f t="shared" si="32"/>
        <v>30.275510204082</v>
      </c>
      <c r="AV66" s="79">
        <f t="shared" si="33"/>
        <v>0</v>
      </c>
      <c r="AW66" s="83">
        <f t="shared" si="34"/>
        <v>0</v>
      </c>
      <c r="AX66" s="43">
        <f t="shared" si="35"/>
        <v>0</v>
      </c>
      <c r="AY66" s="43">
        <f t="shared" si="36"/>
        <v>0</v>
      </c>
      <c r="AZ66" s="43">
        <f t="shared" si="37"/>
        <v>0</v>
      </c>
    </row>
    <row r="67" spans="2:52" x14ac:dyDescent="0.25">
      <c r="B67" s="88">
        <v>29081632653.061001</v>
      </c>
      <c r="C67" s="88">
        <v>-23.053307</v>
      </c>
      <c r="D67" s="88">
        <v>16.094073999999999</v>
      </c>
      <c r="E67" s="88">
        <v>23.209211</v>
      </c>
      <c r="F67" s="88">
        <v>-79.320740000000001</v>
      </c>
      <c r="G67" s="88">
        <v>-7.1151371000000001</v>
      </c>
      <c r="H67" s="8"/>
      <c r="I67" s="6">
        <f t="shared" si="68"/>
        <v>30.673469387755002</v>
      </c>
      <c r="J67" s="6">
        <f t="shared" si="69"/>
        <v>25.358644000000002</v>
      </c>
      <c r="K67" s="83">
        <f t="shared" si="7"/>
        <v>17.825941</v>
      </c>
      <c r="L67" s="6">
        <f t="shared" si="8"/>
        <v>30.673469387755002</v>
      </c>
      <c r="M67" s="79">
        <f t="shared" si="9"/>
        <v>25.232775</v>
      </c>
      <c r="N67" s="83">
        <f t="shared" si="10"/>
        <v>17.656524999999998</v>
      </c>
      <c r="O67" s="6">
        <f t="shared" si="11"/>
        <v>30.673469387755002</v>
      </c>
      <c r="P67" s="79">
        <f t="shared" si="12"/>
        <v>24.072659000000002</v>
      </c>
      <c r="Q67" s="83">
        <f t="shared" si="13"/>
        <v>16.383247000000001</v>
      </c>
      <c r="R67" s="6">
        <f t="shared" si="14"/>
        <v>30.673469387755002</v>
      </c>
      <c r="S67" s="79">
        <f t="shared" si="15"/>
        <v>0</v>
      </c>
      <c r="T67" s="83">
        <f t="shared" si="16"/>
        <v>0</v>
      </c>
      <c r="U67" s="6">
        <f t="shared" si="17"/>
        <v>30.673469387755002</v>
      </c>
      <c r="V67" s="79">
        <f t="shared" si="18"/>
        <v>0</v>
      </c>
      <c r="W67" s="83">
        <f t="shared" si="19"/>
        <v>0</v>
      </c>
      <c r="X67" s="43">
        <f t="shared" si="20"/>
        <v>0</v>
      </c>
      <c r="Y67" s="43">
        <f t="shared" ref="Y67:Z67" si="102">C591</f>
        <v>0</v>
      </c>
      <c r="Z67" s="43">
        <f t="shared" si="102"/>
        <v>0</v>
      </c>
      <c r="AB67" s="88">
        <v>29081632653.061001</v>
      </c>
      <c r="AC67" s="88">
        <v>-24.223761</v>
      </c>
      <c r="AD67" s="88">
        <v>16.086946000000001</v>
      </c>
      <c r="AE67" s="88">
        <v>24.330718999999998</v>
      </c>
      <c r="AF67" s="88">
        <v>-92.777634000000006</v>
      </c>
      <c r="AG67" s="88">
        <v>-8.2437705999999995</v>
      </c>
      <c r="AH67" s="8"/>
      <c r="AI67" s="6">
        <f t="shared" si="71"/>
        <v>30.673469387755002</v>
      </c>
      <c r="AJ67" s="6">
        <f t="shared" si="72"/>
        <v>25.928017000000001</v>
      </c>
      <c r="AK67" s="83">
        <f t="shared" si="22"/>
        <v>17.728778999999999</v>
      </c>
      <c r="AL67" s="6">
        <f t="shared" si="23"/>
        <v>30.673469387755002</v>
      </c>
      <c r="AM67" s="79">
        <f t="shared" si="24"/>
        <v>25.089745000000001</v>
      </c>
      <c r="AN67" s="83">
        <f t="shared" si="25"/>
        <v>16.822239</v>
      </c>
      <c r="AO67" s="6">
        <f t="shared" si="26"/>
        <v>30.673469387755002</v>
      </c>
      <c r="AP67" s="43">
        <f t="shared" si="27"/>
        <v>24.316326</v>
      </c>
      <c r="AQ67" s="83">
        <f t="shared" si="28"/>
        <v>15.903893</v>
      </c>
      <c r="AR67" s="6">
        <f t="shared" si="29"/>
        <v>30.673469387755002</v>
      </c>
      <c r="AS67" s="79">
        <f t="shared" si="30"/>
        <v>0</v>
      </c>
      <c r="AT67" s="83">
        <f t="shared" si="31"/>
        <v>0</v>
      </c>
      <c r="AU67" s="6">
        <f t="shared" si="32"/>
        <v>30.673469387755002</v>
      </c>
      <c r="AV67" s="79">
        <f t="shared" si="33"/>
        <v>0</v>
      </c>
      <c r="AW67" s="83">
        <f t="shared" si="34"/>
        <v>0</v>
      </c>
      <c r="AX67" s="43">
        <f t="shared" si="35"/>
        <v>0</v>
      </c>
      <c r="AY67" s="43">
        <f t="shared" si="36"/>
        <v>0</v>
      </c>
      <c r="AZ67" s="43">
        <f t="shared" si="37"/>
        <v>0</v>
      </c>
    </row>
    <row r="68" spans="2:52" x14ac:dyDescent="0.25">
      <c r="B68" s="88">
        <v>29479591836.735001</v>
      </c>
      <c r="C68" s="88">
        <v>-22.986376</v>
      </c>
      <c r="D68" s="88">
        <v>16.286179000000001</v>
      </c>
      <c r="E68" s="88">
        <v>23.369699000000001</v>
      </c>
      <c r="F68" s="88">
        <v>-84.31765</v>
      </c>
      <c r="G68" s="88">
        <v>-7.0835214000000004</v>
      </c>
      <c r="H68" s="8"/>
      <c r="I68" s="6">
        <f t="shared" si="68"/>
        <v>31.071428571428999</v>
      </c>
      <c r="J68" s="6">
        <f t="shared" si="69"/>
        <v>26.355526000000001</v>
      </c>
      <c r="K68" s="83">
        <f t="shared" si="7"/>
        <v>18.646774000000001</v>
      </c>
      <c r="L68" s="6">
        <f t="shared" si="8"/>
        <v>31.071428571428999</v>
      </c>
      <c r="M68" s="79">
        <f t="shared" si="9"/>
        <v>26.313168000000001</v>
      </c>
      <c r="N68" s="83">
        <f t="shared" si="10"/>
        <v>18.564678000000001</v>
      </c>
      <c r="O68" s="6">
        <f t="shared" si="11"/>
        <v>31.071428571428999</v>
      </c>
      <c r="P68" s="79">
        <f t="shared" si="12"/>
        <v>24.807938</v>
      </c>
      <c r="Q68" s="83">
        <f t="shared" si="13"/>
        <v>16.954236999999999</v>
      </c>
      <c r="R68" s="6">
        <f t="shared" si="14"/>
        <v>31.071428571428999</v>
      </c>
      <c r="S68" s="79">
        <f t="shared" si="15"/>
        <v>0</v>
      </c>
      <c r="T68" s="83">
        <f t="shared" si="16"/>
        <v>0</v>
      </c>
      <c r="U68" s="6">
        <f t="shared" si="17"/>
        <v>31.071428571428999</v>
      </c>
      <c r="V68" s="79">
        <f t="shared" si="18"/>
        <v>0</v>
      </c>
      <c r="W68" s="83">
        <f t="shared" si="19"/>
        <v>0</v>
      </c>
      <c r="X68" s="43">
        <f t="shared" si="20"/>
        <v>0</v>
      </c>
      <c r="Y68" s="43">
        <f t="shared" ref="Y68:Z68" si="103">C592</f>
        <v>0</v>
      </c>
      <c r="Z68" s="43">
        <f t="shared" si="103"/>
        <v>0</v>
      </c>
      <c r="AB68" s="88">
        <v>29479591836.735001</v>
      </c>
      <c r="AC68" s="88">
        <v>-24.334885</v>
      </c>
      <c r="AD68" s="88">
        <v>15.853291</v>
      </c>
      <c r="AE68" s="88">
        <v>24.154662999999999</v>
      </c>
      <c r="AF68" s="88">
        <v>-81.558777000000006</v>
      </c>
      <c r="AG68" s="88">
        <v>-8.3013715999999995</v>
      </c>
      <c r="AH68" s="8"/>
      <c r="AI68" s="6">
        <f t="shared" si="71"/>
        <v>31.071428571428999</v>
      </c>
      <c r="AJ68" s="6">
        <f t="shared" si="72"/>
        <v>26.387449</v>
      </c>
      <c r="AK68" s="83">
        <f t="shared" si="22"/>
        <v>18.213356000000001</v>
      </c>
      <c r="AL68" s="6">
        <f t="shared" si="23"/>
        <v>31.071428571428999</v>
      </c>
      <c r="AM68" s="79">
        <f t="shared" si="24"/>
        <v>24.829495999999999</v>
      </c>
      <c r="AN68" s="83">
        <f t="shared" si="25"/>
        <v>16.598911000000001</v>
      </c>
      <c r="AO68" s="6">
        <f t="shared" si="26"/>
        <v>31.071428571428999</v>
      </c>
      <c r="AP68" s="43">
        <f t="shared" si="27"/>
        <v>24.991972000000001</v>
      </c>
      <c r="AQ68" s="83">
        <f t="shared" si="28"/>
        <v>16.643509000000002</v>
      </c>
      <c r="AR68" s="6">
        <f t="shared" si="29"/>
        <v>31.071428571428999</v>
      </c>
      <c r="AS68" s="79">
        <f t="shared" si="30"/>
        <v>0</v>
      </c>
      <c r="AT68" s="83">
        <f t="shared" si="31"/>
        <v>0</v>
      </c>
      <c r="AU68" s="6">
        <f t="shared" si="32"/>
        <v>31.071428571428999</v>
      </c>
      <c r="AV68" s="79">
        <f t="shared" si="33"/>
        <v>0</v>
      </c>
      <c r="AW68" s="83">
        <f t="shared" si="34"/>
        <v>0</v>
      </c>
      <c r="AX68" s="43">
        <f t="shared" si="35"/>
        <v>0</v>
      </c>
      <c r="AY68" s="43">
        <f t="shared" si="36"/>
        <v>0</v>
      </c>
      <c r="AZ68" s="43">
        <f t="shared" si="37"/>
        <v>0</v>
      </c>
    </row>
    <row r="69" spans="2:52" x14ac:dyDescent="0.25">
      <c r="B69" s="88">
        <v>29877551020.408001</v>
      </c>
      <c r="C69" s="88">
        <v>-22.989321</v>
      </c>
      <c r="D69" s="88">
        <v>17.141466000000001</v>
      </c>
      <c r="E69" s="88">
        <v>24.251214999999998</v>
      </c>
      <c r="F69" s="88">
        <v>-81.165694999999999</v>
      </c>
      <c r="G69" s="88">
        <v>-7.1097488000000002</v>
      </c>
      <c r="H69" s="8"/>
      <c r="I69" s="6">
        <f t="shared" ref="I69:I100" si="104">B73/1000000000</f>
        <v>31.469387755102002</v>
      </c>
      <c r="J69" s="6">
        <f t="shared" ref="J69:J100" si="105">E73</f>
        <v>25.938641000000001</v>
      </c>
      <c r="K69" s="83">
        <f t="shared" si="7"/>
        <v>18.178850000000001</v>
      </c>
      <c r="L69" s="6">
        <f t="shared" si="8"/>
        <v>31.469387755102002</v>
      </c>
      <c r="M69" s="79">
        <f t="shared" si="9"/>
        <v>25.760904</v>
      </c>
      <c r="N69" s="83">
        <f t="shared" si="10"/>
        <v>17.963132999999999</v>
      </c>
      <c r="O69" s="6">
        <f t="shared" si="11"/>
        <v>31.469387755102002</v>
      </c>
      <c r="P69" s="79">
        <f t="shared" si="12"/>
        <v>24.418534999999999</v>
      </c>
      <c r="Q69" s="83">
        <f t="shared" si="13"/>
        <v>16.527937000000001</v>
      </c>
      <c r="R69" s="6">
        <f t="shared" si="14"/>
        <v>31.469387755102002</v>
      </c>
      <c r="S69" s="79">
        <f t="shared" si="15"/>
        <v>0</v>
      </c>
      <c r="T69" s="83">
        <f t="shared" si="16"/>
        <v>0</v>
      </c>
      <c r="U69" s="6">
        <f t="shared" si="17"/>
        <v>31.469387755102002</v>
      </c>
      <c r="V69" s="79">
        <f t="shared" si="18"/>
        <v>0</v>
      </c>
      <c r="W69" s="83">
        <f t="shared" si="19"/>
        <v>0</v>
      </c>
      <c r="X69" s="43">
        <f t="shared" si="20"/>
        <v>0</v>
      </c>
      <c r="Y69" s="43">
        <f t="shared" ref="Y69:Z69" si="106">C593</f>
        <v>0</v>
      </c>
      <c r="Z69" s="43">
        <f t="shared" si="106"/>
        <v>0</v>
      </c>
      <c r="AB69" s="88">
        <v>29877551020.408001</v>
      </c>
      <c r="AC69" s="88">
        <v>-24.325282999999999</v>
      </c>
      <c r="AD69" s="88">
        <v>14.468026</v>
      </c>
      <c r="AE69" s="88">
        <v>22.788354999999999</v>
      </c>
      <c r="AF69" s="88">
        <v>-79.435126999999994</v>
      </c>
      <c r="AG69" s="88">
        <v>-8.3203297000000003</v>
      </c>
      <c r="AH69" s="8"/>
      <c r="AI69" s="6">
        <f t="shared" ref="AI69:AI100" si="107">AB73/1000000000</f>
        <v>31.469387755102002</v>
      </c>
      <c r="AJ69" s="6">
        <f t="shared" ref="AJ69:AJ100" si="108">AE73</f>
        <v>25.889856000000002</v>
      </c>
      <c r="AK69" s="83">
        <f t="shared" si="22"/>
        <v>17.679746999999999</v>
      </c>
      <c r="AL69" s="6">
        <f t="shared" si="23"/>
        <v>31.469387755102002</v>
      </c>
      <c r="AM69" s="79">
        <f t="shared" si="24"/>
        <v>25.428957</v>
      </c>
      <c r="AN69" s="83">
        <f t="shared" si="25"/>
        <v>17.175585000000002</v>
      </c>
      <c r="AO69" s="6">
        <f t="shared" si="26"/>
        <v>31.469387755102002</v>
      </c>
      <c r="AP69" s="43">
        <f t="shared" si="27"/>
        <v>25.216894</v>
      </c>
      <c r="AQ69" s="83">
        <f t="shared" si="28"/>
        <v>16.857519</v>
      </c>
      <c r="AR69" s="6">
        <f t="shared" si="29"/>
        <v>31.469387755102002</v>
      </c>
      <c r="AS69" s="79">
        <f t="shared" si="30"/>
        <v>0</v>
      </c>
      <c r="AT69" s="83">
        <f t="shared" si="31"/>
        <v>0</v>
      </c>
      <c r="AU69" s="6">
        <f t="shared" si="32"/>
        <v>31.469387755102002</v>
      </c>
      <c r="AV69" s="79">
        <f t="shared" si="33"/>
        <v>0</v>
      </c>
      <c r="AW69" s="83">
        <f t="shared" si="34"/>
        <v>0</v>
      </c>
      <c r="AX69" s="43">
        <f t="shared" si="35"/>
        <v>0</v>
      </c>
      <c r="AY69" s="43">
        <f t="shared" si="36"/>
        <v>0</v>
      </c>
      <c r="AZ69" s="43">
        <f t="shared" si="37"/>
        <v>0</v>
      </c>
    </row>
    <row r="70" spans="2:52" x14ac:dyDescent="0.25">
      <c r="B70" s="88">
        <v>30275510204.082001</v>
      </c>
      <c r="C70" s="88">
        <v>-23.136894000000002</v>
      </c>
      <c r="D70" s="88">
        <v>17.572624000000001</v>
      </c>
      <c r="E70" s="88">
        <v>24.837634999999999</v>
      </c>
      <c r="F70" s="88">
        <v>-84.703216999999995</v>
      </c>
      <c r="G70" s="88">
        <v>-7.2650117999999999</v>
      </c>
      <c r="H70" s="8"/>
      <c r="I70" s="6">
        <f t="shared" si="104"/>
        <v>31.867346938776002</v>
      </c>
      <c r="J70" s="6">
        <f t="shared" si="105"/>
        <v>26.222245999999998</v>
      </c>
      <c r="K70" s="83">
        <f t="shared" ref="K70:K103" si="109">D74</f>
        <v>18.490286000000001</v>
      </c>
      <c r="L70" s="6">
        <f t="shared" ref="L70:L103" si="110">B74/1000000000</f>
        <v>31.867346938776002</v>
      </c>
      <c r="M70" s="79">
        <f t="shared" ref="M70:M103" si="111">C178</f>
        <v>25.823658000000002</v>
      </c>
      <c r="N70" s="83">
        <f t="shared" ref="N70:N103" si="112">D178</f>
        <v>18.058430000000001</v>
      </c>
      <c r="O70" s="6">
        <f t="shared" ref="O70:O103" si="113">B74/1000000000</f>
        <v>31.867346938776002</v>
      </c>
      <c r="P70" s="79">
        <f t="shared" ref="P70:P103" si="114">C282</f>
        <v>24.827079999999999</v>
      </c>
      <c r="Q70" s="83">
        <f t="shared" ref="Q70:Q103" si="115">D282</f>
        <v>16.983581999999998</v>
      </c>
      <c r="R70" s="6">
        <f t="shared" ref="R70:R103" si="116">B74/1000000000</f>
        <v>31.867346938776002</v>
      </c>
      <c r="S70" s="79">
        <f t="shared" ref="S70:S103" si="117">C386</f>
        <v>0</v>
      </c>
      <c r="T70" s="83">
        <f t="shared" ref="T70:T103" si="118">D386</f>
        <v>0</v>
      </c>
      <c r="U70" s="6">
        <f t="shared" ref="U70:U103" si="119">B74/1000000000</f>
        <v>31.867346938776002</v>
      </c>
      <c r="V70" s="79">
        <f t="shared" ref="V70:V103" si="120">C490</f>
        <v>0</v>
      </c>
      <c r="W70" s="83">
        <f t="shared" ref="W70:W103" si="121">D490</f>
        <v>0</v>
      </c>
      <c r="X70" s="43">
        <f t="shared" ref="X70:X103" si="122">B594/1000000000</f>
        <v>0</v>
      </c>
      <c r="Y70" s="43">
        <f t="shared" ref="Y70:Z70" si="123">C594</f>
        <v>0</v>
      </c>
      <c r="Z70" s="43">
        <f t="shared" si="123"/>
        <v>0</v>
      </c>
      <c r="AB70" s="88">
        <v>30275510204.082001</v>
      </c>
      <c r="AC70" s="88">
        <v>-24.260453999999999</v>
      </c>
      <c r="AD70" s="88">
        <v>16.082488999999999</v>
      </c>
      <c r="AE70" s="88">
        <v>24.360678</v>
      </c>
      <c r="AF70" s="88">
        <v>-84.576117999999994</v>
      </c>
      <c r="AG70" s="88">
        <v>-8.2781897000000004</v>
      </c>
      <c r="AH70" s="8"/>
      <c r="AI70" s="6">
        <f t="shared" si="107"/>
        <v>31.867346938776002</v>
      </c>
      <c r="AJ70" s="6">
        <f t="shared" si="108"/>
        <v>25.705943999999999</v>
      </c>
      <c r="AK70" s="83">
        <f t="shared" ref="AK70:AK103" si="124">AD74</f>
        <v>17.410357999999999</v>
      </c>
      <c r="AL70" s="6">
        <f t="shared" ref="AL70:AL103" si="125">AB74/1000000000</f>
        <v>31.867346938776002</v>
      </c>
      <c r="AM70" s="79">
        <f t="shared" ref="AM70:AM103" si="126">AC178</f>
        <v>25.338591000000001</v>
      </c>
      <c r="AN70" s="83">
        <f t="shared" ref="AN70:AN103" si="127">AD178</f>
        <v>17.003584</v>
      </c>
      <c r="AO70" s="6">
        <f t="shared" ref="AO70:AO103" si="128">AB74/1000000000</f>
        <v>31.867346938776002</v>
      </c>
      <c r="AP70" s="43">
        <f t="shared" ref="AP70:AP103" si="129">AC282</f>
        <v>24.840547999999998</v>
      </c>
      <c r="AQ70" s="83">
        <f t="shared" ref="AQ70:AQ103" si="130">AD282</f>
        <v>16.393639</v>
      </c>
      <c r="AR70" s="6">
        <f t="shared" ref="AR70:AR103" si="131">AB74/1000000000</f>
        <v>31.867346938776002</v>
      </c>
      <c r="AS70" s="79">
        <f t="shared" ref="AS70:AS103" si="132">AC386</f>
        <v>0</v>
      </c>
      <c r="AT70" s="83">
        <f t="shared" ref="AT70:AT103" si="133">AD386</f>
        <v>0</v>
      </c>
      <c r="AU70" s="6">
        <f t="shared" ref="AU70:AU103" si="134">AB74/1000000000</f>
        <v>31.867346938776002</v>
      </c>
      <c r="AV70" s="79">
        <f t="shared" ref="AV70:AV103" si="135">AC490</f>
        <v>0</v>
      </c>
      <c r="AW70" s="83">
        <f t="shared" ref="AW70:AW103" si="136">AD490</f>
        <v>0</v>
      </c>
      <c r="AX70" s="43">
        <f t="shared" ref="AX70:AX103" si="137">AB594/1000000000</f>
        <v>0</v>
      </c>
      <c r="AY70" s="43">
        <f t="shared" ref="AY70:AY103" si="138">AC594</f>
        <v>0</v>
      </c>
      <c r="AZ70" s="43">
        <f t="shared" ref="AZ70:AZ103" si="139">AD594</f>
        <v>0</v>
      </c>
    </row>
    <row r="71" spans="2:52" x14ac:dyDescent="0.25">
      <c r="B71" s="88">
        <v>30673469387.755001</v>
      </c>
      <c r="C71" s="88">
        <v>-23.560839000000001</v>
      </c>
      <c r="D71" s="88">
        <v>17.825941</v>
      </c>
      <c r="E71" s="88">
        <v>25.358644000000002</v>
      </c>
      <c r="F71" s="88">
        <v>-88.627983</v>
      </c>
      <c r="G71" s="88">
        <v>-7.5327023999999998</v>
      </c>
      <c r="H71" s="8"/>
      <c r="I71" s="6">
        <f t="shared" si="104"/>
        <v>32.265306122449005</v>
      </c>
      <c r="J71" s="6">
        <f t="shared" si="105"/>
        <v>25.342193999999999</v>
      </c>
      <c r="K71" s="83">
        <f t="shared" si="109"/>
        <v>17.505610999999998</v>
      </c>
      <c r="L71" s="6">
        <f t="shared" si="110"/>
        <v>32.265306122449005</v>
      </c>
      <c r="M71" s="79">
        <f t="shared" si="111"/>
        <v>25.338592999999999</v>
      </c>
      <c r="N71" s="83">
        <f t="shared" si="112"/>
        <v>17.474689000000001</v>
      </c>
      <c r="O71" s="6">
        <f t="shared" si="113"/>
        <v>32.265306122449005</v>
      </c>
      <c r="P71" s="79">
        <f t="shared" si="114"/>
        <v>24.006568999999999</v>
      </c>
      <c r="Q71" s="83">
        <f t="shared" si="115"/>
        <v>16.071798000000001</v>
      </c>
      <c r="R71" s="6">
        <f t="shared" si="116"/>
        <v>32.265306122449005</v>
      </c>
      <c r="S71" s="79">
        <f t="shared" si="117"/>
        <v>0</v>
      </c>
      <c r="T71" s="83">
        <f t="shared" si="118"/>
        <v>0</v>
      </c>
      <c r="U71" s="6">
        <f t="shared" si="119"/>
        <v>32.265306122449005</v>
      </c>
      <c r="V71" s="79">
        <f t="shared" si="120"/>
        <v>0</v>
      </c>
      <c r="W71" s="83">
        <f t="shared" si="121"/>
        <v>0</v>
      </c>
      <c r="X71" s="43">
        <f t="shared" si="122"/>
        <v>0</v>
      </c>
      <c r="Y71" s="43">
        <f t="shared" ref="Y71:Z71" si="140">C595</f>
        <v>0</v>
      </c>
      <c r="Z71" s="43">
        <f t="shared" si="140"/>
        <v>0</v>
      </c>
      <c r="AB71" s="88">
        <v>30673469387.755001</v>
      </c>
      <c r="AC71" s="88">
        <v>-24.11252</v>
      </c>
      <c r="AD71" s="88">
        <v>17.728778999999999</v>
      </c>
      <c r="AE71" s="88">
        <v>25.928017000000001</v>
      </c>
      <c r="AF71" s="88">
        <v>-90.578452999999996</v>
      </c>
      <c r="AG71" s="88">
        <v>-8.1992369000000007</v>
      </c>
      <c r="AH71" s="8"/>
      <c r="AI71" s="6">
        <f t="shared" si="107"/>
        <v>32.265306122449005</v>
      </c>
      <c r="AJ71" s="6">
        <f t="shared" si="108"/>
        <v>26.063585</v>
      </c>
      <c r="AK71" s="83">
        <f t="shared" si="124"/>
        <v>17.737096999999999</v>
      </c>
      <c r="AL71" s="6">
        <f t="shared" si="125"/>
        <v>32.265306122449005</v>
      </c>
      <c r="AM71" s="79">
        <f t="shared" si="126"/>
        <v>24.983827999999999</v>
      </c>
      <c r="AN71" s="83">
        <f t="shared" si="127"/>
        <v>16.625409999999999</v>
      </c>
      <c r="AO71" s="6">
        <f t="shared" si="128"/>
        <v>32.265306122449005</v>
      </c>
      <c r="AP71" s="43">
        <f t="shared" si="129"/>
        <v>23.575120999999999</v>
      </c>
      <c r="AQ71" s="83">
        <f t="shared" si="130"/>
        <v>15.085901</v>
      </c>
      <c r="AR71" s="6">
        <f t="shared" si="131"/>
        <v>32.265306122449005</v>
      </c>
      <c r="AS71" s="79">
        <f t="shared" si="132"/>
        <v>0</v>
      </c>
      <c r="AT71" s="83">
        <f t="shared" si="133"/>
        <v>0</v>
      </c>
      <c r="AU71" s="6">
        <f t="shared" si="134"/>
        <v>32.265306122449005</v>
      </c>
      <c r="AV71" s="79">
        <f t="shared" si="135"/>
        <v>0</v>
      </c>
      <c r="AW71" s="83">
        <f t="shared" si="136"/>
        <v>0</v>
      </c>
      <c r="AX71" s="43">
        <f t="shared" si="137"/>
        <v>0</v>
      </c>
      <c r="AY71" s="43">
        <f t="shared" si="138"/>
        <v>0</v>
      </c>
      <c r="AZ71" s="43">
        <f t="shared" si="139"/>
        <v>0</v>
      </c>
    </row>
    <row r="72" spans="2:52" x14ac:dyDescent="0.25">
      <c r="B72" s="88">
        <v>31071428571.429001</v>
      </c>
      <c r="C72" s="88">
        <v>-23.751757000000001</v>
      </c>
      <c r="D72" s="88">
        <v>18.646774000000001</v>
      </c>
      <c r="E72" s="88">
        <v>26.355526000000001</v>
      </c>
      <c r="F72" s="88">
        <v>-84.972899999999996</v>
      </c>
      <c r="G72" s="88">
        <v>-7.7087526000000004</v>
      </c>
      <c r="H72" s="8"/>
      <c r="I72" s="6">
        <f t="shared" si="104"/>
        <v>32.663265306122</v>
      </c>
      <c r="J72" s="6">
        <f t="shared" si="105"/>
        <v>25.38644</v>
      </c>
      <c r="K72" s="83">
        <f t="shared" si="109"/>
        <v>17.354005999999998</v>
      </c>
      <c r="L72" s="6">
        <f t="shared" si="110"/>
        <v>32.663265306122</v>
      </c>
      <c r="M72" s="79">
        <f t="shared" si="111"/>
        <v>25.329594</v>
      </c>
      <c r="N72" s="83">
        <f t="shared" si="112"/>
        <v>17.263494000000001</v>
      </c>
      <c r="O72" s="6">
        <f t="shared" si="113"/>
        <v>32.663265306122</v>
      </c>
      <c r="P72" s="79">
        <f t="shared" si="114"/>
        <v>24.270928999999999</v>
      </c>
      <c r="Q72" s="83">
        <f t="shared" si="115"/>
        <v>16.124357</v>
      </c>
      <c r="R72" s="6">
        <f t="shared" si="116"/>
        <v>32.663265306122</v>
      </c>
      <c r="S72" s="79">
        <f t="shared" si="117"/>
        <v>0</v>
      </c>
      <c r="T72" s="83">
        <f t="shared" si="118"/>
        <v>0</v>
      </c>
      <c r="U72" s="6">
        <f t="shared" si="119"/>
        <v>32.663265306122</v>
      </c>
      <c r="V72" s="79">
        <f t="shared" si="120"/>
        <v>0</v>
      </c>
      <c r="W72" s="83">
        <f t="shared" si="121"/>
        <v>0</v>
      </c>
      <c r="X72" s="43">
        <f t="shared" si="122"/>
        <v>0</v>
      </c>
      <c r="Y72" s="43">
        <f t="shared" ref="Y72:Z72" si="141">C596</f>
        <v>0</v>
      </c>
      <c r="Z72" s="43">
        <f t="shared" si="141"/>
        <v>0</v>
      </c>
      <c r="AB72" s="88">
        <v>31071428571.429001</v>
      </c>
      <c r="AC72" s="88">
        <v>-24.126121999999999</v>
      </c>
      <c r="AD72" s="88">
        <v>18.213356000000001</v>
      </c>
      <c r="AE72" s="88">
        <v>26.387449</v>
      </c>
      <c r="AF72" s="88">
        <v>-88.715384999999998</v>
      </c>
      <c r="AG72" s="88">
        <v>-8.1740931999999997</v>
      </c>
      <c r="AH72" s="8"/>
      <c r="AI72" s="6">
        <f t="shared" si="107"/>
        <v>32.663265306122</v>
      </c>
      <c r="AJ72" s="6">
        <f t="shared" si="108"/>
        <v>25.571819000000001</v>
      </c>
      <c r="AK72" s="83">
        <f t="shared" si="124"/>
        <v>17.218392999999999</v>
      </c>
      <c r="AL72" s="6">
        <f t="shared" si="125"/>
        <v>32.663265306122</v>
      </c>
      <c r="AM72" s="79">
        <f t="shared" si="126"/>
        <v>24.072272999999999</v>
      </c>
      <c r="AN72" s="83">
        <f t="shared" si="127"/>
        <v>15.670047</v>
      </c>
      <c r="AO72" s="6">
        <f t="shared" si="128"/>
        <v>32.663265306122</v>
      </c>
      <c r="AP72" s="43">
        <f t="shared" si="129"/>
        <v>22.427493999999999</v>
      </c>
      <c r="AQ72" s="83">
        <f t="shared" si="130"/>
        <v>13.854196999999999</v>
      </c>
      <c r="AR72" s="6">
        <f t="shared" si="131"/>
        <v>32.663265306122</v>
      </c>
      <c r="AS72" s="79">
        <f t="shared" si="132"/>
        <v>0</v>
      </c>
      <c r="AT72" s="83">
        <f t="shared" si="133"/>
        <v>0</v>
      </c>
      <c r="AU72" s="6">
        <f t="shared" si="134"/>
        <v>32.663265306122</v>
      </c>
      <c r="AV72" s="79">
        <f t="shared" si="135"/>
        <v>0</v>
      </c>
      <c r="AW72" s="83">
        <f t="shared" si="136"/>
        <v>0</v>
      </c>
      <c r="AX72" s="43">
        <f t="shared" si="137"/>
        <v>0</v>
      </c>
      <c r="AY72" s="43">
        <f t="shared" si="138"/>
        <v>0</v>
      </c>
      <c r="AZ72" s="43">
        <f t="shared" si="139"/>
        <v>0</v>
      </c>
    </row>
    <row r="73" spans="2:52" x14ac:dyDescent="0.25">
      <c r="B73" s="88">
        <v>31469387755.102001</v>
      </c>
      <c r="C73" s="88">
        <v>-23.631413999999999</v>
      </c>
      <c r="D73" s="88">
        <v>18.178850000000001</v>
      </c>
      <c r="E73" s="88">
        <v>25.938641000000001</v>
      </c>
      <c r="F73" s="88">
        <v>-91.111778000000001</v>
      </c>
      <c r="G73" s="88">
        <v>-7.7597904</v>
      </c>
      <c r="H73" s="8"/>
      <c r="I73" s="6">
        <f t="shared" si="104"/>
        <v>33.061224489796004</v>
      </c>
      <c r="J73" s="6">
        <f t="shared" si="105"/>
        <v>25.484867000000001</v>
      </c>
      <c r="K73" s="83">
        <f t="shared" si="109"/>
        <v>17.235161000000002</v>
      </c>
      <c r="L73" s="6">
        <f t="shared" si="110"/>
        <v>33.061224489796004</v>
      </c>
      <c r="M73" s="79">
        <f t="shared" si="111"/>
        <v>25.434930999999999</v>
      </c>
      <c r="N73" s="83">
        <f t="shared" si="112"/>
        <v>17.139558999999998</v>
      </c>
      <c r="O73" s="6">
        <f t="shared" si="113"/>
        <v>33.061224489796004</v>
      </c>
      <c r="P73" s="79">
        <f t="shared" si="114"/>
        <v>24.253140999999999</v>
      </c>
      <c r="Q73" s="83">
        <f t="shared" si="115"/>
        <v>15.860334</v>
      </c>
      <c r="R73" s="6">
        <f t="shared" si="116"/>
        <v>33.061224489796004</v>
      </c>
      <c r="S73" s="79">
        <f t="shared" si="117"/>
        <v>0</v>
      </c>
      <c r="T73" s="83">
        <f t="shared" si="118"/>
        <v>0</v>
      </c>
      <c r="U73" s="6">
        <f t="shared" si="119"/>
        <v>33.061224489796004</v>
      </c>
      <c r="V73" s="79">
        <f t="shared" si="120"/>
        <v>0</v>
      </c>
      <c r="W73" s="83">
        <f t="shared" si="121"/>
        <v>0</v>
      </c>
      <c r="X73" s="43">
        <f t="shared" si="122"/>
        <v>0</v>
      </c>
      <c r="Y73" s="43">
        <f t="shared" ref="Y73:Z73" si="142">C597</f>
        <v>0</v>
      </c>
      <c r="Z73" s="43">
        <f t="shared" si="142"/>
        <v>0</v>
      </c>
      <c r="AB73" s="88">
        <v>31469387755.102001</v>
      </c>
      <c r="AC73" s="88">
        <v>-24.249103999999999</v>
      </c>
      <c r="AD73" s="88">
        <v>17.679746999999999</v>
      </c>
      <c r="AE73" s="88">
        <v>25.889856000000002</v>
      </c>
      <c r="AF73" s="88">
        <v>-87.449523999999997</v>
      </c>
      <c r="AG73" s="88">
        <v>-8.2101106999999995</v>
      </c>
      <c r="AH73" s="8"/>
      <c r="AI73" s="6">
        <f t="shared" si="107"/>
        <v>33.061224489796004</v>
      </c>
      <c r="AJ73" s="6">
        <f t="shared" si="108"/>
        <v>24.912534999999998</v>
      </c>
      <c r="AK73" s="83">
        <f t="shared" si="124"/>
        <v>16.548860999999999</v>
      </c>
      <c r="AL73" s="6">
        <f t="shared" si="125"/>
        <v>33.061224489796004</v>
      </c>
      <c r="AM73" s="79">
        <f t="shared" si="126"/>
        <v>23.641233</v>
      </c>
      <c r="AN73" s="83">
        <f t="shared" si="127"/>
        <v>15.211954</v>
      </c>
      <c r="AO73" s="6">
        <f t="shared" si="128"/>
        <v>33.061224489796004</v>
      </c>
      <c r="AP73" s="43">
        <f t="shared" si="129"/>
        <v>21.945302999999999</v>
      </c>
      <c r="AQ73" s="83">
        <f t="shared" si="130"/>
        <v>13.306619</v>
      </c>
      <c r="AR73" s="6">
        <f t="shared" si="131"/>
        <v>33.061224489796004</v>
      </c>
      <c r="AS73" s="79">
        <f t="shared" si="132"/>
        <v>0</v>
      </c>
      <c r="AT73" s="83">
        <f t="shared" si="133"/>
        <v>0</v>
      </c>
      <c r="AU73" s="6">
        <f t="shared" si="134"/>
        <v>33.061224489796004</v>
      </c>
      <c r="AV73" s="79">
        <f t="shared" si="135"/>
        <v>0</v>
      </c>
      <c r="AW73" s="83">
        <f t="shared" si="136"/>
        <v>0</v>
      </c>
      <c r="AX73" s="43">
        <f t="shared" si="137"/>
        <v>0</v>
      </c>
      <c r="AY73" s="43">
        <f t="shared" si="138"/>
        <v>0</v>
      </c>
      <c r="AZ73" s="43">
        <f t="shared" si="139"/>
        <v>0</v>
      </c>
    </row>
    <row r="74" spans="2:52" x14ac:dyDescent="0.25">
      <c r="B74" s="88">
        <v>31867346938.776001</v>
      </c>
      <c r="C74" s="88">
        <v>-23.730356</v>
      </c>
      <c r="D74" s="88">
        <v>18.490286000000001</v>
      </c>
      <c r="E74" s="88">
        <v>26.222245999999998</v>
      </c>
      <c r="F74" s="88">
        <v>-86.329002000000003</v>
      </c>
      <c r="G74" s="88">
        <v>-7.7319602999999999</v>
      </c>
      <c r="H74" s="8"/>
      <c r="I74" s="6">
        <f t="shared" si="104"/>
        <v>33.459183673468999</v>
      </c>
      <c r="J74" s="6">
        <f t="shared" si="105"/>
        <v>25.371331999999999</v>
      </c>
      <c r="K74" s="83">
        <f t="shared" si="109"/>
        <v>16.749876</v>
      </c>
      <c r="L74" s="6">
        <f t="shared" si="110"/>
        <v>33.459183673468999</v>
      </c>
      <c r="M74" s="79">
        <f t="shared" si="111"/>
        <v>25.109922000000001</v>
      </c>
      <c r="N74" s="83">
        <f t="shared" si="112"/>
        <v>16.432949000000001</v>
      </c>
      <c r="O74" s="6">
        <f t="shared" si="113"/>
        <v>33.459183673468999</v>
      </c>
      <c r="P74" s="79">
        <f t="shared" si="114"/>
        <v>24.616759999999999</v>
      </c>
      <c r="Q74" s="83">
        <f t="shared" si="115"/>
        <v>15.825224</v>
      </c>
      <c r="R74" s="6">
        <f t="shared" si="116"/>
        <v>33.459183673468999</v>
      </c>
      <c r="S74" s="79">
        <f t="shared" si="117"/>
        <v>0</v>
      </c>
      <c r="T74" s="83">
        <f t="shared" si="118"/>
        <v>0</v>
      </c>
      <c r="U74" s="6">
        <f t="shared" si="119"/>
        <v>33.459183673468999</v>
      </c>
      <c r="V74" s="79">
        <f t="shared" si="120"/>
        <v>0</v>
      </c>
      <c r="W74" s="83">
        <f t="shared" si="121"/>
        <v>0</v>
      </c>
      <c r="X74" s="43">
        <f t="shared" si="122"/>
        <v>0</v>
      </c>
      <c r="Y74" s="43">
        <f t="shared" ref="Y74:Z74" si="143">C598</f>
        <v>0</v>
      </c>
      <c r="Z74" s="43">
        <f t="shared" si="143"/>
        <v>0</v>
      </c>
      <c r="AB74" s="88">
        <v>31867346938.776001</v>
      </c>
      <c r="AC74" s="88">
        <v>-24.209484</v>
      </c>
      <c r="AD74" s="88">
        <v>17.410357999999999</v>
      </c>
      <c r="AE74" s="88">
        <v>25.705943999999999</v>
      </c>
      <c r="AF74" s="88">
        <v>-87.667693999999997</v>
      </c>
      <c r="AG74" s="88">
        <v>-8.2955846999999991</v>
      </c>
      <c r="AH74" s="8"/>
      <c r="AI74" s="6">
        <f t="shared" si="107"/>
        <v>33.459183673468999</v>
      </c>
      <c r="AJ74" s="6">
        <f t="shared" si="108"/>
        <v>23.852270000000001</v>
      </c>
      <c r="AK74" s="83">
        <f t="shared" si="124"/>
        <v>15.496268000000001</v>
      </c>
      <c r="AL74" s="6">
        <f t="shared" si="125"/>
        <v>33.459183673468999</v>
      </c>
      <c r="AM74" s="79">
        <f t="shared" si="126"/>
        <v>23.087215</v>
      </c>
      <c r="AN74" s="83">
        <f t="shared" si="127"/>
        <v>14.649523</v>
      </c>
      <c r="AO74" s="6">
        <f t="shared" si="128"/>
        <v>33.459183673468999</v>
      </c>
      <c r="AP74" s="43">
        <f t="shared" si="129"/>
        <v>21.259056000000001</v>
      </c>
      <c r="AQ74" s="83">
        <f t="shared" si="130"/>
        <v>12.570966</v>
      </c>
      <c r="AR74" s="6">
        <f t="shared" si="131"/>
        <v>33.459183673468999</v>
      </c>
      <c r="AS74" s="79">
        <f t="shared" si="132"/>
        <v>0</v>
      </c>
      <c r="AT74" s="83">
        <f t="shared" si="133"/>
        <v>0</v>
      </c>
      <c r="AU74" s="6">
        <f t="shared" si="134"/>
        <v>33.459183673468999</v>
      </c>
      <c r="AV74" s="79">
        <f t="shared" si="135"/>
        <v>0</v>
      </c>
      <c r="AW74" s="83">
        <f t="shared" si="136"/>
        <v>0</v>
      </c>
      <c r="AX74" s="43">
        <f t="shared" si="137"/>
        <v>0</v>
      </c>
      <c r="AY74" s="43">
        <f t="shared" si="138"/>
        <v>0</v>
      </c>
      <c r="AZ74" s="43">
        <f t="shared" si="139"/>
        <v>0</v>
      </c>
    </row>
    <row r="75" spans="2:52" x14ac:dyDescent="0.25">
      <c r="B75" s="88">
        <v>32265306122.449001</v>
      </c>
      <c r="C75" s="88">
        <v>-23.715256</v>
      </c>
      <c r="D75" s="88">
        <v>17.505610999999998</v>
      </c>
      <c r="E75" s="88">
        <v>25.342193999999999</v>
      </c>
      <c r="F75" s="88">
        <v>-86.732017999999997</v>
      </c>
      <c r="G75" s="88">
        <v>-7.8365817</v>
      </c>
      <c r="H75" s="8"/>
      <c r="I75" s="6">
        <f t="shared" si="104"/>
        <v>33.857142857143003</v>
      </c>
      <c r="J75" s="6">
        <f t="shared" si="105"/>
        <v>25.046745000000001</v>
      </c>
      <c r="K75" s="83">
        <f t="shared" si="109"/>
        <v>16.17868</v>
      </c>
      <c r="L75" s="6">
        <f t="shared" si="110"/>
        <v>33.857142857143003</v>
      </c>
      <c r="M75" s="79">
        <f t="shared" si="111"/>
        <v>25.093613000000001</v>
      </c>
      <c r="N75" s="83">
        <f t="shared" si="112"/>
        <v>16.172350000000002</v>
      </c>
      <c r="O75" s="6">
        <f t="shared" si="113"/>
        <v>33.857142857143003</v>
      </c>
      <c r="P75" s="79">
        <f t="shared" si="114"/>
        <v>24.896858000000002</v>
      </c>
      <c r="Q75" s="83">
        <f t="shared" si="115"/>
        <v>15.852643</v>
      </c>
      <c r="R75" s="6">
        <f t="shared" si="116"/>
        <v>33.857142857143003</v>
      </c>
      <c r="S75" s="79">
        <f t="shared" si="117"/>
        <v>0</v>
      </c>
      <c r="T75" s="83">
        <f t="shared" si="118"/>
        <v>0</v>
      </c>
      <c r="U75" s="6">
        <f t="shared" si="119"/>
        <v>33.857142857143003</v>
      </c>
      <c r="V75" s="79">
        <f t="shared" si="120"/>
        <v>0</v>
      </c>
      <c r="W75" s="83">
        <f t="shared" si="121"/>
        <v>0</v>
      </c>
      <c r="X75" s="43">
        <f t="shared" si="122"/>
        <v>0</v>
      </c>
      <c r="Y75" s="43">
        <f t="shared" ref="Y75:Z75" si="144">C599</f>
        <v>0</v>
      </c>
      <c r="Z75" s="43">
        <f t="shared" si="144"/>
        <v>0</v>
      </c>
      <c r="AB75" s="88">
        <v>32265306122.449001</v>
      </c>
      <c r="AC75" s="88">
        <v>-24.354997999999998</v>
      </c>
      <c r="AD75" s="88">
        <v>17.737096999999999</v>
      </c>
      <c r="AE75" s="88">
        <v>26.063585</v>
      </c>
      <c r="AF75" s="88">
        <v>-87.785690000000002</v>
      </c>
      <c r="AG75" s="88">
        <v>-8.3264885</v>
      </c>
      <c r="AH75" s="8"/>
      <c r="AI75" s="6">
        <f t="shared" si="107"/>
        <v>33.857142857143003</v>
      </c>
      <c r="AJ75" s="6">
        <f t="shared" si="108"/>
        <v>23.304096000000001</v>
      </c>
      <c r="AK75" s="83">
        <f t="shared" si="124"/>
        <v>14.948261</v>
      </c>
      <c r="AL75" s="6">
        <f t="shared" si="125"/>
        <v>33.857142857143003</v>
      </c>
      <c r="AM75" s="79">
        <f t="shared" si="126"/>
        <v>22.497416999999999</v>
      </c>
      <c r="AN75" s="83">
        <f t="shared" si="127"/>
        <v>14.049344</v>
      </c>
      <c r="AO75" s="6">
        <f t="shared" si="128"/>
        <v>33.857142857143003</v>
      </c>
      <c r="AP75" s="43">
        <f t="shared" si="129"/>
        <v>20.759658999999999</v>
      </c>
      <c r="AQ75" s="83">
        <f t="shared" si="130"/>
        <v>12.030034000000001</v>
      </c>
      <c r="AR75" s="6">
        <f t="shared" si="131"/>
        <v>33.857142857143003</v>
      </c>
      <c r="AS75" s="79">
        <f t="shared" si="132"/>
        <v>0</v>
      </c>
      <c r="AT75" s="83">
        <f t="shared" si="133"/>
        <v>0</v>
      </c>
      <c r="AU75" s="6">
        <f t="shared" si="134"/>
        <v>33.857142857143003</v>
      </c>
      <c r="AV75" s="79">
        <f t="shared" si="135"/>
        <v>0</v>
      </c>
      <c r="AW75" s="83">
        <f t="shared" si="136"/>
        <v>0</v>
      </c>
      <c r="AX75" s="43">
        <f t="shared" si="137"/>
        <v>0</v>
      </c>
      <c r="AY75" s="43">
        <f t="shared" si="138"/>
        <v>0</v>
      </c>
      <c r="AZ75" s="43">
        <f t="shared" si="139"/>
        <v>0</v>
      </c>
    </row>
    <row r="76" spans="2:52" x14ac:dyDescent="0.25">
      <c r="B76" s="88">
        <v>32663265306.122002</v>
      </c>
      <c r="C76" s="88">
        <v>-23.888044000000001</v>
      </c>
      <c r="D76" s="88">
        <v>17.354005999999998</v>
      </c>
      <c r="E76" s="88">
        <v>25.38644</v>
      </c>
      <c r="F76" s="88">
        <v>-85.973624999999998</v>
      </c>
      <c r="G76" s="88">
        <v>-8.0324334999999998</v>
      </c>
      <c r="H76" s="8"/>
      <c r="I76" s="6">
        <f t="shared" si="104"/>
        <v>34.255102040815999</v>
      </c>
      <c r="J76" s="6">
        <f t="shared" si="105"/>
        <v>25.023758000000001</v>
      </c>
      <c r="K76" s="83">
        <f t="shared" si="109"/>
        <v>15.822658000000001</v>
      </c>
      <c r="L76" s="6">
        <f t="shared" si="110"/>
        <v>34.255102040815999</v>
      </c>
      <c r="M76" s="79">
        <f t="shared" si="111"/>
        <v>25.270019999999999</v>
      </c>
      <c r="N76" s="83">
        <f t="shared" si="112"/>
        <v>16.015615</v>
      </c>
      <c r="O76" s="6">
        <f t="shared" si="113"/>
        <v>34.255102040815999</v>
      </c>
      <c r="P76" s="79">
        <f t="shared" si="114"/>
        <v>25.159694999999999</v>
      </c>
      <c r="Q76" s="83">
        <f t="shared" si="115"/>
        <v>15.779313</v>
      </c>
      <c r="R76" s="6">
        <f t="shared" si="116"/>
        <v>34.255102040815999</v>
      </c>
      <c r="S76" s="79">
        <f t="shared" si="117"/>
        <v>0</v>
      </c>
      <c r="T76" s="83">
        <f t="shared" si="118"/>
        <v>0</v>
      </c>
      <c r="U76" s="6">
        <f t="shared" si="119"/>
        <v>34.255102040815999</v>
      </c>
      <c r="V76" s="79">
        <f t="shared" si="120"/>
        <v>0</v>
      </c>
      <c r="W76" s="83">
        <f t="shared" si="121"/>
        <v>0</v>
      </c>
      <c r="X76" s="43">
        <f t="shared" si="122"/>
        <v>0</v>
      </c>
      <c r="Y76" s="43">
        <f t="shared" ref="Y76:Z76" si="145">C600</f>
        <v>0</v>
      </c>
      <c r="Z76" s="43">
        <f t="shared" si="145"/>
        <v>0</v>
      </c>
      <c r="AB76" s="88">
        <v>32663265306.122002</v>
      </c>
      <c r="AC76" s="88">
        <v>-24.361809000000001</v>
      </c>
      <c r="AD76" s="88">
        <v>17.218392999999999</v>
      </c>
      <c r="AE76" s="88">
        <v>25.571819000000001</v>
      </c>
      <c r="AF76" s="88">
        <v>-89.748069999999998</v>
      </c>
      <c r="AG76" s="88">
        <v>-8.3534260000000007</v>
      </c>
      <c r="AH76" s="8"/>
      <c r="AI76" s="6">
        <f t="shared" si="107"/>
        <v>34.255102040815999</v>
      </c>
      <c r="AJ76" s="6">
        <f t="shared" si="108"/>
        <v>22.680347000000001</v>
      </c>
      <c r="AK76" s="83">
        <f t="shared" si="124"/>
        <v>14.341419</v>
      </c>
      <c r="AL76" s="6">
        <f t="shared" si="125"/>
        <v>34.255102040815999</v>
      </c>
      <c r="AM76" s="79">
        <f t="shared" si="126"/>
        <v>21.849979000000001</v>
      </c>
      <c r="AN76" s="83">
        <f t="shared" si="127"/>
        <v>13.418615000000001</v>
      </c>
      <c r="AO76" s="6">
        <f t="shared" si="128"/>
        <v>34.255102040815999</v>
      </c>
      <c r="AP76" s="43">
        <f t="shared" si="129"/>
        <v>20.094109</v>
      </c>
      <c r="AQ76" s="83">
        <f t="shared" si="130"/>
        <v>11.350626999999999</v>
      </c>
      <c r="AR76" s="6">
        <f t="shared" si="131"/>
        <v>34.255102040815999</v>
      </c>
      <c r="AS76" s="79">
        <f t="shared" si="132"/>
        <v>0</v>
      </c>
      <c r="AT76" s="83">
        <f t="shared" si="133"/>
        <v>0</v>
      </c>
      <c r="AU76" s="6">
        <f t="shared" si="134"/>
        <v>34.255102040815999</v>
      </c>
      <c r="AV76" s="79">
        <f t="shared" si="135"/>
        <v>0</v>
      </c>
      <c r="AW76" s="83">
        <f t="shared" si="136"/>
        <v>0</v>
      </c>
      <c r="AX76" s="43">
        <f t="shared" si="137"/>
        <v>0</v>
      </c>
      <c r="AY76" s="43">
        <f t="shared" si="138"/>
        <v>0</v>
      </c>
      <c r="AZ76" s="43">
        <f t="shared" si="139"/>
        <v>0</v>
      </c>
    </row>
    <row r="77" spans="2:52" x14ac:dyDescent="0.25">
      <c r="B77" s="88">
        <v>33061224489.796001</v>
      </c>
      <c r="C77" s="88">
        <v>-24.253992</v>
      </c>
      <c r="D77" s="88">
        <v>17.235161000000002</v>
      </c>
      <c r="E77" s="88">
        <v>25.484867000000001</v>
      </c>
      <c r="F77" s="88">
        <v>-86.990273000000002</v>
      </c>
      <c r="G77" s="88">
        <v>-8.2497071999999996</v>
      </c>
      <c r="H77" s="8"/>
      <c r="I77" s="6">
        <f t="shared" si="104"/>
        <v>34.653061224489996</v>
      </c>
      <c r="J77" s="6">
        <f t="shared" si="105"/>
        <v>25.098122</v>
      </c>
      <c r="K77" s="83">
        <f t="shared" si="109"/>
        <v>15.594573</v>
      </c>
      <c r="L77" s="6">
        <f t="shared" si="110"/>
        <v>34.653061224489996</v>
      </c>
      <c r="M77" s="79">
        <f t="shared" si="111"/>
        <v>25.421140999999999</v>
      </c>
      <c r="N77" s="83">
        <f t="shared" si="112"/>
        <v>15.859719999999999</v>
      </c>
      <c r="O77" s="6">
        <f t="shared" si="113"/>
        <v>34.653061224489996</v>
      </c>
      <c r="P77" s="79">
        <f t="shared" si="114"/>
        <v>25.615891000000001</v>
      </c>
      <c r="Q77" s="83">
        <f t="shared" si="115"/>
        <v>15.930358</v>
      </c>
      <c r="R77" s="6">
        <f t="shared" si="116"/>
        <v>34.653061224489996</v>
      </c>
      <c r="S77" s="79">
        <f t="shared" si="117"/>
        <v>0</v>
      </c>
      <c r="T77" s="83">
        <f t="shared" si="118"/>
        <v>0</v>
      </c>
      <c r="U77" s="6">
        <f t="shared" si="119"/>
        <v>34.653061224489996</v>
      </c>
      <c r="V77" s="79">
        <f t="shared" si="120"/>
        <v>0</v>
      </c>
      <c r="W77" s="83">
        <f t="shared" si="121"/>
        <v>0</v>
      </c>
      <c r="X77" s="43">
        <f t="shared" si="122"/>
        <v>0</v>
      </c>
      <c r="Y77" s="43">
        <f t="shared" ref="Y77:Z77" si="146">C601</f>
        <v>0</v>
      </c>
      <c r="Z77" s="43">
        <f t="shared" si="146"/>
        <v>0</v>
      </c>
      <c r="AB77" s="88">
        <v>33061224489.796001</v>
      </c>
      <c r="AC77" s="88">
        <v>-24.368385</v>
      </c>
      <c r="AD77" s="88">
        <v>16.548860999999999</v>
      </c>
      <c r="AE77" s="88">
        <v>24.912534999999998</v>
      </c>
      <c r="AF77" s="88">
        <v>-85.032173</v>
      </c>
      <c r="AG77" s="88">
        <v>-8.3636742000000002</v>
      </c>
      <c r="AH77" s="8"/>
      <c r="AI77" s="6">
        <f t="shared" si="107"/>
        <v>34.653061224489996</v>
      </c>
      <c r="AJ77" s="6">
        <f t="shared" si="108"/>
        <v>21.977148</v>
      </c>
      <c r="AK77" s="83">
        <f t="shared" si="124"/>
        <v>13.484909999999999</v>
      </c>
      <c r="AL77" s="6">
        <f t="shared" si="125"/>
        <v>34.653061224489996</v>
      </c>
      <c r="AM77" s="79">
        <f t="shared" si="126"/>
        <v>21.386203999999999</v>
      </c>
      <c r="AN77" s="83">
        <f t="shared" si="127"/>
        <v>12.796226000000001</v>
      </c>
      <c r="AO77" s="6">
        <f t="shared" si="128"/>
        <v>34.653061224489996</v>
      </c>
      <c r="AP77" s="43">
        <f t="shared" si="129"/>
        <v>19.375515</v>
      </c>
      <c r="AQ77" s="83">
        <f t="shared" si="130"/>
        <v>10.439</v>
      </c>
      <c r="AR77" s="6">
        <f t="shared" si="131"/>
        <v>34.653061224489996</v>
      </c>
      <c r="AS77" s="79">
        <f t="shared" si="132"/>
        <v>0</v>
      </c>
      <c r="AT77" s="83">
        <f t="shared" si="133"/>
        <v>0</v>
      </c>
      <c r="AU77" s="6">
        <f t="shared" si="134"/>
        <v>34.653061224489996</v>
      </c>
      <c r="AV77" s="79">
        <f t="shared" si="135"/>
        <v>0</v>
      </c>
      <c r="AW77" s="83">
        <f t="shared" si="136"/>
        <v>0</v>
      </c>
      <c r="AX77" s="43">
        <f t="shared" si="137"/>
        <v>0</v>
      </c>
      <c r="AY77" s="43">
        <f t="shared" si="138"/>
        <v>0</v>
      </c>
      <c r="AZ77" s="43">
        <f t="shared" si="139"/>
        <v>0</v>
      </c>
    </row>
    <row r="78" spans="2:52" x14ac:dyDescent="0.25">
      <c r="B78" s="88">
        <v>33459183673.469002</v>
      </c>
      <c r="C78" s="88">
        <v>-24.365687999999999</v>
      </c>
      <c r="D78" s="88">
        <v>16.749876</v>
      </c>
      <c r="E78" s="88">
        <v>25.371331999999999</v>
      </c>
      <c r="F78" s="88">
        <v>-87.970237999999995</v>
      </c>
      <c r="G78" s="88">
        <v>-8.6214551999999998</v>
      </c>
      <c r="H78" s="8"/>
      <c r="I78" s="6">
        <f t="shared" si="104"/>
        <v>35.051020408163005</v>
      </c>
      <c r="J78" s="6">
        <f t="shared" si="105"/>
        <v>26.740732000000001</v>
      </c>
      <c r="K78" s="83">
        <f t="shared" si="109"/>
        <v>16.698983999999999</v>
      </c>
      <c r="L78" s="6">
        <f t="shared" si="110"/>
        <v>35.051020408163005</v>
      </c>
      <c r="M78" s="79">
        <f t="shared" si="111"/>
        <v>26.592813</v>
      </c>
      <c r="N78" s="83">
        <f t="shared" si="112"/>
        <v>16.480157999999999</v>
      </c>
      <c r="O78" s="6">
        <f t="shared" si="113"/>
        <v>35.051020408163005</v>
      </c>
      <c r="P78" s="79">
        <f t="shared" si="114"/>
        <v>26.816058999999999</v>
      </c>
      <c r="Q78" s="83">
        <f t="shared" si="115"/>
        <v>16.575479999999999</v>
      </c>
      <c r="R78" s="6">
        <f t="shared" si="116"/>
        <v>35.051020408163005</v>
      </c>
      <c r="S78" s="79">
        <f t="shared" si="117"/>
        <v>0</v>
      </c>
      <c r="T78" s="83">
        <f t="shared" si="118"/>
        <v>0</v>
      </c>
      <c r="U78" s="6">
        <f t="shared" si="119"/>
        <v>35.051020408163005</v>
      </c>
      <c r="V78" s="79">
        <f t="shared" si="120"/>
        <v>0</v>
      </c>
      <c r="W78" s="83">
        <f t="shared" si="121"/>
        <v>0</v>
      </c>
      <c r="X78" s="43">
        <f t="shared" si="122"/>
        <v>0</v>
      </c>
      <c r="Y78" s="43">
        <f t="shared" ref="Y78:Z78" si="147">C602</f>
        <v>0</v>
      </c>
      <c r="Z78" s="43">
        <f t="shared" si="147"/>
        <v>0</v>
      </c>
      <c r="AB78" s="88">
        <v>33459183673.469002</v>
      </c>
      <c r="AC78" s="88">
        <v>-24.380571</v>
      </c>
      <c r="AD78" s="88">
        <v>15.496268000000001</v>
      </c>
      <c r="AE78" s="88">
        <v>23.852270000000001</v>
      </c>
      <c r="AF78" s="88">
        <v>-83.845222000000007</v>
      </c>
      <c r="AG78" s="88">
        <v>-8.3560028000000006</v>
      </c>
      <c r="AH78" s="8"/>
      <c r="AI78" s="6">
        <f t="shared" si="107"/>
        <v>35.051020408163005</v>
      </c>
      <c r="AJ78" s="6">
        <f t="shared" si="108"/>
        <v>22.173313</v>
      </c>
      <c r="AK78" s="83">
        <f t="shared" si="124"/>
        <v>13.390774</v>
      </c>
      <c r="AL78" s="6">
        <f t="shared" si="125"/>
        <v>35.051020408163005</v>
      </c>
      <c r="AM78" s="79">
        <f t="shared" si="126"/>
        <v>21.292463000000001</v>
      </c>
      <c r="AN78" s="83">
        <f t="shared" si="127"/>
        <v>12.410682</v>
      </c>
      <c r="AO78" s="6">
        <f t="shared" si="128"/>
        <v>35.051020408163005</v>
      </c>
      <c r="AP78" s="43">
        <f t="shared" si="129"/>
        <v>19.100611000000001</v>
      </c>
      <c r="AQ78" s="83">
        <f t="shared" si="130"/>
        <v>9.8153362000000008</v>
      </c>
      <c r="AR78" s="6">
        <f t="shared" si="131"/>
        <v>35.051020408163005</v>
      </c>
      <c r="AS78" s="79">
        <f t="shared" si="132"/>
        <v>0</v>
      </c>
      <c r="AT78" s="83">
        <f t="shared" si="133"/>
        <v>0</v>
      </c>
      <c r="AU78" s="6">
        <f t="shared" si="134"/>
        <v>35.051020408163005</v>
      </c>
      <c r="AV78" s="79">
        <f t="shared" si="135"/>
        <v>0</v>
      </c>
      <c r="AW78" s="83">
        <f t="shared" si="136"/>
        <v>0</v>
      </c>
      <c r="AX78" s="43">
        <f t="shared" si="137"/>
        <v>0</v>
      </c>
      <c r="AY78" s="43">
        <f t="shared" si="138"/>
        <v>0</v>
      </c>
      <c r="AZ78" s="43">
        <f t="shared" si="139"/>
        <v>0</v>
      </c>
    </row>
    <row r="79" spans="2:52" x14ac:dyDescent="0.25">
      <c r="B79" s="88">
        <v>33857142857.143002</v>
      </c>
      <c r="C79" s="88">
        <v>-25.070292999999999</v>
      </c>
      <c r="D79" s="88">
        <v>16.17868</v>
      </c>
      <c r="E79" s="88">
        <v>25.046745000000001</v>
      </c>
      <c r="F79" s="88">
        <v>-86.608665000000002</v>
      </c>
      <c r="G79" s="88">
        <v>-8.8680658000000001</v>
      </c>
      <c r="H79" s="8"/>
      <c r="I79" s="6">
        <f t="shared" si="104"/>
        <v>35.448979591836995</v>
      </c>
      <c r="J79" s="6">
        <f t="shared" si="105"/>
        <v>26.205189000000001</v>
      </c>
      <c r="K79" s="83">
        <f t="shared" si="109"/>
        <v>15.801746</v>
      </c>
      <c r="L79" s="6">
        <f t="shared" si="110"/>
        <v>35.448979591836995</v>
      </c>
      <c r="M79" s="79">
        <f t="shared" si="111"/>
        <v>25.890357999999999</v>
      </c>
      <c r="N79" s="83">
        <f t="shared" si="112"/>
        <v>15.414092999999999</v>
      </c>
      <c r="O79" s="6">
        <f t="shared" si="113"/>
        <v>35.448979591836995</v>
      </c>
      <c r="P79" s="79">
        <f t="shared" si="114"/>
        <v>26.121527</v>
      </c>
      <c r="Q79" s="83">
        <f t="shared" si="115"/>
        <v>15.522964</v>
      </c>
      <c r="R79" s="6">
        <f t="shared" si="116"/>
        <v>35.448979591836995</v>
      </c>
      <c r="S79" s="79">
        <f t="shared" si="117"/>
        <v>0</v>
      </c>
      <c r="T79" s="83">
        <f t="shared" si="118"/>
        <v>0</v>
      </c>
      <c r="U79" s="6">
        <f t="shared" si="119"/>
        <v>35.448979591836995</v>
      </c>
      <c r="V79" s="79">
        <f t="shared" si="120"/>
        <v>0</v>
      </c>
      <c r="W79" s="83">
        <f t="shared" si="121"/>
        <v>0</v>
      </c>
      <c r="X79" s="43">
        <f t="shared" si="122"/>
        <v>0</v>
      </c>
      <c r="Y79" s="43">
        <f t="shared" ref="Y79:Z79" si="148">C603</f>
        <v>0</v>
      </c>
      <c r="Z79" s="43">
        <f t="shared" si="148"/>
        <v>0</v>
      </c>
      <c r="AB79" s="88">
        <v>33857142857.143002</v>
      </c>
      <c r="AC79" s="88">
        <v>-24.326242000000001</v>
      </c>
      <c r="AD79" s="88">
        <v>14.948261</v>
      </c>
      <c r="AE79" s="88">
        <v>23.304096000000001</v>
      </c>
      <c r="AF79" s="88">
        <v>-83.325821000000005</v>
      </c>
      <c r="AG79" s="88">
        <v>-8.3558350000000008</v>
      </c>
      <c r="AH79" s="8"/>
      <c r="AI79" s="6">
        <f t="shared" si="107"/>
        <v>35.448979591836995</v>
      </c>
      <c r="AJ79" s="6">
        <f t="shared" si="108"/>
        <v>21.632885000000002</v>
      </c>
      <c r="AK79" s="83">
        <f t="shared" si="124"/>
        <v>12.532044000000001</v>
      </c>
      <c r="AL79" s="6">
        <f t="shared" si="125"/>
        <v>35.448979591836995</v>
      </c>
      <c r="AM79" s="79">
        <f t="shared" si="126"/>
        <v>20.923002</v>
      </c>
      <c r="AN79" s="83">
        <f t="shared" si="127"/>
        <v>11.737774999999999</v>
      </c>
      <c r="AO79" s="6">
        <f t="shared" si="128"/>
        <v>35.448979591836995</v>
      </c>
      <c r="AP79" s="43">
        <f t="shared" si="129"/>
        <v>18.917691999999999</v>
      </c>
      <c r="AQ79" s="83">
        <f t="shared" si="130"/>
        <v>9.2904768000000004</v>
      </c>
      <c r="AR79" s="6">
        <f t="shared" si="131"/>
        <v>35.448979591836995</v>
      </c>
      <c r="AS79" s="79">
        <f t="shared" si="132"/>
        <v>0</v>
      </c>
      <c r="AT79" s="83">
        <f t="shared" si="133"/>
        <v>0</v>
      </c>
      <c r="AU79" s="6">
        <f t="shared" si="134"/>
        <v>35.448979591836995</v>
      </c>
      <c r="AV79" s="79">
        <f t="shared" si="135"/>
        <v>0</v>
      </c>
      <c r="AW79" s="83">
        <f t="shared" si="136"/>
        <v>0</v>
      </c>
      <c r="AX79" s="43">
        <f t="shared" si="137"/>
        <v>0</v>
      </c>
      <c r="AY79" s="43">
        <f t="shared" si="138"/>
        <v>0</v>
      </c>
      <c r="AZ79" s="43">
        <f t="shared" si="139"/>
        <v>0</v>
      </c>
    </row>
    <row r="80" spans="2:52" x14ac:dyDescent="0.25">
      <c r="B80" s="88">
        <v>34255102040.816002</v>
      </c>
      <c r="C80" s="88">
        <v>-25.046827</v>
      </c>
      <c r="D80" s="88">
        <v>15.822658000000001</v>
      </c>
      <c r="E80" s="88">
        <v>25.023758000000001</v>
      </c>
      <c r="F80" s="88">
        <v>-85.941597000000002</v>
      </c>
      <c r="G80" s="88">
        <v>-9.2010994000000004</v>
      </c>
      <c r="H80" s="8"/>
      <c r="I80" s="6">
        <f t="shared" si="104"/>
        <v>35.846938775510004</v>
      </c>
      <c r="J80" s="6">
        <f t="shared" si="105"/>
        <v>25.796638000000002</v>
      </c>
      <c r="K80" s="83">
        <f t="shared" si="109"/>
        <v>15.446554000000001</v>
      </c>
      <c r="L80" s="6">
        <f t="shared" si="110"/>
        <v>35.846938775510004</v>
      </c>
      <c r="M80" s="79">
        <f t="shared" si="111"/>
        <v>25.882828</v>
      </c>
      <c r="N80" s="83">
        <f t="shared" si="112"/>
        <v>15.464478</v>
      </c>
      <c r="O80" s="6">
        <f t="shared" si="113"/>
        <v>35.846938775510004</v>
      </c>
      <c r="P80" s="79">
        <f t="shared" si="114"/>
        <v>25.66527</v>
      </c>
      <c r="Q80" s="83">
        <f t="shared" si="115"/>
        <v>15.134219</v>
      </c>
      <c r="R80" s="6">
        <f t="shared" si="116"/>
        <v>35.846938775510004</v>
      </c>
      <c r="S80" s="79">
        <f t="shared" si="117"/>
        <v>0</v>
      </c>
      <c r="T80" s="83">
        <f t="shared" si="118"/>
        <v>0</v>
      </c>
      <c r="U80" s="6">
        <f t="shared" si="119"/>
        <v>35.846938775510004</v>
      </c>
      <c r="V80" s="79">
        <f t="shared" si="120"/>
        <v>0</v>
      </c>
      <c r="W80" s="83">
        <f t="shared" si="121"/>
        <v>0</v>
      </c>
      <c r="X80" s="43">
        <f t="shared" si="122"/>
        <v>0</v>
      </c>
      <c r="Y80" s="43">
        <f t="shared" ref="Y80:Z80" si="149">C604</f>
        <v>0</v>
      </c>
      <c r="Z80" s="43">
        <f t="shared" si="149"/>
        <v>0</v>
      </c>
      <c r="AB80" s="88">
        <v>34255102040.816002</v>
      </c>
      <c r="AC80" s="88">
        <v>-24.334859999999999</v>
      </c>
      <c r="AD80" s="88">
        <v>14.341419</v>
      </c>
      <c r="AE80" s="88">
        <v>22.680347000000001</v>
      </c>
      <c r="AF80" s="88">
        <v>-81.643546999999998</v>
      </c>
      <c r="AG80" s="88">
        <v>-8.3389292000000008</v>
      </c>
      <c r="AH80" s="8"/>
      <c r="AI80" s="6">
        <f t="shared" si="107"/>
        <v>35.846938775510004</v>
      </c>
      <c r="AJ80" s="6">
        <f t="shared" si="108"/>
        <v>21.158864999999999</v>
      </c>
      <c r="AK80" s="83">
        <f t="shared" si="124"/>
        <v>11.907883</v>
      </c>
      <c r="AL80" s="6">
        <f t="shared" si="125"/>
        <v>35.846938775510004</v>
      </c>
      <c r="AM80" s="79">
        <f t="shared" si="126"/>
        <v>20.756941000000001</v>
      </c>
      <c r="AN80" s="83">
        <f t="shared" si="127"/>
        <v>11.451854000000001</v>
      </c>
      <c r="AO80" s="6">
        <f t="shared" si="128"/>
        <v>35.846938775510004</v>
      </c>
      <c r="AP80" s="43">
        <f t="shared" si="129"/>
        <v>19.574881000000001</v>
      </c>
      <c r="AQ80" s="83">
        <f t="shared" si="130"/>
        <v>9.7635231000000005</v>
      </c>
      <c r="AR80" s="6">
        <f t="shared" si="131"/>
        <v>35.846938775510004</v>
      </c>
      <c r="AS80" s="79">
        <f t="shared" si="132"/>
        <v>0</v>
      </c>
      <c r="AT80" s="83">
        <f t="shared" si="133"/>
        <v>0</v>
      </c>
      <c r="AU80" s="6">
        <f t="shared" si="134"/>
        <v>35.846938775510004</v>
      </c>
      <c r="AV80" s="79">
        <f t="shared" si="135"/>
        <v>0</v>
      </c>
      <c r="AW80" s="83">
        <f t="shared" si="136"/>
        <v>0</v>
      </c>
      <c r="AX80" s="43">
        <f t="shared" si="137"/>
        <v>0</v>
      </c>
      <c r="AY80" s="43">
        <f t="shared" si="138"/>
        <v>0</v>
      </c>
      <c r="AZ80" s="43">
        <f t="shared" si="139"/>
        <v>0</v>
      </c>
    </row>
    <row r="81" spans="2:52" x14ac:dyDescent="0.25">
      <c r="B81" s="88">
        <v>34653061224.489998</v>
      </c>
      <c r="C81" s="88">
        <v>-25.345908999999999</v>
      </c>
      <c r="D81" s="88">
        <v>15.594573</v>
      </c>
      <c r="E81" s="88">
        <v>25.098122</v>
      </c>
      <c r="F81" s="88">
        <v>-88.774765000000002</v>
      </c>
      <c r="G81" s="88">
        <v>-9.5035486000000002</v>
      </c>
      <c r="H81" s="8"/>
      <c r="I81" s="6">
        <f t="shared" si="104"/>
        <v>36.244897959184001</v>
      </c>
      <c r="J81" s="6">
        <f t="shared" si="105"/>
        <v>23.998631</v>
      </c>
      <c r="K81" s="83">
        <f t="shared" si="109"/>
        <v>14.042387</v>
      </c>
      <c r="L81" s="6">
        <f t="shared" si="110"/>
        <v>36.244897959184001</v>
      </c>
      <c r="M81" s="79">
        <f t="shared" si="111"/>
        <v>24.232899</v>
      </c>
      <c r="N81" s="83">
        <f t="shared" si="112"/>
        <v>14.218693999999999</v>
      </c>
      <c r="O81" s="6">
        <f t="shared" si="113"/>
        <v>36.244897959184001</v>
      </c>
      <c r="P81" s="79">
        <f t="shared" si="114"/>
        <v>23.70269</v>
      </c>
      <c r="Q81" s="83">
        <f t="shared" si="115"/>
        <v>13.591924000000001</v>
      </c>
      <c r="R81" s="6">
        <f t="shared" si="116"/>
        <v>36.244897959184001</v>
      </c>
      <c r="S81" s="79">
        <f t="shared" si="117"/>
        <v>0</v>
      </c>
      <c r="T81" s="83">
        <f t="shared" si="118"/>
        <v>0</v>
      </c>
      <c r="U81" s="6">
        <f t="shared" si="119"/>
        <v>36.244897959184001</v>
      </c>
      <c r="V81" s="79">
        <f t="shared" si="120"/>
        <v>0</v>
      </c>
      <c r="W81" s="83">
        <f t="shared" si="121"/>
        <v>0</v>
      </c>
      <c r="X81" s="43">
        <f t="shared" si="122"/>
        <v>0</v>
      </c>
      <c r="Y81" s="43">
        <f t="shared" ref="Y81:Z81" si="150">C605</f>
        <v>0</v>
      </c>
      <c r="Z81" s="43">
        <f t="shared" si="150"/>
        <v>0</v>
      </c>
      <c r="AB81" s="88">
        <v>34653061224.489998</v>
      </c>
      <c r="AC81" s="88">
        <v>-24.346388000000001</v>
      </c>
      <c r="AD81" s="88">
        <v>13.484909999999999</v>
      </c>
      <c r="AE81" s="88">
        <v>21.977148</v>
      </c>
      <c r="AF81" s="88">
        <v>-80.101616000000007</v>
      </c>
      <c r="AG81" s="88">
        <v>-8.4922389999999996</v>
      </c>
      <c r="AH81" s="8"/>
      <c r="AI81" s="6">
        <f t="shared" si="107"/>
        <v>36.244897959184001</v>
      </c>
      <c r="AJ81" s="6">
        <f t="shared" si="108"/>
        <v>20.374762</v>
      </c>
      <c r="AK81" s="83">
        <f t="shared" si="124"/>
        <v>11.13383</v>
      </c>
      <c r="AL81" s="6">
        <f t="shared" si="125"/>
        <v>36.244897959184001</v>
      </c>
      <c r="AM81" s="79">
        <f t="shared" si="126"/>
        <v>20.493244000000001</v>
      </c>
      <c r="AN81" s="83">
        <f t="shared" si="127"/>
        <v>11.234031</v>
      </c>
      <c r="AO81" s="6">
        <f t="shared" si="128"/>
        <v>36.244897959184001</v>
      </c>
      <c r="AP81" s="43">
        <f t="shared" si="129"/>
        <v>19.989516999999999</v>
      </c>
      <c r="AQ81" s="83">
        <f t="shared" si="130"/>
        <v>10.295372</v>
      </c>
      <c r="AR81" s="6">
        <f t="shared" si="131"/>
        <v>36.244897959184001</v>
      </c>
      <c r="AS81" s="79">
        <f t="shared" si="132"/>
        <v>0</v>
      </c>
      <c r="AT81" s="83">
        <f t="shared" si="133"/>
        <v>0</v>
      </c>
      <c r="AU81" s="6">
        <f t="shared" si="134"/>
        <v>36.244897959184001</v>
      </c>
      <c r="AV81" s="79">
        <f t="shared" si="135"/>
        <v>0</v>
      </c>
      <c r="AW81" s="83">
        <f t="shared" si="136"/>
        <v>0</v>
      </c>
      <c r="AX81" s="43">
        <f t="shared" si="137"/>
        <v>0</v>
      </c>
      <c r="AY81" s="43">
        <f t="shared" si="138"/>
        <v>0</v>
      </c>
      <c r="AZ81" s="43">
        <f t="shared" si="139"/>
        <v>0</v>
      </c>
    </row>
    <row r="82" spans="2:52" x14ac:dyDescent="0.25">
      <c r="B82" s="88">
        <v>35051020408.163002</v>
      </c>
      <c r="C82" s="88">
        <v>-25.889223000000001</v>
      </c>
      <c r="D82" s="88">
        <v>16.698983999999999</v>
      </c>
      <c r="E82" s="88">
        <v>26.740732000000001</v>
      </c>
      <c r="F82" s="88">
        <v>-87.696952999999993</v>
      </c>
      <c r="G82" s="88">
        <v>-10.041747000000001</v>
      </c>
      <c r="H82" s="8"/>
      <c r="I82" s="6">
        <f t="shared" si="104"/>
        <v>36.642857142857004</v>
      </c>
      <c r="J82" s="6">
        <f t="shared" si="105"/>
        <v>23.84947</v>
      </c>
      <c r="K82" s="83">
        <f t="shared" si="109"/>
        <v>14.226683</v>
      </c>
      <c r="L82" s="6">
        <f t="shared" si="110"/>
        <v>36.642857142857004</v>
      </c>
      <c r="M82" s="79">
        <f t="shared" si="111"/>
        <v>24.067388999999999</v>
      </c>
      <c r="N82" s="83">
        <f t="shared" si="112"/>
        <v>14.391534</v>
      </c>
      <c r="O82" s="6">
        <f t="shared" si="113"/>
        <v>36.642857142857004</v>
      </c>
      <c r="P82" s="79">
        <f t="shared" si="114"/>
        <v>23.151976000000001</v>
      </c>
      <c r="Q82" s="83">
        <f t="shared" si="115"/>
        <v>13.386321000000001</v>
      </c>
      <c r="R82" s="6">
        <f t="shared" si="116"/>
        <v>36.642857142857004</v>
      </c>
      <c r="S82" s="79">
        <f t="shared" si="117"/>
        <v>0</v>
      </c>
      <c r="T82" s="83">
        <f t="shared" si="118"/>
        <v>0</v>
      </c>
      <c r="U82" s="6">
        <f t="shared" si="119"/>
        <v>36.642857142857004</v>
      </c>
      <c r="V82" s="79">
        <f t="shared" si="120"/>
        <v>0</v>
      </c>
      <c r="W82" s="83">
        <f t="shared" si="121"/>
        <v>0</v>
      </c>
      <c r="X82" s="43">
        <f t="shared" si="122"/>
        <v>0</v>
      </c>
      <c r="Y82" s="43">
        <f t="shared" ref="Y82:Z82" si="151">C606</f>
        <v>0</v>
      </c>
      <c r="Z82" s="43">
        <f t="shared" si="151"/>
        <v>0</v>
      </c>
      <c r="AB82" s="88">
        <v>35051020408.163002</v>
      </c>
      <c r="AC82" s="88">
        <v>-24.796135</v>
      </c>
      <c r="AD82" s="88">
        <v>13.390774</v>
      </c>
      <c r="AE82" s="88">
        <v>22.173313</v>
      </c>
      <c r="AF82" s="88">
        <v>-79.596435999999997</v>
      </c>
      <c r="AG82" s="88">
        <v>-8.7825403000000009</v>
      </c>
      <c r="AH82" s="8"/>
      <c r="AI82" s="6">
        <f t="shared" si="107"/>
        <v>36.642857142857004</v>
      </c>
      <c r="AJ82" s="6">
        <f t="shared" si="108"/>
        <v>20.759819</v>
      </c>
      <c r="AK82" s="83">
        <f t="shared" si="124"/>
        <v>11.528466999999999</v>
      </c>
      <c r="AL82" s="6">
        <f t="shared" si="125"/>
        <v>36.642857142857004</v>
      </c>
      <c r="AM82" s="79">
        <f t="shared" si="126"/>
        <v>20.897102</v>
      </c>
      <c r="AN82" s="83">
        <f t="shared" si="127"/>
        <v>11.639371000000001</v>
      </c>
      <c r="AO82" s="6">
        <f t="shared" si="128"/>
        <v>36.642857142857004</v>
      </c>
      <c r="AP82" s="43">
        <f t="shared" si="129"/>
        <v>20.466418999999998</v>
      </c>
      <c r="AQ82" s="83">
        <f t="shared" si="130"/>
        <v>10.750228999999999</v>
      </c>
      <c r="AR82" s="6">
        <f t="shared" si="131"/>
        <v>36.642857142857004</v>
      </c>
      <c r="AS82" s="79">
        <f t="shared" si="132"/>
        <v>0</v>
      </c>
      <c r="AT82" s="83">
        <f t="shared" si="133"/>
        <v>0</v>
      </c>
      <c r="AU82" s="6">
        <f t="shared" si="134"/>
        <v>36.642857142857004</v>
      </c>
      <c r="AV82" s="79">
        <f t="shared" si="135"/>
        <v>0</v>
      </c>
      <c r="AW82" s="83">
        <f t="shared" si="136"/>
        <v>0</v>
      </c>
      <c r="AX82" s="43">
        <f t="shared" si="137"/>
        <v>0</v>
      </c>
      <c r="AY82" s="43">
        <f t="shared" si="138"/>
        <v>0</v>
      </c>
      <c r="AZ82" s="43">
        <f t="shared" si="139"/>
        <v>0</v>
      </c>
    </row>
    <row r="83" spans="2:52" x14ac:dyDescent="0.25">
      <c r="B83" s="88">
        <v>35448979591.836998</v>
      </c>
      <c r="C83" s="88">
        <v>-26.914652</v>
      </c>
      <c r="D83" s="88">
        <v>15.801746</v>
      </c>
      <c r="E83" s="88">
        <v>26.205189000000001</v>
      </c>
      <c r="F83" s="88">
        <v>-98.171547000000004</v>
      </c>
      <c r="G83" s="88">
        <v>-10.403442</v>
      </c>
      <c r="H83" s="8"/>
      <c r="I83" s="6">
        <f t="shared" si="104"/>
        <v>37.040816326531001</v>
      </c>
      <c r="J83" s="6">
        <f t="shared" si="105"/>
        <v>23.986387000000001</v>
      </c>
      <c r="K83" s="83">
        <f t="shared" si="109"/>
        <v>14.325046</v>
      </c>
      <c r="L83" s="6">
        <f t="shared" si="110"/>
        <v>37.040816326531001</v>
      </c>
      <c r="M83" s="79">
        <f t="shared" si="111"/>
        <v>23.583034999999999</v>
      </c>
      <c r="N83" s="83">
        <f t="shared" si="112"/>
        <v>13.871924999999999</v>
      </c>
      <c r="O83" s="6">
        <f t="shared" si="113"/>
        <v>37.040816326531001</v>
      </c>
      <c r="P83" s="79">
        <f t="shared" si="114"/>
        <v>22.117327</v>
      </c>
      <c r="Q83" s="83">
        <f t="shared" si="115"/>
        <v>12.310174</v>
      </c>
      <c r="R83" s="6">
        <f t="shared" si="116"/>
        <v>37.040816326531001</v>
      </c>
      <c r="S83" s="79">
        <f t="shared" si="117"/>
        <v>0</v>
      </c>
      <c r="T83" s="83">
        <f t="shared" si="118"/>
        <v>0</v>
      </c>
      <c r="U83" s="6">
        <f t="shared" si="119"/>
        <v>37.040816326531001</v>
      </c>
      <c r="V83" s="79">
        <f t="shared" si="120"/>
        <v>0</v>
      </c>
      <c r="W83" s="83">
        <f t="shared" si="121"/>
        <v>0</v>
      </c>
      <c r="X83" s="43">
        <f t="shared" si="122"/>
        <v>0</v>
      </c>
      <c r="Y83" s="43">
        <f t="shared" ref="Y83:Z83" si="152">C607</f>
        <v>0</v>
      </c>
      <c r="Z83" s="43">
        <f t="shared" si="152"/>
        <v>0</v>
      </c>
      <c r="AB83" s="88">
        <v>35448979591.836998</v>
      </c>
      <c r="AC83" s="88">
        <v>-25.552008000000001</v>
      </c>
      <c r="AD83" s="88">
        <v>12.532044000000001</v>
      </c>
      <c r="AE83" s="88">
        <v>21.632885000000002</v>
      </c>
      <c r="AF83" s="88">
        <v>-84.730170999999999</v>
      </c>
      <c r="AG83" s="88">
        <v>-9.1008414999999996</v>
      </c>
      <c r="AH83" s="8"/>
      <c r="AI83" s="6">
        <f t="shared" si="107"/>
        <v>37.040816326531001</v>
      </c>
      <c r="AJ83" s="6">
        <f t="shared" si="108"/>
        <v>21.826725</v>
      </c>
      <c r="AK83" s="83">
        <f t="shared" si="124"/>
        <v>12.518300999999999</v>
      </c>
      <c r="AL83" s="6">
        <f t="shared" si="125"/>
        <v>37.040816326531001</v>
      </c>
      <c r="AM83" s="79">
        <f t="shared" si="126"/>
        <v>21.635335999999999</v>
      </c>
      <c r="AN83" s="83">
        <f t="shared" si="127"/>
        <v>12.266716000000001</v>
      </c>
      <c r="AO83" s="6">
        <f t="shared" si="128"/>
        <v>37.040816326531001</v>
      </c>
      <c r="AP83" s="43">
        <f t="shared" si="129"/>
        <v>20.531061000000001</v>
      </c>
      <c r="AQ83" s="83">
        <f t="shared" si="130"/>
        <v>10.747922000000001</v>
      </c>
      <c r="AR83" s="6">
        <f t="shared" si="131"/>
        <v>37.040816326531001</v>
      </c>
      <c r="AS83" s="79">
        <f t="shared" si="132"/>
        <v>0</v>
      </c>
      <c r="AT83" s="83">
        <f t="shared" si="133"/>
        <v>0</v>
      </c>
      <c r="AU83" s="6">
        <f t="shared" si="134"/>
        <v>37.040816326531001</v>
      </c>
      <c r="AV83" s="79">
        <f t="shared" si="135"/>
        <v>0</v>
      </c>
      <c r="AW83" s="83">
        <f t="shared" si="136"/>
        <v>0</v>
      </c>
      <c r="AX83" s="43">
        <f t="shared" si="137"/>
        <v>0</v>
      </c>
      <c r="AY83" s="43">
        <f t="shared" si="138"/>
        <v>0</v>
      </c>
      <c r="AZ83" s="43">
        <f t="shared" si="139"/>
        <v>0</v>
      </c>
    </row>
    <row r="84" spans="2:52" x14ac:dyDescent="0.25">
      <c r="B84" s="88">
        <v>35846938775.510002</v>
      </c>
      <c r="C84" s="88">
        <v>-27.22917</v>
      </c>
      <c r="D84" s="88">
        <v>15.446554000000001</v>
      </c>
      <c r="E84" s="88">
        <v>25.796638000000002</v>
      </c>
      <c r="F84" s="88">
        <v>-89.041115000000005</v>
      </c>
      <c r="G84" s="88">
        <v>-10.350084000000001</v>
      </c>
      <c r="H84" s="8"/>
      <c r="I84" s="6">
        <f t="shared" si="104"/>
        <v>37.438775510204003</v>
      </c>
      <c r="J84" s="6">
        <f t="shared" si="105"/>
        <v>24.060528000000001</v>
      </c>
      <c r="K84" s="83">
        <f t="shared" si="109"/>
        <v>14.259238</v>
      </c>
      <c r="L84" s="6">
        <f t="shared" si="110"/>
        <v>37.438775510204003</v>
      </c>
      <c r="M84" s="79">
        <f t="shared" si="111"/>
        <v>23.317093</v>
      </c>
      <c r="N84" s="83">
        <f t="shared" si="112"/>
        <v>13.463236</v>
      </c>
      <c r="O84" s="6">
        <f t="shared" si="113"/>
        <v>37.438775510204003</v>
      </c>
      <c r="P84" s="79">
        <f t="shared" si="114"/>
        <v>21.568314000000001</v>
      </c>
      <c r="Q84" s="83">
        <f t="shared" si="115"/>
        <v>11.598319999999999</v>
      </c>
      <c r="R84" s="6">
        <f t="shared" si="116"/>
        <v>37.438775510204003</v>
      </c>
      <c r="S84" s="79">
        <f t="shared" si="117"/>
        <v>0</v>
      </c>
      <c r="T84" s="83">
        <f t="shared" si="118"/>
        <v>0</v>
      </c>
      <c r="U84" s="6">
        <f t="shared" si="119"/>
        <v>37.438775510204003</v>
      </c>
      <c r="V84" s="79">
        <f t="shared" si="120"/>
        <v>0</v>
      </c>
      <c r="W84" s="83">
        <f t="shared" si="121"/>
        <v>0</v>
      </c>
      <c r="X84" s="43">
        <f t="shared" si="122"/>
        <v>0</v>
      </c>
      <c r="Y84" s="43">
        <f t="shared" ref="Y84:Z84" si="153">C608</f>
        <v>0</v>
      </c>
      <c r="Z84" s="43">
        <f t="shared" si="153"/>
        <v>0</v>
      </c>
      <c r="AB84" s="88">
        <v>35846938775.510002</v>
      </c>
      <c r="AC84" s="88">
        <v>-26.087548999999999</v>
      </c>
      <c r="AD84" s="88">
        <v>11.907883</v>
      </c>
      <c r="AE84" s="88">
        <v>21.158864999999999</v>
      </c>
      <c r="AF84" s="88">
        <v>-80.172721999999993</v>
      </c>
      <c r="AG84" s="88">
        <v>-9.2509812999999994</v>
      </c>
      <c r="AH84" s="8"/>
      <c r="AI84" s="6">
        <f t="shared" si="107"/>
        <v>37.438775510204003</v>
      </c>
      <c r="AJ84" s="6">
        <f t="shared" si="108"/>
        <v>22.263033</v>
      </c>
      <c r="AK84" s="83">
        <f t="shared" si="124"/>
        <v>12.777972</v>
      </c>
      <c r="AL84" s="6">
        <f t="shared" si="125"/>
        <v>37.438775510204003</v>
      </c>
      <c r="AM84" s="79">
        <f t="shared" si="126"/>
        <v>22.686534999999999</v>
      </c>
      <c r="AN84" s="83">
        <f t="shared" si="127"/>
        <v>13.115646</v>
      </c>
      <c r="AO84" s="6">
        <f t="shared" si="128"/>
        <v>37.438775510204003</v>
      </c>
      <c r="AP84" s="43">
        <f t="shared" si="129"/>
        <v>20.9224</v>
      </c>
      <c r="AQ84" s="83">
        <f t="shared" si="130"/>
        <v>10.901236000000001</v>
      </c>
      <c r="AR84" s="6">
        <f t="shared" si="131"/>
        <v>37.438775510204003</v>
      </c>
      <c r="AS84" s="79">
        <f t="shared" si="132"/>
        <v>0</v>
      </c>
      <c r="AT84" s="83">
        <f t="shared" si="133"/>
        <v>0</v>
      </c>
      <c r="AU84" s="6">
        <f t="shared" si="134"/>
        <v>37.438775510204003</v>
      </c>
      <c r="AV84" s="79">
        <f t="shared" si="135"/>
        <v>0</v>
      </c>
      <c r="AW84" s="83">
        <f t="shared" si="136"/>
        <v>0</v>
      </c>
      <c r="AX84" s="43">
        <f t="shared" si="137"/>
        <v>0</v>
      </c>
      <c r="AY84" s="43">
        <f t="shared" si="138"/>
        <v>0</v>
      </c>
      <c r="AZ84" s="43">
        <f t="shared" si="139"/>
        <v>0</v>
      </c>
    </row>
    <row r="85" spans="2:52" x14ac:dyDescent="0.25">
      <c r="B85" s="88">
        <v>36244897959.183998</v>
      </c>
      <c r="C85" s="88">
        <v>-28.029619</v>
      </c>
      <c r="D85" s="88">
        <v>14.042387</v>
      </c>
      <c r="E85" s="88">
        <v>23.998631</v>
      </c>
      <c r="F85" s="88">
        <v>-91.986984000000007</v>
      </c>
      <c r="G85" s="88">
        <v>-9.9562434999999994</v>
      </c>
      <c r="H85" s="8"/>
      <c r="I85" s="6">
        <f t="shared" si="104"/>
        <v>37.836734693878</v>
      </c>
      <c r="J85" s="6">
        <f t="shared" si="105"/>
        <v>24.093643</v>
      </c>
      <c r="K85" s="83">
        <f t="shared" si="109"/>
        <v>14.246295999999999</v>
      </c>
      <c r="L85" s="6">
        <f t="shared" si="110"/>
        <v>37.836734693878</v>
      </c>
      <c r="M85" s="79">
        <f t="shared" si="111"/>
        <v>22.561921999999999</v>
      </c>
      <c r="N85" s="83">
        <f t="shared" si="112"/>
        <v>12.653135000000001</v>
      </c>
      <c r="O85" s="6">
        <f t="shared" si="113"/>
        <v>37.836734693878</v>
      </c>
      <c r="P85" s="79">
        <f t="shared" si="114"/>
        <v>21.377499</v>
      </c>
      <c r="Q85" s="83">
        <f t="shared" si="115"/>
        <v>11.324712999999999</v>
      </c>
      <c r="R85" s="6">
        <f t="shared" si="116"/>
        <v>37.836734693878</v>
      </c>
      <c r="S85" s="79">
        <f t="shared" si="117"/>
        <v>0</v>
      </c>
      <c r="T85" s="83">
        <f t="shared" si="118"/>
        <v>0</v>
      </c>
      <c r="U85" s="6">
        <f t="shared" si="119"/>
        <v>37.836734693878</v>
      </c>
      <c r="V85" s="79">
        <f t="shared" si="120"/>
        <v>0</v>
      </c>
      <c r="W85" s="83">
        <f t="shared" si="121"/>
        <v>0</v>
      </c>
      <c r="X85" s="43">
        <f t="shared" si="122"/>
        <v>0</v>
      </c>
      <c r="Y85" s="43">
        <f t="shared" ref="Y85:Z85" si="154">C609</f>
        <v>0</v>
      </c>
      <c r="Z85" s="43">
        <f t="shared" si="154"/>
        <v>0</v>
      </c>
      <c r="AB85" s="88">
        <v>36244897959.183998</v>
      </c>
      <c r="AC85" s="88">
        <v>-27.506112999999999</v>
      </c>
      <c r="AD85" s="88">
        <v>11.13383</v>
      </c>
      <c r="AE85" s="88">
        <v>20.374762</v>
      </c>
      <c r="AF85" s="88">
        <v>-83.981407000000004</v>
      </c>
      <c r="AG85" s="88">
        <v>-9.2409306000000004</v>
      </c>
      <c r="AH85" s="8"/>
      <c r="AI85" s="6">
        <f t="shared" si="107"/>
        <v>37.836734693878</v>
      </c>
      <c r="AJ85" s="6">
        <f t="shared" si="108"/>
        <v>23.254525999999998</v>
      </c>
      <c r="AK85" s="83">
        <f t="shared" si="124"/>
        <v>13.567821</v>
      </c>
      <c r="AL85" s="6">
        <f t="shared" si="125"/>
        <v>37.836734693878</v>
      </c>
      <c r="AM85" s="79">
        <f t="shared" si="126"/>
        <v>23.567025999999998</v>
      </c>
      <c r="AN85" s="83">
        <f t="shared" si="127"/>
        <v>13.799319000000001</v>
      </c>
      <c r="AO85" s="6">
        <f t="shared" si="128"/>
        <v>37.836734693878</v>
      </c>
      <c r="AP85" s="43">
        <f t="shared" si="129"/>
        <v>21.491484</v>
      </c>
      <c r="AQ85" s="83">
        <f t="shared" si="130"/>
        <v>11.350040999999999</v>
      </c>
      <c r="AR85" s="6">
        <f t="shared" si="131"/>
        <v>37.836734693878</v>
      </c>
      <c r="AS85" s="79">
        <f t="shared" si="132"/>
        <v>0</v>
      </c>
      <c r="AT85" s="83">
        <f t="shared" si="133"/>
        <v>0</v>
      </c>
      <c r="AU85" s="6">
        <f t="shared" si="134"/>
        <v>37.836734693878</v>
      </c>
      <c r="AV85" s="79">
        <f t="shared" si="135"/>
        <v>0</v>
      </c>
      <c r="AW85" s="83">
        <f t="shared" si="136"/>
        <v>0</v>
      </c>
      <c r="AX85" s="43">
        <f t="shared" si="137"/>
        <v>0</v>
      </c>
      <c r="AY85" s="43">
        <f t="shared" si="138"/>
        <v>0</v>
      </c>
      <c r="AZ85" s="43">
        <f t="shared" si="139"/>
        <v>0</v>
      </c>
    </row>
    <row r="86" spans="2:52" x14ac:dyDescent="0.25">
      <c r="B86" s="88">
        <v>36642857142.857002</v>
      </c>
      <c r="C86" s="88">
        <v>-25.904986999999998</v>
      </c>
      <c r="D86" s="88">
        <v>14.226683</v>
      </c>
      <c r="E86" s="88">
        <v>23.84947</v>
      </c>
      <c r="F86" s="88">
        <v>-86.717551999999998</v>
      </c>
      <c r="G86" s="88">
        <v>-9.6227883999999992</v>
      </c>
      <c r="H86" s="8"/>
      <c r="I86" s="6">
        <f t="shared" si="104"/>
        <v>38.234693877551003</v>
      </c>
      <c r="J86" s="6">
        <f t="shared" si="105"/>
        <v>23.445072</v>
      </c>
      <c r="K86" s="83">
        <f t="shared" si="109"/>
        <v>13.861114000000001</v>
      </c>
      <c r="L86" s="6">
        <f t="shared" si="110"/>
        <v>38.234693877551003</v>
      </c>
      <c r="M86" s="79">
        <f t="shared" si="111"/>
        <v>21.554843999999999</v>
      </c>
      <c r="N86" s="83">
        <f t="shared" si="112"/>
        <v>11.906666</v>
      </c>
      <c r="O86" s="6">
        <f t="shared" si="113"/>
        <v>38.234693877551003</v>
      </c>
      <c r="P86" s="79">
        <f t="shared" si="114"/>
        <v>21.175894</v>
      </c>
      <c r="Q86" s="83">
        <f t="shared" si="115"/>
        <v>11.366481</v>
      </c>
      <c r="R86" s="6">
        <f t="shared" si="116"/>
        <v>38.234693877551003</v>
      </c>
      <c r="S86" s="79">
        <f t="shared" si="117"/>
        <v>0</v>
      </c>
      <c r="T86" s="83">
        <f t="shared" si="118"/>
        <v>0</v>
      </c>
      <c r="U86" s="6">
        <f t="shared" si="119"/>
        <v>38.234693877551003</v>
      </c>
      <c r="V86" s="79">
        <f t="shared" si="120"/>
        <v>0</v>
      </c>
      <c r="W86" s="83">
        <f t="shared" si="121"/>
        <v>0</v>
      </c>
      <c r="X86" s="43">
        <f t="shared" si="122"/>
        <v>0</v>
      </c>
      <c r="Y86" s="43">
        <f t="shared" ref="Y86:Z86" si="155">C610</f>
        <v>0</v>
      </c>
      <c r="Z86" s="43">
        <f t="shared" si="155"/>
        <v>0</v>
      </c>
      <c r="AB86" s="88">
        <v>36642857142.857002</v>
      </c>
      <c r="AC86" s="88">
        <v>-25.704712000000001</v>
      </c>
      <c r="AD86" s="88">
        <v>11.528466999999999</v>
      </c>
      <c r="AE86" s="88">
        <v>20.759819</v>
      </c>
      <c r="AF86" s="88">
        <v>-80.543968000000007</v>
      </c>
      <c r="AG86" s="88">
        <v>-9.2313518999999999</v>
      </c>
      <c r="AH86" s="8"/>
      <c r="AI86" s="6">
        <f t="shared" si="107"/>
        <v>38.234693877551003</v>
      </c>
      <c r="AJ86" s="6">
        <f t="shared" si="108"/>
        <v>23.488057999999999</v>
      </c>
      <c r="AK86" s="83">
        <f t="shared" si="124"/>
        <v>13.722192</v>
      </c>
      <c r="AL86" s="6">
        <f t="shared" si="125"/>
        <v>38.234693877551003</v>
      </c>
      <c r="AM86" s="79">
        <f t="shared" si="126"/>
        <v>23.131166</v>
      </c>
      <c r="AN86" s="83">
        <f t="shared" si="127"/>
        <v>13.315630000000001</v>
      </c>
      <c r="AO86" s="6">
        <f t="shared" si="128"/>
        <v>38.234693877551003</v>
      </c>
      <c r="AP86" s="43">
        <f t="shared" si="129"/>
        <v>22.276264000000001</v>
      </c>
      <c r="AQ86" s="83">
        <f t="shared" si="130"/>
        <v>12.141025000000001</v>
      </c>
      <c r="AR86" s="6">
        <f t="shared" si="131"/>
        <v>38.234693877551003</v>
      </c>
      <c r="AS86" s="79">
        <f t="shared" si="132"/>
        <v>0</v>
      </c>
      <c r="AT86" s="83">
        <f t="shared" si="133"/>
        <v>0</v>
      </c>
      <c r="AU86" s="6">
        <f t="shared" si="134"/>
        <v>38.234693877551003</v>
      </c>
      <c r="AV86" s="79">
        <f t="shared" si="135"/>
        <v>0</v>
      </c>
      <c r="AW86" s="83">
        <f t="shared" si="136"/>
        <v>0</v>
      </c>
      <c r="AX86" s="43">
        <f t="shared" si="137"/>
        <v>0</v>
      </c>
      <c r="AY86" s="43">
        <f t="shared" si="138"/>
        <v>0</v>
      </c>
      <c r="AZ86" s="43">
        <f t="shared" si="139"/>
        <v>0</v>
      </c>
    </row>
    <row r="87" spans="2:52" x14ac:dyDescent="0.25">
      <c r="B87" s="88">
        <v>37040816326.530998</v>
      </c>
      <c r="C87" s="88">
        <v>-25.935193999999999</v>
      </c>
      <c r="D87" s="88">
        <v>14.325046</v>
      </c>
      <c r="E87" s="88">
        <v>23.986387000000001</v>
      </c>
      <c r="F87" s="88">
        <v>-86.264961</v>
      </c>
      <c r="G87" s="88">
        <v>-9.6613416999999995</v>
      </c>
      <c r="H87" s="8"/>
      <c r="I87" s="6">
        <f t="shared" si="104"/>
        <v>38.632653061223998</v>
      </c>
      <c r="J87" s="6">
        <f t="shared" si="105"/>
        <v>22.297201000000001</v>
      </c>
      <c r="K87" s="83">
        <f t="shared" si="109"/>
        <v>13.001255</v>
      </c>
      <c r="L87" s="6">
        <f t="shared" si="110"/>
        <v>38.632653061223998</v>
      </c>
      <c r="M87" s="79">
        <f t="shared" si="111"/>
        <v>20.955496</v>
      </c>
      <c r="N87" s="83">
        <f t="shared" si="112"/>
        <v>11.59942</v>
      </c>
      <c r="O87" s="6">
        <f t="shared" si="113"/>
        <v>38.632653061223998</v>
      </c>
      <c r="P87" s="79">
        <f t="shared" si="114"/>
        <v>22.103088</v>
      </c>
      <c r="Q87" s="83">
        <f t="shared" si="115"/>
        <v>12.592656</v>
      </c>
      <c r="R87" s="6">
        <f t="shared" si="116"/>
        <v>38.632653061223998</v>
      </c>
      <c r="S87" s="79">
        <f t="shared" si="117"/>
        <v>0</v>
      </c>
      <c r="T87" s="83">
        <f t="shared" si="118"/>
        <v>0</v>
      </c>
      <c r="U87" s="6">
        <f t="shared" si="119"/>
        <v>38.632653061223998</v>
      </c>
      <c r="V87" s="79">
        <f t="shared" si="120"/>
        <v>0</v>
      </c>
      <c r="W87" s="83">
        <f t="shared" si="121"/>
        <v>0</v>
      </c>
      <c r="X87" s="43">
        <f t="shared" si="122"/>
        <v>0</v>
      </c>
      <c r="Y87" s="43">
        <f t="shared" ref="Y87:Z87" si="156">C611</f>
        <v>0</v>
      </c>
      <c r="Z87" s="43">
        <f t="shared" si="156"/>
        <v>0</v>
      </c>
      <c r="AB87" s="88">
        <v>37040816326.530998</v>
      </c>
      <c r="AC87" s="88">
        <v>-25.788205999999999</v>
      </c>
      <c r="AD87" s="88">
        <v>12.518300999999999</v>
      </c>
      <c r="AE87" s="88">
        <v>21.826725</v>
      </c>
      <c r="AF87" s="88">
        <v>-81.642525000000006</v>
      </c>
      <c r="AG87" s="88">
        <v>-9.3084240000000005</v>
      </c>
      <c r="AH87" s="8"/>
      <c r="AI87" s="6">
        <f t="shared" si="107"/>
        <v>38.632653061223998</v>
      </c>
      <c r="AJ87" s="6">
        <f t="shared" si="108"/>
        <v>24.065055999999998</v>
      </c>
      <c r="AK87" s="83">
        <f t="shared" si="124"/>
        <v>14.262245</v>
      </c>
      <c r="AL87" s="6">
        <f t="shared" si="125"/>
        <v>38.632653061223998</v>
      </c>
      <c r="AM87" s="79">
        <f t="shared" si="126"/>
        <v>24.16</v>
      </c>
      <c r="AN87" s="83">
        <f t="shared" si="127"/>
        <v>14.33506</v>
      </c>
      <c r="AO87" s="6">
        <f t="shared" si="128"/>
        <v>38.632653061223998</v>
      </c>
      <c r="AP87" s="43">
        <f t="shared" si="129"/>
        <v>23.377678</v>
      </c>
      <c r="AQ87" s="83">
        <f t="shared" si="130"/>
        <v>13.267967000000001</v>
      </c>
      <c r="AR87" s="6">
        <f t="shared" si="131"/>
        <v>38.632653061223998</v>
      </c>
      <c r="AS87" s="79">
        <f t="shared" si="132"/>
        <v>0</v>
      </c>
      <c r="AT87" s="83">
        <f t="shared" si="133"/>
        <v>0</v>
      </c>
      <c r="AU87" s="6">
        <f t="shared" si="134"/>
        <v>38.632653061223998</v>
      </c>
      <c r="AV87" s="79">
        <f t="shared" si="135"/>
        <v>0</v>
      </c>
      <c r="AW87" s="83">
        <f t="shared" si="136"/>
        <v>0</v>
      </c>
      <c r="AX87" s="43">
        <f t="shared" si="137"/>
        <v>0</v>
      </c>
      <c r="AY87" s="43">
        <f t="shared" si="138"/>
        <v>0</v>
      </c>
      <c r="AZ87" s="43">
        <f t="shared" si="139"/>
        <v>0</v>
      </c>
    </row>
    <row r="88" spans="2:52" x14ac:dyDescent="0.25">
      <c r="B88" s="88">
        <v>37438775510.204002</v>
      </c>
      <c r="C88" s="88">
        <v>-26.875596999999999</v>
      </c>
      <c r="D88" s="88">
        <v>14.259238</v>
      </c>
      <c r="E88" s="88">
        <v>24.060528000000001</v>
      </c>
      <c r="F88" s="88">
        <v>-89.115097000000006</v>
      </c>
      <c r="G88" s="88">
        <v>-9.8012896000000005</v>
      </c>
      <c r="H88" s="8"/>
      <c r="I88" s="6">
        <f t="shared" si="104"/>
        <v>39.030612244898002</v>
      </c>
      <c r="J88" s="6">
        <f t="shared" si="105"/>
        <v>21.508032</v>
      </c>
      <c r="K88" s="83">
        <f t="shared" si="109"/>
        <v>12.378078</v>
      </c>
      <c r="L88" s="6">
        <f t="shared" si="110"/>
        <v>39.030612244898002</v>
      </c>
      <c r="M88" s="79">
        <f t="shared" si="111"/>
        <v>21.113568999999998</v>
      </c>
      <c r="N88" s="83">
        <f t="shared" si="112"/>
        <v>11.944395</v>
      </c>
      <c r="O88" s="6">
        <f t="shared" si="113"/>
        <v>39.030612244898002</v>
      </c>
      <c r="P88" s="79">
        <f t="shared" si="114"/>
        <v>22.448274999999999</v>
      </c>
      <c r="Q88" s="83">
        <f t="shared" si="115"/>
        <v>13.153039</v>
      </c>
      <c r="R88" s="6">
        <f t="shared" si="116"/>
        <v>39.030612244898002</v>
      </c>
      <c r="S88" s="79">
        <f t="shared" si="117"/>
        <v>0</v>
      </c>
      <c r="T88" s="83">
        <f t="shared" si="118"/>
        <v>0</v>
      </c>
      <c r="U88" s="6">
        <f t="shared" si="119"/>
        <v>39.030612244898002</v>
      </c>
      <c r="V88" s="79">
        <f t="shared" si="120"/>
        <v>0</v>
      </c>
      <c r="W88" s="83">
        <f t="shared" si="121"/>
        <v>0</v>
      </c>
      <c r="X88" s="43">
        <f t="shared" si="122"/>
        <v>0</v>
      </c>
      <c r="Y88" s="43">
        <f t="shared" ref="Y88:Z88" si="157">C612</f>
        <v>0</v>
      </c>
      <c r="Z88" s="43">
        <f t="shared" si="157"/>
        <v>0</v>
      </c>
      <c r="AB88" s="88">
        <v>37438775510.204002</v>
      </c>
      <c r="AC88" s="88">
        <v>-26.522189999999998</v>
      </c>
      <c r="AD88" s="88">
        <v>12.777972</v>
      </c>
      <c r="AE88" s="88">
        <v>22.263033</v>
      </c>
      <c r="AF88" s="88">
        <v>-86.968636000000004</v>
      </c>
      <c r="AG88" s="88">
        <v>-9.4850607</v>
      </c>
      <c r="AH88" s="8"/>
      <c r="AI88" s="6">
        <f t="shared" si="107"/>
        <v>39.030612244898002</v>
      </c>
      <c r="AJ88" s="6">
        <f t="shared" si="108"/>
        <v>23.250623999999998</v>
      </c>
      <c r="AK88" s="83">
        <f t="shared" si="124"/>
        <v>13.51031</v>
      </c>
      <c r="AL88" s="6">
        <f t="shared" si="125"/>
        <v>39.030612244898002</v>
      </c>
      <c r="AM88" s="79">
        <f t="shared" si="126"/>
        <v>24.967030000000001</v>
      </c>
      <c r="AN88" s="83">
        <f t="shared" si="127"/>
        <v>15.218684</v>
      </c>
      <c r="AO88" s="6">
        <f t="shared" si="128"/>
        <v>39.030612244898002</v>
      </c>
      <c r="AP88" s="43">
        <f t="shared" si="129"/>
        <v>24.442183</v>
      </c>
      <c r="AQ88" s="83">
        <f t="shared" si="130"/>
        <v>14.422097000000001</v>
      </c>
      <c r="AR88" s="6">
        <f t="shared" si="131"/>
        <v>39.030612244898002</v>
      </c>
      <c r="AS88" s="79">
        <f t="shared" si="132"/>
        <v>0</v>
      </c>
      <c r="AT88" s="83">
        <f t="shared" si="133"/>
        <v>0</v>
      </c>
      <c r="AU88" s="6">
        <f t="shared" si="134"/>
        <v>39.030612244898002</v>
      </c>
      <c r="AV88" s="79">
        <f t="shared" si="135"/>
        <v>0</v>
      </c>
      <c r="AW88" s="83">
        <f t="shared" si="136"/>
        <v>0</v>
      </c>
      <c r="AX88" s="43">
        <f t="shared" si="137"/>
        <v>0</v>
      </c>
      <c r="AY88" s="43">
        <f t="shared" si="138"/>
        <v>0</v>
      </c>
      <c r="AZ88" s="43">
        <f t="shared" si="139"/>
        <v>0</v>
      </c>
    </row>
    <row r="89" spans="2:52" x14ac:dyDescent="0.25">
      <c r="B89" s="88">
        <v>37836734693.877998</v>
      </c>
      <c r="C89" s="88">
        <v>-26.932770000000001</v>
      </c>
      <c r="D89" s="88">
        <v>14.246295999999999</v>
      </c>
      <c r="E89" s="88">
        <v>24.093643</v>
      </c>
      <c r="F89" s="88">
        <v>-89.406052000000003</v>
      </c>
      <c r="G89" s="88">
        <v>-9.8473472999999991</v>
      </c>
      <c r="H89" s="8"/>
      <c r="I89" s="6">
        <f t="shared" si="104"/>
        <v>39.428571428570997</v>
      </c>
      <c r="J89" s="6">
        <f t="shared" si="105"/>
        <v>21.770475000000001</v>
      </c>
      <c r="K89" s="83">
        <f t="shared" si="109"/>
        <v>12.637098999999999</v>
      </c>
      <c r="L89" s="6">
        <f t="shared" si="110"/>
        <v>39.428571428570997</v>
      </c>
      <c r="M89" s="79">
        <f t="shared" si="111"/>
        <v>21.725352999999998</v>
      </c>
      <c r="N89" s="83">
        <f t="shared" si="112"/>
        <v>12.561332</v>
      </c>
      <c r="O89" s="6">
        <f t="shared" si="113"/>
        <v>39.428571428570997</v>
      </c>
      <c r="P89" s="79">
        <f t="shared" si="114"/>
        <v>22.907436000000001</v>
      </c>
      <c r="Q89" s="83">
        <f t="shared" si="115"/>
        <v>13.637351000000001</v>
      </c>
      <c r="R89" s="6">
        <f t="shared" si="116"/>
        <v>39.428571428570997</v>
      </c>
      <c r="S89" s="79">
        <f t="shared" si="117"/>
        <v>0</v>
      </c>
      <c r="T89" s="83">
        <f t="shared" si="118"/>
        <v>0</v>
      </c>
      <c r="U89" s="6">
        <f t="shared" si="119"/>
        <v>39.428571428570997</v>
      </c>
      <c r="V89" s="79">
        <f t="shared" si="120"/>
        <v>0</v>
      </c>
      <c r="W89" s="83">
        <f t="shared" si="121"/>
        <v>0</v>
      </c>
      <c r="X89" s="43">
        <f t="shared" si="122"/>
        <v>0</v>
      </c>
      <c r="Y89" s="43">
        <f t="shared" ref="Y89:Z89" si="158">C613</f>
        <v>0</v>
      </c>
      <c r="Z89" s="43">
        <f t="shared" si="158"/>
        <v>0</v>
      </c>
      <c r="AB89" s="88">
        <v>37836734693.877998</v>
      </c>
      <c r="AC89" s="88">
        <v>-26.831496999999999</v>
      </c>
      <c r="AD89" s="88">
        <v>13.567821</v>
      </c>
      <c r="AE89" s="88">
        <v>23.254525999999998</v>
      </c>
      <c r="AF89" s="88">
        <v>-85.482353000000003</v>
      </c>
      <c r="AG89" s="88">
        <v>-9.6867046000000006</v>
      </c>
      <c r="AH89" s="8"/>
      <c r="AI89" s="6">
        <f t="shared" si="107"/>
        <v>39.428571428570997</v>
      </c>
      <c r="AJ89" s="6">
        <f t="shared" si="108"/>
        <v>23.70392</v>
      </c>
      <c r="AK89" s="83">
        <f t="shared" si="124"/>
        <v>13.921181000000001</v>
      </c>
      <c r="AL89" s="6">
        <f t="shared" si="125"/>
        <v>39.428571428570997</v>
      </c>
      <c r="AM89" s="79">
        <f t="shared" si="126"/>
        <v>25.987095</v>
      </c>
      <c r="AN89" s="83">
        <f t="shared" si="127"/>
        <v>16.191980000000001</v>
      </c>
      <c r="AO89" s="6">
        <f t="shared" si="128"/>
        <v>39.428571428570997</v>
      </c>
      <c r="AP89" s="43">
        <f t="shared" si="129"/>
        <v>24.297836</v>
      </c>
      <c r="AQ89" s="83">
        <f t="shared" si="130"/>
        <v>14.221781999999999</v>
      </c>
      <c r="AR89" s="6">
        <f t="shared" si="131"/>
        <v>39.428571428570997</v>
      </c>
      <c r="AS89" s="79">
        <f t="shared" si="132"/>
        <v>0</v>
      </c>
      <c r="AT89" s="83">
        <f t="shared" si="133"/>
        <v>0</v>
      </c>
      <c r="AU89" s="6">
        <f t="shared" si="134"/>
        <v>39.428571428570997</v>
      </c>
      <c r="AV89" s="79">
        <f t="shared" si="135"/>
        <v>0</v>
      </c>
      <c r="AW89" s="83">
        <f t="shared" si="136"/>
        <v>0</v>
      </c>
      <c r="AX89" s="43">
        <f t="shared" si="137"/>
        <v>0</v>
      </c>
      <c r="AY89" s="43">
        <f t="shared" si="138"/>
        <v>0</v>
      </c>
      <c r="AZ89" s="43">
        <f t="shared" si="139"/>
        <v>0</v>
      </c>
    </row>
    <row r="90" spans="2:52" x14ac:dyDescent="0.25">
      <c r="B90" s="88">
        <v>38234693877.551003</v>
      </c>
      <c r="C90" s="88">
        <v>-26.590055</v>
      </c>
      <c r="D90" s="88">
        <v>13.861114000000001</v>
      </c>
      <c r="E90" s="88">
        <v>23.445072</v>
      </c>
      <c r="F90" s="88">
        <v>-88.151886000000005</v>
      </c>
      <c r="G90" s="88">
        <v>-9.5839596</v>
      </c>
      <c r="H90" s="8"/>
      <c r="I90" s="6">
        <f t="shared" si="104"/>
        <v>39.826530612245001</v>
      </c>
      <c r="J90" s="6">
        <f t="shared" si="105"/>
        <v>22.034935000000001</v>
      </c>
      <c r="K90" s="83">
        <f t="shared" si="109"/>
        <v>12.900475999999999</v>
      </c>
      <c r="L90" s="6">
        <f t="shared" si="110"/>
        <v>39.826530612245001</v>
      </c>
      <c r="M90" s="79">
        <f t="shared" si="111"/>
        <v>22.202888000000002</v>
      </c>
      <c r="N90" s="83">
        <f t="shared" si="112"/>
        <v>13.043200000000001</v>
      </c>
      <c r="O90" s="6">
        <f t="shared" si="113"/>
        <v>39.826530612245001</v>
      </c>
      <c r="P90" s="79">
        <f t="shared" si="114"/>
        <v>22.435086999999999</v>
      </c>
      <c r="Q90" s="83">
        <f t="shared" si="115"/>
        <v>13.169791</v>
      </c>
      <c r="R90" s="6">
        <f t="shared" si="116"/>
        <v>39.826530612245001</v>
      </c>
      <c r="S90" s="79">
        <f t="shared" si="117"/>
        <v>0</v>
      </c>
      <c r="T90" s="83">
        <f t="shared" si="118"/>
        <v>0</v>
      </c>
      <c r="U90" s="6">
        <f t="shared" si="119"/>
        <v>39.826530612245001</v>
      </c>
      <c r="V90" s="79">
        <f t="shared" si="120"/>
        <v>0</v>
      </c>
      <c r="W90" s="83">
        <f t="shared" si="121"/>
        <v>0</v>
      </c>
      <c r="X90" s="43">
        <f t="shared" si="122"/>
        <v>0</v>
      </c>
      <c r="Y90" s="43">
        <f t="shared" ref="Y90:Z90" si="159">C614</f>
        <v>0</v>
      </c>
      <c r="Z90" s="43">
        <f t="shared" si="159"/>
        <v>0</v>
      </c>
      <c r="AB90" s="88">
        <v>38234693877.551003</v>
      </c>
      <c r="AC90" s="88">
        <v>-26.883375000000001</v>
      </c>
      <c r="AD90" s="88">
        <v>13.722192</v>
      </c>
      <c r="AE90" s="88">
        <v>23.488057999999999</v>
      </c>
      <c r="AF90" s="88">
        <v>-89.667122000000006</v>
      </c>
      <c r="AG90" s="88">
        <v>-9.7658652999999997</v>
      </c>
      <c r="AH90" s="8"/>
      <c r="AI90" s="6">
        <f t="shared" si="107"/>
        <v>39.826530612245001</v>
      </c>
      <c r="AJ90" s="6">
        <f t="shared" si="108"/>
        <v>22.816851</v>
      </c>
      <c r="AK90" s="83">
        <f t="shared" si="124"/>
        <v>12.936882000000001</v>
      </c>
      <c r="AL90" s="6">
        <f t="shared" si="125"/>
        <v>39.826530612245001</v>
      </c>
      <c r="AM90" s="79">
        <f t="shared" si="126"/>
        <v>24.302277</v>
      </c>
      <c r="AN90" s="83">
        <f t="shared" si="127"/>
        <v>14.383311000000001</v>
      </c>
      <c r="AO90" s="6">
        <f t="shared" si="128"/>
        <v>39.826530612245001</v>
      </c>
      <c r="AP90" s="43">
        <f t="shared" si="129"/>
        <v>23.438877000000002</v>
      </c>
      <c r="AQ90" s="83">
        <f t="shared" si="130"/>
        <v>13.22437</v>
      </c>
      <c r="AR90" s="6">
        <f t="shared" si="131"/>
        <v>39.826530612245001</v>
      </c>
      <c r="AS90" s="79">
        <f t="shared" si="132"/>
        <v>0</v>
      </c>
      <c r="AT90" s="83">
        <f t="shared" si="133"/>
        <v>0</v>
      </c>
      <c r="AU90" s="6">
        <f t="shared" si="134"/>
        <v>39.826530612245001</v>
      </c>
      <c r="AV90" s="79">
        <f t="shared" si="135"/>
        <v>0</v>
      </c>
      <c r="AW90" s="83">
        <f t="shared" si="136"/>
        <v>0</v>
      </c>
      <c r="AX90" s="43">
        <f t="shared" si="137"/>
        <v>0</v>
      </c>
      <c r="AY90" s="43">
        <f t="shared" si="138"/>
        <v>0</v>
      </c>
      <c r="AZ90" s="43">
        <f t="shared" si="139"/>
        <v>0</v>
      </c>
    </row>
    <row r="91" spans="2:52" x14ac:dyDescent="0.25">
      <c r="B91" s="88">
        <v>38632653061.223999</v>
      </c>
      <c r="C91" s="88">
        <v>-27.900542999999999</v>
      </c>
      <c r="D91" s="88">
        <v>13.001255</v>
      </c>
      <c r="E91" s="88">
        <v>22.297201000000001</v>
      </c>
      <c r="F91" s="88">
        <v>-89.878838000000002</v>
      </c>
      <c r="G91" s="88">
        <v>-9.2959461000000001</v>
      </c>
      <c r="H91" s="8"/>
      <c r="I91" s="6">
        <f t="shared" si="104"/>
        <v>40.224489795917997</v>
      </c>
      <c r="J91" s="6">
        <f t="shared" si="105"/>
        <v>23.400366000000002</v>
      </c>
      <c r="K91" s="83">
        <f t="shared" si="109"/>
        <v>14.289899</v>
      </c>
      <c r="L91" s="6">
        <f t="shared" si="110"/>
        <v>40.224489795917997</v>
      </c>
      <c r="M91" s="79">
        <f t="shared" si="111"/>
        <v>23.371437</v>
      </c>
      <c r="N91" s="83">
        <f t="shared" si="112"/>
        <v>14.221949</v>
      </c>
      <c r="O91" s="6">
        <f t="shared" si="113"/>
        <v>40.224489795917997</v>
      </c>
      <c r="P91" s="79">
        <f t="shared" si="114"/>
        <v>23.245038999999998</v>
      </c>
      <c r="Q91" s="83">
        <f t="shared" si="115"/>
        <v>13.963381</v>
      </c>
      <c r="R91" s="6">
        <f t="shared" si="116"/>
        <v>40.224489795917997</v>
      </c>
      <c r="S91" s="79">
        <f t="shared" si="117"/>
        <v>0</v>
      </c>
      <c r="T91" s="83">
        <f t="shared" si="118"/>
        <v>0</v>
      </c>
      <c r="U91" s="6">
        <f t="shared" si="119"/>
        <v>40.224489795917997</v>
      </c>
      <c r="V91" s="79">
        <f t="shared" si="120"/>
        <v>0</v>
      </c>
      <c r="W91" s="83">
        <f t="shared" si="121"/>
        <v>0</v>
      </c>
      <c r="X91" s="43">
        <f t="shared" si="122"/>
        <v>0</v>
      </c>
      <c r="Y91" s="43">
        <f t="shared" ref="Y91:Z91" si="160">C615</f>
        <v>0</v>
      </c>
      <c r="Z91" s="43">
        <f t="shared" si="160"/>
        <v>0</v>
      </c>
      <c r="AB91" s="88">
        <v>38632653061.223999</v>
      </c>
      <c r="AC91" s="88">
        <v>-28.536494999999999</v>
      </c>
      <c r="AD91" s="88">
        <v>14.262245</v>
      </c>
      <c r="AE91" s="88">
        <v>24.065055999999998</v>
      </c>
      <c r="AF91" s="88">
        <v>-93.937775000000002</v>
      </c>
      <c r="AG91" s="88">
        <v>-9.8028107000000002</v>
      </c>
      <c r="AH91" s="8"/>
      <c r="AI91" s="6">
        <f t="shared" si="107"/>
        <v>40.224489795917997</v>
      </c>
      <c r="AJ91" s="6">
        <f t="shared" si="108"/>
        <v>24.422612999999998</v>
      </c>
      <c r="AK91" s="83">
        <f t="shared" si="124"/>
        <v>14.346318</v>
      </c>
      <c r="AL91" s="6">
        <f t="shared" si="125"/>
        <v>40.224489795917997</v>
      </c>
      <c r="AM91" s="79">
        <f t="shared" si="126"/>
        <v>23.845880999999999</v>
      </c>
      <c r="AN91" s="83">
        <f t="shared" si="127"/>
        <v>13.678741</v>
      </c>
      <c r="AO91" s="6">
        <f t="shared" si="128"/>
        <v>40.224489795917997</v>
      </c>
      <c r="AP91" s="43">
        <f t="shared" si="129"/>
        <v>23.185347</v>
      </c>
      <c r="AQ91" s="83">
        <f t="shared" si="130"/>
        <v>12.677773999999999</v>
      </c>
      <c r="AR91" s="6">
        <f t="shared" si="131"/>
        <v>40.224489795917997</v>
      </c>
      <c r="AS91" s="79">
        <f t="shared" si="132"/>
        <v>0</v>
      </c>
      <c r="AT91" s="83">
        <f t="shared" si="133"/>
        <v>0</v>
      </c>
      <c r="AU91" s="6">
        <f t="shared" si="134"/>
        <v>40.224489795917997</v>
      </c>
      <c r="AV91" s="79">
        <f t="shared" si="135"/>
        <v>0</v>
      </c>
      <c r="AW91" s="83">
        <f t="shared" si="136"/>
        <v>0</v>
      </c>
      <c r="AX91" s="43">
        <f t="shared" si="137"/>
        <v>0</v>
      </c>
      <c r="AY91" s="43">
        <f t="shared" si="138"/>
        <v>0</v>
      </c>
      <c r="AZ91" s="43">
        <f t="shared" si="139"/>
        <v>0</v>
      </c>
    </row>
    <row r="92" spans="2:52" x14ac:dyDescent="0.25">
      <c r="B92" s="88">
        <v>39030612244.898003</v>
      </c>
      <c r="C92" s="88">
        <v>-27.920674999999999</v>
      </c>
      <c r="D92" s="88">
        <v>12.378078</v>
      </c>
      <c r="E92" s="88">
        <v>21.508032</v>
      </c>
      <c r="F92" s="88">
        <v>-87.210616999999999</v>
      </c>
      <c r="G92" s="88">
        <v>-9.1299533999999998</v>
      </c>
      <c r="H92" s="8"/>
      <c r="I92" s="6">
        <f t="shared" si="104"/>
        <v>40.622448979592001</v>
      </c>
      <c r="J92" s="6">
        <f t="shared" si="105"/>
        <v>22.152826000000001</v>
      </c>
      <c r="K92" s="83">
        <f t="shared" si="109"/>
        <v>13.044528</v>
      </c>
      <c r="L92" s="6">
        <f t="shared" si="110"/>
        <v>40.622448979592001</v>
      </c>
      <c r="M92" s="79">
        <f t="shared" si="111"/>
        <v>22.090503999999999</v>
      </c>
      <c r="N92" s="83">
        <f t="shared" si="112"/>
        <v>12.930904</v>
      </c>
      <c r="O92" s="6">
        <f t="shared" si="113"/>
        <v>40.622448979592001</v>
      </c>
      <c r="P92" s="79">
        <f t="shared" si="114"/>
        <v>22.167480000000001</v>
      </c>
      <c r="Q92" s="83">
        <f t="shared" si="115"/>
        <v>12.862746</v>
      </c>
      <c r="R92" s="6">
        <f t="shared" si="116"/>
        <v>40.622448979592001</v>
      </c>
      <c r="S92" s="79">
        <f t="shared" si="117"/>
        <v>0</v>
      </c>
      <c r="T92" s="83">
        <f t="shared" si="118"/>
        <v>0</v>
      </c>
      <c r="U92" s="6">
        <f t="shared" si="119"/>
        <v>40.622448979592001</v>
      </c>
      <c r="V92" s="79">
        <f t="shared" si="120"/>
        <v>0</v>
      </c>
      <c r="W92" s="83">
        <f t="shared" si="121"/>
        <v>0</v>
      </c>
      <c r="X92" s="43">
        <f t="shared" si="122"/>
        <v>0</v>
      </c>
      <c r="Y92" s="43">
        <f t="shared" ref="Y92:Z92" si="161">C616</f>
        <v>0</v>
      </c>
      <c r="Z92" s="43">
        <f t="shared" si="161"/>
        <v>0</v>
      </c>
      <c r="AB92" s="88">
        <v>39030612244.898003</v>
      </c>
      <c r="AC92" s="88">
        <v>-28.728172000000001</v>
      </c>
      <c r="AD92" s="88">
        <v>13.51031</v>
      </c>
      <c r="AE92" s="88">
        <v>23.250623999999998</v>
      </c>
      <c r="AF92" s="88">
        <v>-94.412696999999994</v>
      </c>
      <c r="AG92" s="88">
        <v>-9.7403125999999993</v>
      </c>
      <c r="AH92" s="8"/>
      <c r="AI92" s="6">
        <f t="shared" si="107"/>
        <v>40.622448979592001</v>
      </c>
      <c r="AJ92" s="6">
        <f t="shared" si="108"/>
        <v>22.754984</v>
      </c>
      <c r="AK92" s="83">
        <f t="shared" si="124"/>
        <v>12.581591</v>
      </c>
      <c r="AL92" s="6">
        <f t="shared" si="125"/>
        <v>40.622448979592001</v>
      </c>
      <c r="AM92" s="79">
        <f t="shared" si="126"/>
        <v>22.341339000000001</v>
      </c>
      <c r="AN92" s="83">
        <f t="shared" si="127"/>
        <v>12.021965</v>
      </c>
      <c r="AO92" s="6">
        <f t="shared" si="128"/>
        <v>40.622448979592001</v>
      </c>
      <c r="AP92" s="43">
        <f t="shared" si="129"/>
        <v>22.109103999999999</v>
      </c>
      <c r="AQ92" s="83">
        <f t="shared" si="130"/>
        <v>11.432245999999999</v>
      </c>
      <c r="AR92" s="6">
        <f t="shared" si="131"/>
        <v>40.622448979592001</v>
      </c>
      <c r="AS92" s="79">
        <f t="shared" si="132"/>
        <v>0</v>
      </c>
      <c r="AT92" s="83">
        <f t="shared" si="133"/>
        <v>0</v>
      </c>
      <c r="AU92" s="6">
        <f t="shared" si="134"/>
        <v>40.622448979592001</v>
      </c>
      <c r="AV92" s="79">
        <f t="shared" si="135"/>
        <v>0</v>
      </c>
      <c r="AW92" s="83">
        <f t="shared" si="136"/>
        <v>0</v>
      </c>
      <c r="AX92" s="43">
        <f t="shared" si="137"/>
        <v>0</v>
      </c>
      <c r="AY92" s="43">
        <f t="shared" si="138"/>
        <v>0</v>
      </c>
      <c r="AZ92" s="43">
        <f t="shared" si="139"/>
        <v>0</v>
      </c>
    </row>
    <row r="93" spans="2:52" x14ac:dyDescent="0.25">
      <c r="B93" s="88">
        <v>39428571428.570999</v>
      </c>
      <c r="C93" s="88">
        <v>-28.790073</v>
      </c>
      <c r="D93" s="88">
        <v>12.637098999999999</v>
      </c>
      <c r="E93" s="88">
        <v>21.770475000000001</v>
      </c>
      <c r="F93" s="88">
        <v>-91.012878000000001</v>
      </c>
      <c r="G93" s="88">
        <v>-9.1333751999999997</v>
      </c>
      <c r="H93" s="8"/>
      <c r="I93" s="6">
        <f t="shared" si="104"/>
        <v>41.020408163264996</v>
      </c>
      <c r="J93" s="6">
        <f t="shared" si="105"/>
        <v>21.644542999999999</v>
      </c>
      <c r="K93" s="83">
        <f t="shared" si="109"/>
        <v>12.458719</v>
      </c>
      <c r="L93" s="6">
        <f t="shared" si="110"/>
        <v>41.020408163264996</v>
      </c>
      <c r="M93" s="79">
        <f t="shared" si="111"/>
        <v>21.534217999999999</v>
      </c>
      <c r="N93" s="83">
        <f t="shared" si="112"/>
        <v>12.279092</v>
      </c>
      <c r="O93" s="6">
        <f t="shared" si="113"/>
        <v>41.020408163264996</v>
      </c>
      <c r="P93" s="79">
        <f t="shared" si="114"/>
        <v>21.703558000000001</v>
      </c>
      <c r="Q93" s="83">
        <f t="shared" si="115"/>
        <v>12.292109</v>
      </c>
      <c r="R93" s="6">
        <f t="shared" si="116"/>
        <v>41.020408163264996</v>
      </c>
      <c r="S93" s="79">
        <f t="shared" si="117"/>
        <v>0</v>
      </c>
      <c r="T93" s="83">
        <f t="shared" si="118"/>
        <v>0</v>
      </c>
      <c r="U93" s="6">
        <f t="shared" si="119"/>
        <v>41.020408163264996</v>
      </c>
      <c r="V93" s="79">
        <f t="shared" si="120"/>
        <v>0</v>
      </c>
      <c r="W93" s="83">
        <f t="shared" si="121"/>
        <v>0</v>
      </c>
      <c r="X93" s="43">
        <f t="shared" si="122"/>
        <v>0</v>
      </c>
      <c r="Y93" s="43">
        <f t="shared" ref="Y93:Z93" si="162">C617</f>
        <v>0</v>
      </c>
      <c r="Z93" s="43">
        <f t="shared" si="162"/>
        <v>0</v>
      </c>
      <c r="AB93" s="88">
        <v>39428571428.570999</v>
      </c>
      <c r="AC93" s="88">
        <v>-29.321919999999999</v>
      </c>
      <c r="AD93" s="88">
        <v>13.921181000000001</v>
      </c>
      <c r="AE93" s="88">
        <v>23.70392</v>
      </c>
      <c r="AF93" s="88">
        <v>-92.471153000000001</v>
      </c>
      <c r="AG93" s="88">
        <v>-9.7827406000000003</v>
      </c>
      <c r="AH93" s="8"/>
      <c r="AI93" s="6">
        <f t="shared" si="107"/>
        <v>41.020408163264996</v>
      </c>
      <c r="AJ93" s="6">
        <f t="shared" si="108"/>
        <v>22.554404999999999</v>
      </c>
      <c r="AK93" s="83">
        <f t="shared" si="124"/>
        <v>12.396011</v>
      </c>
      <c r="AL93" s="6">
        <f t="shared" si="125"/>
        <v>41.020408163264996</v>
      </c>
      <c r="AM93" s="79">
        <f t="shared" si="126"/>
        <v>22.017299999999999</v>
      </c>
      <c r="AN93" s="83">
        <f t="shared" si="127"/>
        <v>11.671364000000001</v>
      </c>
      <c r="AO93" s="6">
        <f t="shared" si="128"/>
        <v>41.020408163264996</v>
      </c>
      <c r="AP93" s="43">
        <f t="shared" si="129"/>
        <v>21.401363</v>
      </c>
      <c r="AQ93" s="83">
        <f t="shared" si="130"/>
        <v>10.670381000000001</v>
      </c>
      <c r="AR93" s="6">
        <f t="shared" si="131"/>
        <v>41.020408163264996</v>
      </c>
      <c r="AS93" s="79">
        <f t="shared" si="132"/>
        <v>0</v>
      </c>
      <c r="AT93" s="83">
        <f t="shared" si="133"/>
        <v>0</v>
      </c>
      <c r="AU93" s="6">
        <f t="shared" si="134"/>
        <v>41.020408163264996</v>
      </c>
      <c r="AV93" s="79">
        <f t="shared" si="135"/>
        <v>0</v>
      </c>
      <c r="AW93" s="83">
        <f t="shared" si="136"/>
        <v>0</v>
      </c>
      <c r="AX93" s="43">
        <f t="shared" si="137"/>
        <v>0</v>
      </c>
      <c r="AY93" s="43">
        <f t="shared" si="138"/>
        <v>0</v>
      </c>
      <c r="AZ93" s="43">
        <f t="shared" si="139"/>
        <v>0</v>
      </c>
    </row>
    <row r="94" spans="2:52" x14ac:dyDescent="0.25">
      <c r="B94" s="88">
        <v>39826530612.245003</v>
      </c>
      <c r="C94" s="88">
        <v>-27.484961999999999</v>
      </c>
      <c r="D94" s="88">
        <v>12.900475999999999</v>
      </c>
      <c r="E94" s="88">
        <v>22.034935000000001</v>
      </c>
      <c r="F94" s="88">
        <v>-90.186226000000005</v>
      </c>
      <c r="G94" s="88">
        <v>-9.1344595000000002</v>
      </c>
      <c r="H94" s="8"/>
      <c r="I94" s="6">
        <f t="shared" si="104"/>
        <v>41.418367346939</v>
      </c>
      <c r="J94" s="6">
        <f t="shared" si="105"/>
        <v>19.286261</v>
      </c>
      <c r="K94" s="83">
        <f t="shared" si="109"/>
        <v>9.9138260000000002</v>
      </c>
      <c r="L94" s="6">
        <f t="shared" si="110"/>
        <v>41.418367346939</v>
      </c>
      <c r="M94" s="79">
        <f t="shared" si="111"/>
        <v>19.47588</v>
      </c>
      <c r="N94" s="83">
        <f t="shared" si="112"/>
        <v>10.020535000000001</v>
      </c>
      <c r="O94" s="6">
        <f t="shared" si="113"/>
        <v>41.418367346939</v>
      </c>
      <c r="P94" s="79">
        <f t="shared" si="114"/>
        <v>19.834886999999998</v>
      </c>
      <c r="Q94" s="83">
        <f t="shared" si="115"/>
        <v>10.218907</v>
      </c>
      <c r="R94" s="6">
        <f t="shared" si="116"/>
        <v>41.418367346939</v>
      </c>
      <c r="S94" s="79">
        <f t="shared" si="117"/>
        <v>0</v>
      </c>
      <c r="T94" s="83">
        <f t="shared" si="118"/>
        <v>0</v>
      </c>
      <c r="U94" s="6">
        <f t="shared" si="119"/>
        <v>41.418367346939</v>
      </c>
      <c r="V94" s="79">
        <f t="shared" si="120"/>
        <v>0</v>
      </c>
      <c r="W94" s="83">
        <f t="shared" si="121"/>
        <v>0</v>
      </c>
      <c r="X94" s="43">
        <f t="shared" si="122"/>
        <v>0</v>
      </c>
      <c r="Y94" s="43">
        <f t="shared" ref="Y94:Z94" si="163">C618</f>
        <v>0</v>
      </c>
      <c r="Z94" s="43">
        <f t="shared" si="163"/>
        <v>0</v>
      </c>
      <c r="AB94" s="88">
        <v>39826530612.245003</v>
      </c>
      <c r="AC94" s="88">
        <v>-28.264547</v>
      </c>
      <c r="AD94" s="88">
        <v>12.936882000000001</v>
      </c>
      <c r="AE94" s="88">
        <v>22.816851</v>
      </c>
      <c r="AF94" s="88">
        <v>-95.587151000000006</v>
      </c>
      <c r="AG94" s="88">
        <v>-9.8799676999999999</v>
      </c>
      <c r="AH94" s="8"/>
      <c r="AI94" s="6">
        <f t="shared" si="107"/>
        <v>41.418367346939</v>
      </c>
      <c r="AJ94" s="6">
        <f t="shared" si="108"/>
        <v>19.836407000000001</v>
      </c>
      <c r="AK94" s="83">
        <f t="shared" si="124"/>
        <v>9.7395945000000008</v>
      </c>
      <c r="AL94" s="6">
        <f t="shared" si="125"/>
        <v>41.418367346939</v>
      </c>
      <c r="AM94" s="79">
        <f t="shared" si="126"/>
        <v>19.814554000000001</v>
      </c>
      <c r="AN94" s="83">
        <f t="shared" si="127"/>
        <v>9.5238399999999999</v>
      </c>
      <c r="AO94" s="6">
        <f t="shared" si="128"/>
        <v>41.418367346939</v>
      </c>
      <c r="AP94" s="43">
        <f t="shared" si="129"/>
        <v>19.524554999999999</v>
      </c>
      <c r="AQ94" s="83">
        <f t="shared" si="130"/>
        <v>8.8315344000000007</v>
      </c>
      <c r="AR94" s="6">
        <f t="shared" si="131"/>
        <v>41.418367346939</v>
      </c>
      <c r="AS94" s="79">
        <f t="shared" si="132"/>
        <v>0</v>
      </c>
      <c r="AT94" s="83">
        <f t="shared" si="133"/>
        <v>0</v>
      </c>
      <c r="AU94" s="6">
        <f t="shared" si="134"/>
        <v>41.418367346939</v>
      </c>
      <c r="AV94" s="79">
        <f t="shared" si="135"/>
        <v>0</v>
      </c>
      <c r="AW94" s="83">
        <f t="shared" si="136"/>
        <v>0</v>
      </c>
      <c r="AX94" s="43">
        <f t="shared" si="137"/>
        <v>0</v>
      </c>
      <c r="AY94" s="43">
        <f t="shared" si="138"/>
        <v>0</v>
      </c>
      <c r="AZ94" s="43">
        <f t="shared" si="139"/>
        <v>0</v>
      </c>
    </row>
    <row r="95" spans="2:52" x14ac:dyDescent="0.25">
      <c r="B95" s="88">
        <v>40224489795.917999</v>
      </c>
      <c r="C95" s="88">
        <v>-24.975088</v>
      </c>
      <c r="D95" s="88">
        <v>14.289899</v>
      </c>
      <c r="E95" s="88">
        <v>23.400366000000002</v>
      </c>
      <c r="F95" s="88">
        <v>-79.954116999999997</v>
      </c>
      <c r="G95" s="88">
        <v>-9.1104669999999999</v>
      </c>
      <c r="H95" s="8"/>
      <c r="I95" s="6">
        <f t="shared" si="104"/>
        <v>41.816326530612002</v>
      </c>
      <c r="J95" s="6">
        <f t="shared" si="105"/>
        <v>20.585262</v>
      </c>
      <c r="K95" s="83">
        <f t="shared" si="109"/>
        <v>10.966215999999999</v>
      </c>
      <c r="L95" s="6">
        <f t="shared" si="110"/>
        <v>41.816326530612002</v>
      </c>
      <c r="M95" s="79">
        <f t="shared" si="111"/>
        <v>20.840320999999999</v>
      </c>
      <c r="N95" s="83">
        <f t="shared" si="112"/>
        <v>11.120367</v>
      </c>
      <c r="O95" s="6">
        <f t="shared" si="113"/>
        <v>41.816326530612002</v>
      </c>
      <c r="P95" s="79">
        <f t="shared" si="114"/>
        <v>21.075468000000001</v>
      </c>
      <c r="Q95" s="83">
        <f t="shared" si="115"/>
        <v>11.1662</v>
      </c>
      <c r="R95" s="6">
        <f t="shared" si="116"/>
        <v>41.816326530612002</v>
      </c>
      <c r="S95" s="79">
        <f t="shared" si="117"/>
        <v>0</v>
      </c>
      <c r="T95" s="83">
        <f t="shared" si="118"/>
        <v>0</v>
      </c>
      <c r="U95" s="6">
        <f t="shared" si="119"/>
        <v>41.816326530612002</v>
      </c>
      <c r="V95" s="79">
        <f t="shared" si="120"/>
        <v>0</v>
      </c>
      <c r="W95" s="83">
        <f t="shared" si="121"/>
        <v>0</v>
      </c>
      <c r="X95" s="43">
        <f t="shared" si="122"/>
        <v>0</v>
      </c>
      <c r="Y95" s="43">
        <f t="shared" ref="Y95:Z95" si="164">C619</f>
        <v>0</v>
      </c>
      <c r="Z95" s="43">
        <f t="shared" si="164"/>
        <v>0</v>
      </c>
      <c r="AB95" s="88">
        <v>40224489795.917999</v>
      </c>
      <c r="AC95" s="88">
        <v>-26.117567000000001</v>
      </c>
      <c r="AD95" s="88">
        <v>14.346318</v>
      </c>
      <c r="AE95" s="88">
        <v>24.422612999999998</v>
      </c>
      <c r="AF95" s="88">
        <v>-80.675087000000005</v>
      </c>
      <c r="AG95" s="88">
        <v>-10.076294000000001</v>
      </c>
      <c r="AH95" s="8"/>
      <c r="AI95" s="6">
        <f t="shared" si="107"/>
        <v>41.816326530612002</v>
      </c>
      <c r="AJ95" s="6">
        <f t="shared" si="108"/>
        <v>20.359366999999999</v>
      </c>
      <c r="AK95" s="83">
        <f t="shared" si="124"/>
        <v>10.239326</v>
      </c>
      <c r="AL95" s="6">
        <f t="shared" si="125"/>
        <v>41.816326530612002</v>
      </c>
      <c r="AM95" s="79">
        <f t="shared" si="126"/>
        <v>20.660093</v>
      </c>
      <c r="AN95" s="83">
        <f t="shared" si="127"/>
        <v>10.361432000000001</v>
      </c>
      <c r="AO95" s="6">
        <f t="shared" si="128"/>
        <v>41.816326530612002</v>
      </c>
      <c r="AP95" s="43">
        <f t="shared" si="129"/>
        <v>20.865963000000001</v>
      </c>
      <c r="AQ95" s="83">
        <f t="shared" si="130"/>
        <v>10.139436999999999</v>
      </c>
      <c r="AR95" s="6">
        <f t="shared" si="131"/>
        <v>41.816326530612002</v>
      </c>
      <c r="AS95" s="79">
        <f t="shared" si="132"/>
        <v>0</v>
      </c>
      <c r="AT95" s="83">
        <f t="shared" si="133"/>
        <v>0</v>
      </c>
      <c r="AU95" s="6">
        <f t="shared" si="134"/>
        <v>41.816326530612002</v>
      </c>
      <c r="AV95" s="79">
        <f t="shared" si="135"/>
        <v>0</v>
      </c>
      <c r="AW95" s="83">
        <f t="shared" si="136"/>
        <v>0</v>
      </c>
      <c r="AX95" s="43">
        <f t="shared" si="137"/>
        <v>0</v>
      </c>
      <c r="AY95" s="43">
        <f t="shared" si="138"/>
        <v>0</v>
      </c>
      <c r="AZ95" s="43">
        <f t="shared" si="139"/>
        <v>0</v>
      </c>
    </row>
    <row r="96" spans="2:52" x14ac:dyDescent="0.25">
      <c r="B96" s="88">
        <v>40622448979.592003</v>
      </c>
      <c r="C96" s="88">
        <v>-25.042363999999999</v>
      </c>
      <c r="D96" s="88">
        <v>13.044528</v>
      </c>
      <c r="E96" s="88">
        <v>22.152826000000001</v>
      </c>
      <c r="F96" s="88">
        <v>-88.106300000000005</v>
      </c>
      <c r="G96" s="88">
        <v>-9.1082982999999995</v>
      </c>
      <c r="H96" s="8"/>
      <c r="I96" s="6">
        <f t="shared" si="104"/>
        <v>42.214285714286007</v>
      </c>
      <c r="J96" s="6">
        <f t="shared" si="105"/>
        <v>20.195211</v>
      </c>
      <c r="K96" s="83">
        <f t="shared" si="109"/>
        <v>10.306912000000001</v>
      </c>
      <c r="L96" s="6">
        <f t="shared" si="110"/>
        <v>42.214285714286007</v>
      </c>
      <c r="M96" s="79">
        <f t="shared" si="111"/>
        <v>20.247734000000001</v>
      </c>
      <c r="N96" s="83">
        <f t="shared" si="112"/>
        <v>10.258581</v>
      </c>
      <c r="O96" s="6">
        <f t="shared" si="113"/>
        <v>42.214285714286007</v>
      </c>
      <c r="P96" s="79">
        <f t="shared" si="114"/>
        <v>20.279931999999999</v>
      </c>
      <c r="Q96" s="83">
        <f t="shared" si="115"/>
        <v>10.092575</v>
      </c>
      <c r="R96" s="6">
        <f t="shared" si="116"/>
        <v>42.214285714286007</v>
      </c>
      <c r="S96" s="79">
        <f t="shared" si="117"/>
        <v>0</v>
      </c>
      <c r="T96" s="83">
        <f t="shared" si="118"/>
        <v>0</v>
      </c>
      <c r="U96" s="6">
        <f t="shared" si="119"/>
        <v>42.214285714286007</v>
      </c>
      <c r="V96" s="79">
        <f t="shared" si="120"/>
        <v>0</v>
      </c>
      <c r="W96" s="83">
        <f t="shared" si="121"/>
        <v>0</v>
      </c>
      <c r="X96" s="43">
        <f t="shared" si="122"/>
        <v>0</v>
      </c>
      <c r="Y96" s="43">
        <f t="shared" ref="Y96:Z96" si="165">C620</f>
        <v>0</v>
      </c>
      <c r="Z96" s="43">
        <f t="shared" si="165"/>
        <v>0</v>
      </c>
      <c r="AB96" s="88">
        <v>40622448979.592003</v>
      </c>
      <c r="AC96" s="88">
        <v>-26.270491</v>
      </c>
      <c r="AD96" s="88">
        <v>12.581591</v>
      </c>
      <c r="AE96" s="88">
        <v>22.754984</v>
      </c>
      <c r="AF96" s="88">
        <v>-91.773476000000002</v>
      </c>
      <c r="AG96" s="88">
        <v>-10.173393000000001</v>
      </c>
      <c r="AH96" s="8"/>
      <c r="AI96" s="6">
        <f t="shared" si="107"/>
        <v>42.214285714286007</v>
      </c>
      <c r="AJ96" s="6">
        <f t="shared" si="108"/>
        <v>19.958462000000001</v>
      </c>
      <c r="AK96" s="83">
        <f t="shared" si="124"/>
        <v>9.8048743999999992</v>
      </c>
      <c r="AL96" s="6">
        <f t="shared" si="125"/>
        <v>42.214285714286007</v>
      </c>
      <c r="AM96" s="79">
        <f t="shared" si="126"/>
        <v>20.008033999999999</v>
      </c>
      <c r="AN96" s="83">
        <f t="shared" si="127"/>
        <v>9.6706839000000002</v>
      </c>
      <c r="AO96" s="6">
        <f t="shared" si="128"/>
        <v>42.214285714286007</v>
      </c>
      <c r="AP96" s="43">
        <f t="shared" si="129"/>
        <v>20.301349999999999</v>
      </c>
      <c r="AQ96" s="83">
        <f t="shared" si="130"/>
        <v>9.5395307999999996</v>
      </c>
      <c r="AR96" s="6">
        <f t="shared" si="131"/>
        <v>42.214285714286007</v>
      </c>
      <c r="AS96" s="79">
        <f t="shared" si="132"/>
        <v>0</v>
      </c>
      <c r="AT96" s="83">
        <f t="shared" si="133"/>
        <v>0</v>
      </c>
      <c r="AU96" s="6">
        <f t="shared" si="134"/>
        <v>42.214285714286007</v>
      </c>
      <c r="AV96" s="79">
        <f t="shared" si="135"/>
        <v>0</v>
      </c>
      <c r="AW96" s="83">
        <f t="shared" si="136"/>
        <v>0</v>
      </c>
      <c r="AX96" s="43">
        <f t="shared" si="137"/>
        <v>0</v>
      </c>
      <c r="AY96" s="43">
        <f t="shared" si="138"/>
        <v>0</v>
      </c>
      <c r="AZ96" s="43">
        <f t="shared" si="139"/>
        <v>0</v>
      </c>
    </row>
    <row r="97" spans="2:52" x14ac:dyDescent="0.25">
      <c r="B97" s="88">
        <v>41020408163.264999</v>
      </c>
      <c r="C97" s="88">
        <v>-25.138518999999999</v>
      </c>
      <c r="D97" s="88">
        <v>12.458719</v>
      </c>
      <c r="E97" s="88">
        <v>21.644542999999999</v>
      </c>
      <c r="F97" s="88">
        <v>-75.674674999999993</v>
      </c>
      <c r="G97" s="88">
        <v>-9.1858225000000004</v>
      </c>
      <c r="H97" s="8"/>
      <c r="I97" s="6">
        <f t="shared" si="104"/>
        <v>42.612244897959002</v>
      </c>
      <c r="J97" s="6">
        <f t="shared" si="105"/>
        <v>20.403973000000001</v>
      </c>
      <c r="K97" s="83">
        <f t="shared" si="109"/>
        <v>10.240036</v>
      </c>
      <c r="L97" s="6">
        <f t="shared" si="110"/>
        <v>42.612244897959002</v>
      </c>
      <c r="M97" s="79">
        <f t="shared" si="111"/>
        <v>20.314962000000001</v>
      </c>
      <c r="N97" s="83">
        <f t="shared" si="112"/>
        <v>10.080401</v>
      </c>
      <c r="O97" s="6">
        <f t="shared" si="113"/>
        <v>42.612244897959002</v>
      </c>
      <c r="P97" s="79">
        <f t="shared" si="114"/>
        <v>20.375753</v>
      </c>
      <c r="Q97" s="83">
        <f t="shared" si="115"/>
        <v>9.9498719999999992</v>
      </c>
      <c r="R97" s="6">
        <f t="shared" si="116"/>
        <v>42.612244897959002</v>
      </c>
      <c r="S97" s="79">
        <f t="shared" si="117"/>
        <v>0</v>
      </c>
      <c r="T97" s="83">
        <f t="shared" si="118"/>
        <v>0</v>
      </c>
      <c r="U97" s="6">
        <f t="shared" si="119"/>
        <v>42.612244897959002</v>
      </c>
      <c r="V97" s="79">
        <f t="shared" si="120"/>
        <v>0</v>
      </c>
      <c r="W97" s="83">
        <f t="shared" si="121"/>
        <v>0</v>
      </c>
      <c r="X97" s="43">
        <f t="shared" si="122"/>
        <v>0</v>
      </c>
      <c r="Y97" s="43">
        <f t="shared" ref="Y97:Z97" si="166">C621</f>
        <v>0</v>
      </c>
      <c r="Z97" s="43">
        <f t="shared" si="166"/>
        <v>0</v>
      </c>
      <c r="AB97" s="88">
        <v>41020408163.264999</v>
      </c>
      <c r="AC97" s="88">
        <v>-26.123629000000001</v>
      </c>
      <c r="AD97" s="88">
        <v>12.396011</v>
      </c>
      <c r="AE97" s="88">
        <v>22.554404999999999</v>
      </c>
      <c r="AF97" s="88">
        <v>-78.576035000000005</v>
      </c>
      <c r="AG97" s="88">
        <v>-10.158395000000001</v>
      </c>
      <c r="AH97" s="8"/>
      <c r="AI97" s="6">
        <f t="shared" si="107"/>
        <v>42.612244897959002</v>
      </c>
      <c r="AJ97" s="6">
        <f t="shared" si="108"/>
        <v>20.070163999999998</v>
      </c>
      <c r="AK97" s="83">
        <f t="shared" si="124"/>
        <v>9.9848976</v>
      </c>
      <c r="AL97" s="6">
        <f t="shared" si="125"/>
        <v>42.612244897959002</v>
      </c>
      <c r="AM97" s="79">
        <f t="shared" si="126"/>
        <v>19.833950000000002</v>
      </c>
      <c r="AN97" s="83">
        <f t="shared" si="127"/>
        <v>9.5411873000000007</v>
      </c>
      <c r="AO97" s="6">
        <f t="shared" si="128"/>
        <v>42.612244897959002</v>
      </c>
      <c r="AP97" s="43">
        <f t="shared" si="129"/>
        <v>19.892271000000001</v>
      </c>
      <c r="AQ97" s="83">
        <f t="shared" si="130"/>
        <v>9.1800890000000006</v>
      </c>
      <c r="AR97" s="6">
        <f t="shared" si="131"/>
        <v>42.612244897959002</v>
      </c>
      <c r="AS97" s="79">
        <f t="shared" si="132"/>
        <v>0</v>
      </c>
      <c r="AT97" s="83">
        <f t="shared" si="133"/>
        <v>0</v>
      </c>
      <c r="AU97" s="6">
        <f t="shared" si="134"/>
        <v>42.612244897959002</v>
      </c>
      <c r="AV97" s="79">
        <f t="shared" si="135"/>
        <v>0</v>
      </c>
      <c r="AW97" s="83">
        <f t="shared" si="136"/>
        <v>0</v>
      </c>
      <c r="AX97" s="43">
        <f t="shared" si="137"/>
        <v>0</v>
      </c>
      <c r="AY97" s="43">
        <f t="shared" si="138"/>
        <v>0</v>
      </c>
      <c r="AZ97" s="43">
        <f t="shared" si="139"/>
        <v>0</v>
      </c>
    </row>
    <row r="98" spans="2:52" x14ac:dyDescent="0.25">
      <c r="B98" s="88">
        <v>41418367346.939003</v>
      </c>
      <c r="C98" s="88">
        <v>-25.272203000000001</v>
      </c>
      <c r="D98" s="88">
        <v>9.9138260000000002</v>
      </c>
      <c r="E98" s="88">
        <v>19.286261</v>
      </c>
      <c r="F98" s="88">
        <v>-77.330612000000002</v>
      </c>
      <c r="G98" s="88">
        <v>-9.3724346000000001</v>
      </c>
      <c r="H98" s="8"/>
      <c r="I98" s="6">
        <f t="shared" si="104"/>
        <v>43.010204081633006</v>
      </c>
      <c r="J98" s="6">
        <f t="shared" si="105"/>
        <v>18.346496999999999</v>
      </c>
      <c r="K98" s="83">
        <f t="shared" si="109"/>
        <v>7.8586073000000001</v>
      </c>
      <c r="L98" s="6">
        <f t="shared" si="110"/>
        <v>43.010204081633006</v>
      </c>
      <c r="M98" s="79">
        <f t="shared" si="111"/>
        <v>18.509654999999999</v>
      </c>
      <c r="N98" s="83">
        <f t="shared" si="112"/>
        <v>7.9901613999999999</v>
      </c>
      <c r="O98" s="6">
        <f t="shared" si="113"/>
        <v>43.010204081633006</v>
      </c>
      <c r="P98" s="79">
        <f t="shared" si="114"/>
        <v>18.36253</v>
      </c>
      <c r="Q98" s="83">
        <f t="shared" si="115"/>
        <v>7.7122954999999997</v>
      </c>
      <c r="R98" s="6">
        <f t="shared" si="116"/>
        <v>43.010204081633006</v>
      </c>
      <c r="S98" s="79">
        <f t="shared" si="117"/>
        <v>0</v>
      </c>
      <c r="T98" s="83">
        <f t="shared" si="118"/>
        <v>0</v>
      </c>
      <c r="U98" s="6">
        <f t="shared" si="119"/>
        <v>43.010204081633006</v>
      </c>
      <c r="V98" s="79">
        <f t="shared" si="120"/>
        <v>0</v>
      </c>
      <c r="W98" s="83">
        <f t="shared" si="121"/>
        <v>0</v>
      </c>
      <c r="X98" s="43">
        <f t="shared" si="122"/>
        <v>0</v>
      </c>
      <c r="Y98" s="43">
        <f t="shared" ref="Y98:Z98" si="167">C622</f>
        <v>0</v>
      </c>
      <c r="Z98" s="43">
        <f t="shared" si="167"/>
        <v>0</v>
      </c>
      <c r="AB98" s="88">
        <v>41418367346.939003</v>
      </c>
      <c r="AC98" s="88">
        <v>-26.098597000000002</v>
      </c>
      <c r="AD98" s="88">
        <v>9.7395945000000008</v>
      </c>
      <c r="AE98" s="88">
        <v>19.836407000000001</v>
      </c>
      <c r="AF98" s="88">
        <v>-79.504706999999996</v>
      </c>
      <c r="AG98" s="88">
        <v>-10.096812999999999</v>
      </c>
      <c r="AH98" s="8"/>
      <c r="AI98" s="6">
        <f t="shared" si="107"/>
        <v>43.010204081633006</v>
      </c>
      <c r="AJ98" s="6">
        <f t="shared" si="108"/>
        <v>18.397793</v>
      </c>
      <c r="AK98" s="83">
        <f t="shared" si="124"/>
        <v>8.4036702999999999</v>
      </c>
      <c r="AL98" s="6">
        <f t="shared" si="125"/>
        <v>43.010204081633006</v>
      </c>
      <c r="AM98" s="79">
        <f t="shared" si="126"/>
        <v>17.936959999999999</v>
      </c>
      <c r="AN98" s="83">
        <f t="shared" si="127"/>
        <v>7.6736902999999996</v>
      </c>
      <c r="AO98" s="6">
        <f t="shared" si="128"/>
        <v>43.010204081633006</v>
      </c>
      <c r="AP98" s="43">
        <f t="shared" si="129"/>
        <v>17.570876999999999</v>
      </c>
      <c r="AQ98" s="83">
        <f t="shared" si="130"/>
        <v>6.8010320999999996</v>
      </c>
      <c r="AR98" s="6">
        <f t="shared" si="131"/>
        <v>43.010204081633006</v>
      </c>
      <c r="AS98" s="79">
        <f t="shared" si="132"/>
        <v>0</v>
      </c>
      <c r="AT98" s="83">
        <f t="shared" si="133"/>
        <v>0</v>
      </c>
      <c r="AU98" s="6">
        <f t="shared" si="134"/>
        <v>43.010204081633006</v>
      </c>
      <c r="AV98" s="79">
        <f t="shared" si="135"/>
        <v>0</v>
      </c>
      <c r="AW98" s="83">
        <f t="shared" si="136"/>
        <v>0</v>
      </c>
      <c r="AX98" s="43">
        <f t="shared" si="137"/>
        <v>0</v>
      </c>
      <c r="AY98" s="43">
        <f t="shared" si="138"/>
        <v>0</v>
      </c>
      <c r="AZ98" s="43">
        <f t="shared" si="139"/>
        <v>0</v>
      </c>
    </row>
    <row r="99" spans="2:52" x14ac:dyDescent="0.25">
      <c r="B99" s="88">
        <v>41816326530.612</v>
      </c>
      <c r="C99" s="88">
        <v>-25.604057000000001</v>
      </c>
      <c r="D99" s="88">
        <v>10.966215999999999</v>
      </c>
      <c r="E99" s="88">
        <v>20.585262</v>
      </c>
      <c r="F99" s="88">
        <v>-74.522011000000006</v>
      </c>
      <c r="G99" s="88">
        <v>-9.6190461999999997</v>
      </c>
      <c r="H99" s="8"/>
      <c r="I99" s="6">
        <f t="shared" si="104"/>
        <v>43.408163265306001</v>
      </c>
      <c r="J99" s="6">
        <f t="shared" si="105"/>
        <v>18.809116</v>
      </c>
      <c r="K99" s="83">
        <f t="shared" si="109"/>
        <v>7.9169602000000001</v>
      </c>
      <c r="L99" s="6">
        <f t="shared" si="110"/>
        <v>43.408163265306001</v>
      </c>
      <c r="M99" s="79">
        <f t="shared" si="111"/>
        <v>19.138912000000001</v>
      </c>
      <c r="N99" s="83">
        <f t="shared" si="112"/>
        <v>8.2513284999999996</v>
      </c>
      <c r="O99" s="6">
        <f t="shared" si="113"/>
        <v>43.408163265306001</v>
      </c>
      <c r="P99" s="79">
        <f t="shared" si="114"/>
        <v>19.131375999999999</v>
      </c>
      <c r="Q99" s="83">
        <f t="shared" si="115"/>
        <v>8.1794747999999995</v>
      </c>
      <c r="R99" s="6">
        <f t="shared" si="116"/>
        <v>43.408163265306001</v>
      </c>
      <c r="S99" s="79">
        <f t="shared" si="117"/>
        <v>0</v>
      </c>
      <c r="T99" s="83">
        <f t="shared" si="118"/>
        <v>0</v>
      </c>
      <c r="U99" s="6">
        <f t="shared" si="119"/>
        <v>43.408163265306001</v>
      </c>
      <c r="V99" s="79">
        <f t="shared" si="120"/>
        <v>0</v>
      </c>
      <c r="W99" s="83">
        <f t="shared" si="121"/>
        <v>0</v>
      </c>
      <c r="X99" s="43">
        <f t="shared" si="122"/>
        <v>0</v>
      </c>
      <c r="Y99" s="43">
        <f t="shared" ref="Y99:Z99" si="168">C623</f>
        <v>0</v>
      </c>
      <c r="Z99" s="43">
        <f t="shared" si="168"/>
        <v>0</v>
      </c>
      <c r="AB99" s="88">
        <v>41816326530.612</v>
      </c>
      <c r="AC99" s="88">
        <v>-26.186464000000001</v>
      </c>
      <c r="AD99" s="88">
        <v>10.239326</v>
      </c>
      <c r="AE99" s="88">
        <v>20.359366999999999</v>
      </c>
      <c r="AF99" s="88">
        <v>-75.582901000000007</v>
      </c>
      <c r="AG99" s="88">
        <v>-10.120042</v>
      </c>
      <c r="AH99" s="8"/>
      <c r="AI99" s="6">
        <f t="shared" si="107"/>
        <v>43.408163265306001</v>
      </c>
      <c r="AJ99" s="6">
        <f t="shared" si="108"/>
        <v>19.193021999999999</v>
      </c>
      <c r="AK99" s="83">
        <f t="shared" si="124"/>
        <v>9.2643260999999999</v>
      </c>
      <c r="AL99" s="6">
        <f t="shared" si="125"/>
        <v>43.408163265306001</v>
      </c>
      <c r="AM99" s="79">
        <f t="shared" si="126"/>
        <v>18.939185999999999</v>
      </c>
      <c r="AN99" s="83">
        <f t="shared" si="127"/>
        <v>8.6905041000000001</v>
      </c>
      <c r="AO99" s="6">
        <f t="shared" si="128"/>
        <v>43.408163265306001</v>
      </c>
      <c r="AP99" s="43">
        <f t="shared" si="129"/>
        <v>17.786791000000001</v>
      </c>
      <c r="AQ99" s="83">
        <f t="shared" si="130"/>
        <v>6.7949261999999999</v>
      </c>
      <c r="AR99" s="6">
        <f t="shared" si="131"/>
        <v>43.408163265306001</v>
      </c>
      <c r="AS99" s="79">
        <f t="shared" si="132"/>
        <v>0</v>
      </c>
      <c r="AT99" s="83">
        <f t="shared" si="133"/>
        <v>0</v>
      </c>
      <c r="AU99" s="6">
        <f t="shared" si="134"/>
        <v>43.408163265306001</v>
      </c>
      <c r="AV99" s="79">
        <f t="shared" si="135"/>
        <v>0</v>
      </c>
      <c r="AW99" s="83">
        <f t="shared" si="136"/>
        <v>0</v>
      </c>
      <c r="AX99" s="43">
        <f t="shared" si="137"/>
        <v>0</v>
      </c>
      <c r="AY99" s="43">
        <f t="shared" si="138"/>
        <v>0</v>
      </c>
      <c r="AZ99" s="43">
        <f t="shared" si="139"/>
        <v>0</v>
      </c>
    </row>
    <row r="100" spans="2:52" x14ac:dyDescent="0.25">
      <c r="B100" s="88">
        <v>42214285714.286003</v>
      </c>
      <c r="C100" s="88">
        <v>-25.851868</v>
      </c>
      <c r="D100" s="88">
        <v>10.306912000000001</v>
      </c>
      <c r="E100" s="88">
        <v>20.195211</v>
      </c>
      <c r="F100" s="88">
        <v>-84.129058999999998</v>
      </c>
      <c r="G100" s="88">
        <v>-9.8882989999999999</v>
      </c>
      <c r="H100" s="8"/>
      <c r="I100" s="6">
        <f t="shared" si="104"/>
        <v>43.806122448980005</v>
      </c>
      <c r="J100" s="6">
        <f t="shared" si="105"/>
        <v>20.045138999999999</v>
      </c>
      <c r="K100" s="83">
        <f t="shared" si="109"/>
        <v>8.7211064999999994</v>
      </c>
      <c r="L100" s="6">
        <f t="shared" si="110"/>
        <v>43.806122448980005</v>
      </c>
      <c r="M100" s="79">
        <f t="shared" si="111"/>
        <v>20.362576000000001</v>
      </c>
      <c r="N100" s="83">
        <f t="shared" si="112"/>
        <v>9.0708255999999992</v>
      </c>
      <c r="O100" s="6">
        <f t="shared" si="113"/>
        <v>43.806122448980005</v>
      </c>
      <c r="P100" s="79">
        <f t="shared" si="114"/>
        <v>20.109176999999999</v>
      </c>
      <c r="Q100" s="83">
        <f t="shared" si="115"/>
        <v>8.8022174999999994</v>
      </c>
      <c r="R100" s="6">
        <f t="shared" si="116"/>
        <v>43.806122448980005</v>
      </c>
      <c r="S100" s="79">
        <f t="shared" si="117"/>
        <v>0</v>
      </c>
      <c r="T100" s="83">
        <f t="shared" si="118"/>
        <v>0</v>
      </c>
      <c r="U100" s="6">
        <f t="shared" si="119"/>
        <v>43.806122448980005</v>
      </c>
      <c r="V100" s="79">
        <f t="shared" si="120"/>
        <v>0</v>
      </c>
      <c r="W100" s="83">
        <f t="shared" si="121"/>
        <v>0</v>
      </c>
      <c r="X100" s="43">
        <f t="shared" si="122"/>
        <v>0</v>
      </c>
      <c r="Y100" s="43">
        <f t="shared" ref="Y100:Z100" si="169">C624</f>
        <v>0</v>
      </c>
      <c r="Z100" s="43">
        <f t="shared" si="169"/>
        <v>0</v>
      </c>
      <c r="AB100" s="88">
        <v>42214285714.286003</v>
      </c>
      <c r="AC100" s="88">
        <v>-26.205148999999999</v>
      </c>
      <c r="AD100" s="88">
        <v>9.8048743999999992</v>
      </c>
      <c r="AE100" s="88">
        <v>19.958462000000001</v>
      </c>
      <c r="AF100" s="88">
        <v>-81.818977000000004</v>
      </c>
      <c r="AG100" s="88">
        <v>-10.153587999999999</v>
      </c>
      <c r="AH100" s="8"/>
      <c r="AI100" s="6">
        <f t="shared" si="107"/>
        <v>43.806122448980005</v>
      </c>
      <c r="AJ100" s="6">
        <f t="shared" si="108"/>
        <v>19.395168000000002</v>
      </c>
      <c r="AK100" s="83">
        <f t="shared" si="124"/>
        <v>9.5008163000000003</v>
      </c>
      <c r="AL100" s="6">
        <f t="shared" si="125"/>
        <v>43.806122448980005</v>
      </c>
      <c r="AM100" s="79">
        <f t="shared" si="126"/>
        <v>19.258763999999999</v>
      </c>
      <c r="AN100" s="83">
        <f t="shared" si="127"/>
        <v>8.9377116999999995</v>
      </c>
      <c r="AO100" s="6">
        <f t="shared" si="128"/>
        <v>43.806122448980005</v>
      </c>
      <c r="AP100" s="43">
        <f t="shared" si="129"/>
        <v>17.683800000000002</v>
      </c>
      <c r="AQ100" s="83">
        <f t="shared" si="130"/>
        <v>5.7154961000000002</v>
      </c>
      <c r="AR100" s="6">
        <f t="shared" si="131"/>
        <v>43.806122448980005</v>
      </c>
      <c r="AS100" s="79">
        <f t="shared" si="132"/>
        <v>0</v>
      </c>
      <c r="AT100" s="83">
        <f t="shared" si="133"/>
        <v>0</v>
      </c>
      <c r="AU100" s="6">
        <f t="shared" si="134"/>
        <v>43.806122448980005</v>
      </c>
      <c r="AV100" s="79">
        <f t="shared" si="135"/>
        <v>0</v>
      </c>
      <c r="AW100" s="83">
        <f t="shared" si="136"/>
        <v>0</v>
      </c>
      <c r="AX100" s="43">
        <f t="shared" si="137"/>
        <v>0</v>
      </c>
      <c r="AY100" s="43">
        <f t="shared" si="138"/>
        <v>0</v>
      </c>
      <c r="AZ100" s="43">
        <f t="shared" si="139"/>
        <v>0</v>
      </c>
    </row>
    <row r="101" spans="2:52" x14ac:dyDescent="0.25">
      <c r="B101" s="88">
        <v>42612244897.959</v>
      </c>
      <c r="C101" s="88">
        <v>-26.058416000000001</v>
      </c>
      <c r="D101" s="88">
        <v>10.240036</v>
      </c>
      <c r="E101" s="88">
        <v>20.403973000000001</v>
      </c>
      <c r="F101" s="88">
        <v>-75.733429000000001</v>
      </c>
      <c r="G101" s="88">
        <v>-10.163938999999999</v>
      </c>
      <c r="H101" s="8"/>
      <c r="I101" s="6">
        <f t="shared" ref="I101:I103" si="170">B105/1000000000</f>
        <v>44.204081632653001</v>
      </c>
      <c r="J101" s="6">
        <f t="shared" ref="J101:J103" si="171">E105</f>
        <v>20.934235000000001</v>
      </c>
      <c r="K101" s="83">
        <f t="shared" si="109"/>
        <v>9.0593061000000006</v>
      </c>
      <c r="L101" s="6">
        <f t="shared" si="110"/>
        <v>44.204081632653001</v>
      </c>
      <c r="M101" s="79">
        <f t="shared" si="111"/>
        <v>21.166803000000002</v>
      </c>
      <c r="N101" s="83">
        <f t="shared" si="112"/>
        <v>9.3355198000000001</v>
      </c>
      <c r="O101" s="6">
        <f t="shared" si="113"/>
        <v>44.204081632653001</v>
      </c>
      <c r="P101" s="79">
        <f t="shared" si="114"/>
        <v>21.120041000000001</v>
      </c>
      <c r="Q101" s="83">
        <f t="shared" si="115"/>
        <v>9.2988271999999998</v>
      </c>
      <c r="R101" s="6">
        <f t="shared" si="116"/>
        <v>44.204081632653001</v>
      </c>
      <c r="S101" s="79">
        <f t="shared" si="117"/>
        <v>0</v>
      </c>
      <c r="T101" s="83">
        <f t="shared" si="118"/>
        <v>0</v>
      </c>
      <c r="U101" s="6">
        <f t="shared" si="119"/>
        <v>44.204081632653001</v>
      </c>
      <c r="V101" s="79">
        <f t="shared" si="120"/>
        <v>0</v>
      </c>
      <c r="W101" s="83">
        <f t="shared" si="121"/>
        <v>0</v>
      </c>
      <c r="X101" s="43">
        <f t="shared" si="122"/>
        <v>0</v>
      </c>
      <c r="Y101" s="43">
        <f t="shared" ref="Y101:Z101" si="172">C625</f>
        <v>0</v>
      </c>
      <c r="Z101" s="43">
        <f t="shared" si="172"/>
        <v>0</v>
      </c>
      <c r="AB101" s="88">
        <v>42612244897.959</v>
      </c>
      <c r="AC101" s="88">
        <v>-26.042345000000001</v>
      </c>
      <c r="AD101" s="88">
        <v>9.9848976</v>
      </c>
      <c r="AE101" s="88">
        <v>20.070163999999998</v>
      </c>
      <c r="AF101" s="88">
        <v>-76.729240000000004</v>
      </c>
      <c r="AG101" s="88">
        <v>-10.085267999999999</v>
      </c>
      <c r="AH101" s="8"/>
      <c r="AI101" s="6">
        <f t="shared" ref="AI101:AI103" si="173">AB105/1000000000</f>
        <v>44.204081632653001</v>
      </c>
      <c r="AJ101" s="6">
        <f t="shared" ref="AJ101:AJ103" si="174">AE105</f>
        <v>21.425787</v>
      </c>
      <c r="AK101" s="83">
        <f t="shared" si="124"/>
        <v>11.640874</v>
      </c>
      <c r="AL101" s="6">
        <f t="shared" si="125"/>
        <v>44.204081632653001</v>
      </c>
      <c r="AM101" s="79">
        <f t="shared" si="126"/>
        <v>21.461918000000001</v>
      </c>
      <c r="AN101" s="83">
        <f t="shared" si="127"/>
        <v>11.233395</v>
      </c>
      <c r="AO101" s="6">
        <f t="shared" si="128"/>
        <v>44.204081632653001</v>
      </c>
      <c r="AP101" s="43">
        <f t="shared" si="129"/>
        <v>17.598562000000001</v>
      </c>
      <c r="AQ101" s="83">
        <f t="shared" si="130"/>
        <v>4.9603662000000002</v>
      </c>
      <c r="AR101" s="6">
        <f t="shared" si="131"/>
        <v>44.204081632653001</v>
      </c>
      <c r="AS101" s="79">
        <f t="shared" si="132"/>
        <v>0</v>
      </c>
      <c r="AT101" s="83">
        <f t="shared" si="133"/>
        <v>0</v>
      </c>
      <c r="AU101" s="6">
        <f t="shared" si="134"/>
        <v>44.204081632653001</v>
      </c>
      <c r="AV101" s="79">
        <f t="shared" si="135"/>
        <v>0</v>
      </c>
      <c r="AW101" s="83">
        <f t="shared" si="136"/>
        <v>0</v>
      </c>
      <c r="AX101" s="43">
        <f t="shared" si="137"/>
        <v>0</v>
      </c>
      <c r="AY101" s="43">
        <f t="shared" si="138"/>
        <v>0</v>
      </c>
      <c r="AZ101" s="43">
        <f t="shared" si="139"/>
        <v>0</v>
      </c>
    </row>
    <row r="102" spans="2:52" x14ac:dyDescent="0.25">
      <c r="B102" s="88">
        <v>43010204081.633003</v>
      </c>
      <c r="C102" s="88">
        <v>-26.439233999999999</v>
      </c>
      <c r="D102" s="88">
        <v>7.8586073000000001</v>
      </c>
      <c r="E102" s="88">
        <v>18.346496999999999</v>
      </c>
      <c r="F102" s="88">
        <v>-76.626282000000003</v>
      </c>
      <c r="G102" s="88">
        <v>-10.48789</v>
      </c>
      <c r="H102" s="8"/>
      <c r="I102" s="6">
        <f t="shared" si="170"/>
        <v>44.602040816327005</v>
      </c>
      <c r="J102" s="6">
        <f t="shared" si="171"/>
        <v>20.562570999999998</v>
      </c>
      <c r="K102" s="83">
        <f t="shared" si="109"/>
        <v>8.1386327999999999</v>
      </c>
      <c r="L102" s="6">
        <f t="shared" si="110"/>
        <v>44.602040816327005</v>
      </c>
      <c r="M102" s="79">
        <f t="shared" si="111"/>
        <v>20.745405000000002</v>
      </c>
      <c r="N102" s="83">
        <f t="shared" si="112"/>
        <v>8.3724270000000001</v>
      </c>
      <c r="O102" s="6">
        <f t="shared" si="113"/>
        <v>44.602040816327005</v>
      </c>
      <c r="P102" s="79">
        <f t="shared" si="114"/>
        <v>20.6905</v>
      </c>
      <c r="Q102" s="83">
        <f t="shared" si="115"/>
        <v>8.3258276000000002</v>
      </c>
      <c r="R102" s="6">
        <f t="shared" si="116"/>
        <v>44.602040816327005</v>
      </c>
      <c r="S102" s="79">
        <f t="shared" si="117"/>
        <v>0</v>
      </c>
      <c r="T102" s="83">
        <f t="shared" si="118"/>
        <v>0</v>
      </c>
      <c r="U102" s="6">
        <f t="shared" si="119"/>
        <v>44.602040816327005</v>
      </c>
      <c r="V102" s="79">
        <f t="shared" si="120"/>
        <v>0</v>
      </c>
      <c r="W102" s="83">
        <f t="shared" si="121"/>
        <v>0</v>
      </c>
      <c r="X102" s="43">
        <f t="shared" si="122"/>
        <v>0</v>
      </c>
      <c r="Y102" s="43">
        <f t="shared" ref="Y102:Z102" si="175">C626</f>
        <v>0</v>
      </c>
      <c r="Z102" s="43">
        <f t="shared" si="175"/>
        <v>0</v>
      </c>
      <c r="AB102" s="88">
        <v>43010204081.633003</v>
      </c>
      <c r="AC102" s="88">
        <v>-25.937989999999999</v>
      </c>
      <c r="AD102" s="88">
        <v>8.4036702999999999</v>
      </c>
      <c r="AE102" s="88">
        <v>18.397793</v>
      </c>
      <c r="AF102" s="88">
        <v>-75.917618000000004</v>
      </c>
      <c r="AG102" s="88">
        <v>-9.9941224999999996</v>
      </c>
      <c r="AH102" s="8"/>
      <c r="AI102" s="6">
        <f t="shared" si="173"/>
        <v>44.602040816327005</v>
      </c>
      <c r="AJ102" s="6">
        <f t="shared" si="174"/>
        <v>20.014837</v>
      </c>
      <c r="AK102" s="83">
        <f t="shared" si="124"/>
        <v>10.325175</v>
      </c>
      <c r="AL102" s="6">
        <f t="shared" si="125"/>
        <v>44.602040816327005</v>
      </c>
      <c r="AM102" s="79">
        <f t="shared" si="126"/>
        <v>20.250643</v>
      </c>
      <c r="AN102" s="83">
        <f t="shared" si="127"/>
        <v>10.02984</v>
      </c>
      <c r="AO102" s="6">
        <f t="shared" si="128"/>
        <v>44.602040816327005</v>
      </c>
      <c r="AP102" s="43">
        <f t="shared" si="129"/>
        <v>13.481927000000001</v>
      </c>
      <c r="AQ102" s="83">
        <f t="shared" si="130"/>
        <v>-0.72295063999999998</v>
      </c>
      <c r="AR102" s="6">
        <f t="shared" si="131"/>
        <v>44.602040816327005</v>
      </c>
      <c r="AS102" s="79">
        <f t="shared" si="132"/>
        <v>0</v>
      </c>
      <c r="AT102" s="83">
        <f t="shared" si="133"/>
        <v>0</v>
      </c>
      <c r="AU102" s="6">
        <f t="shared" si="134"/>
        <v>44.602040816327005</v>
      </c>
      <c r="AV102" s="79">
        <f t="shared" si="135"/>
        <v>0</v>
      </c>
      <c r="AW102" s="83">
        <f t="shared" si="136"/>
        <v>0</v>
      </c>
      <c r="AX102" s="43">
        <f t="shared" si="137"/>
        <v>0</v>
      </c>
      <c r="AY102" s="43">
        <f t="shared" si="138"/>
        <v>0</v>
      </c>
      <c r="AZ102" s="43">
        <f t="shared" si="139"/>
        <v>0</v>
      </c>
    </row>
    <row r="103" spans="2:52" x14ac:dyDescent="0.25">
      <c r="B103" s="88">
        <v>43408163265.306</v>
      </c>
      <c r="C103" s="88">
        <v>-26.846796000000001</v>
      </c>
      <c r="D103" s="88">
        <v>7.9169602000000001</v>
      </c>
      <c r="E103" s="88">
        <v>18.809116</v>
      </c>
      <c r="F103" s="88">
        <v>-72.825271999999998</v>
      </c>
      <c r="G103" s="88">
        <v>-10.892156</v>
      </c>
      <c r="H103" s="8"/>
      <c r="I103" s="6">
        <f t="shared" si="170"/>
        <v>45</v>
      </c>
      <c r="J103" s="6">
        <f t="shared" si="171"/>
        <v>19.340349</v>
      </c>
      <c r="K103" s="83">
        <f t="shared" si="109"/>
        <v>6.5137663000000003</v>
      </c>
      <c r="L103" s="6">
        <f t="shared" si="110"/>
        <v>45</v>
      </c>
      <c r="M103" s="79">
        <f t="shared" si="111"/>
        <v>19.513369000000001</v>
      </c>
      <c r="N103" s="83">
        <f t="shared" si="112"/>
        <v>6.7403735999999999</v>
      </c>
      <c r="O103" s="6">
        <f t="shared" si="113"/>
        <v>45</v>
      </c>
      <c r="P103" s="79">
        <f t="shared" si="114"/>
        <v>19.805147000000002</v>
      </c>
      <c r="Q103" s="83">
        <f t="shared" si="115"/>
        <v>7.034605</v>
      </c>
      <c r="R103" s="6">
        <f t="shared" si="116"/>
        <v>45</v>
      </c>
      <c r="S103" s="79">
        <f t="shared" si="117"/>
        <v>0</v>
      </c>
      <c r="T103" s="83">
        <f t="shared" si="118"/>
        <v>0</v>
      </c>
      <c r="U103" s="6">
        <f t="shared" si="119"/>
        <v>45</v>
      </c>
      <c r="V103" s="79">
        <f t="shared" si="120"/>
        <v>0</v>
      </c>
      <c r="W103" s="83">
        <f t="shared" si="121"/>
        <v>0</v>
      </c>
      <c r="X103" s="43">
        <f t="shared" si="122"/>
        <v>0</v>
      </c>
      <c r="Y103" s="43">
        <f t="shared" ref="Y103:Z103" si="176">C627</f>
        <v>0</v>
      </c>
      <c r="Z103" s="43">
        <f t="shared" si="176"/>
        <v>0</v>
      </c>
      <c r="AB103" s="88">
        <v>43408163265.306</v>
      </c>
      <c r="AC103" s="88">
        <v>-26.053191999999999</v>
      </c>
      <c r="AD103" s="88">
        <v>9.2643260999999999</v>
      </c>
      <c r="AE103" s="88">
        <v>19.193021999999999</v>
      </c>
      <c r="AF103" s="88">
        <v>-71.875748000000002</v>
      </c>
      <c r="AG103" s="88">
        <v>-9.9286966000000003</v>
      </c>
      <c r="AH103" s="8"/>
      <c r="AI103" s="6">
        <f t="shared" si="173"/>
        <v>45</v>
      </c>
      <c r="AJ103" s="6">
        <f t="shared" si="174"/>
        <v>19.368309</v>
      </c>
      <c r="AK103" s="83">
        <f t="shared" si="124"/>
        <v>9.7167358000000004</v>
      </c>
      <c r="AL103" s="6">
        <f t="shared" si="125"/>
        <v>45</v>
      </c>
      <c r="AM103" s="79">
        <f t="shared" si="126"/>
        <v>19.875107</v>
      </c>
      <c r="AN103" s="83">
        <f t="shared" si="127"/>
        <v>9.6696758000000003</v>
      </c>
      <c r="AO103" s="6">
        <f t="shared" si="128"/>
        <v>45</v>
      </c>
      <c r="AP103" s="43">
        <f t="shared" si="129"/>
        <v>9.8643675000000002</v>
      </c>
      <c r="AQ103" s="83">
        <f t="shared" si="130"/>
        <v>-5.2197981000000002</v>
      </c>
      <c r="AR103" s="6">
        <f t="shared" si="131"/>
        <v>45</v>
      </c>
      <c r="AS103" s="79">
        <f t="shared" si="132"/>
        <v>0</v>
      </c>
      <c r="AT103" s="83">
        <f t="shared" si="133"/>
        <v>0</v>
      </c>
      <c r="AU103" s="6">
        <f t="shared" si="134"/>
        <v>45</v>
      </c>
      <c r="AV103" s="79">
        <f t="shared" si="135"/>
        <v>0</v>
      </c>
      <c r="AW103" s="83">
        <f t="shared" si="136"/>
        <v>0</v>
      </c>
      <c r="AX103" s="43">
        <f t="shared" si="137"/>
        <v>0</v>
      </c>
      <c r="AY103" s="43">
        <f t="shared" si="138"/>
        <v>0</v>
      </c>
      <c r="AZ103" s="43">
        <f t="shared" si="139"/>
        <v>0</v>
      </c>
    </row>
    <row r="104" spans="2:52" x14ac:dyDescent="0.25">
      <c r="B104" s="88">
        <v>43806122448.980003</v>
      </c>
      <c r="C104" s="88">
        <v>-27.307193999999999</v>
      </c>
      <c r="D104" s="88">
        <v>8.7211064999999994</v>
      </c>
      <c r="E104" s="88">
        <v>20.045138999999999</v>
      </c>
      <c r="F104" s="88">
        <v>-79.829871999999995</v>
      </c>
      <c r="G104" s="88">
        <v>-11.324033999999999</v>
      </c>
      <c r="AB104" s="88">
        <v>43806122448.980003</v>
      </c>
      <c r="AC104" s="88">
        <v>-25.967146</v>
      </c>
      <c r="AD104" s="88">
        <v>9.5008163000000003</v>
      </c>
      <c r="AE104" s="88">
        <v>19.395168000000002</v>
      </c>
      <c r="AF104" s="88">
        <v>-81.667572000000007</v>
      </c>
      <c r="AG104" s="88">
        <v>-9.8943528999999995</v>
      </c>
    </row>
    <row r="105" spans="2:52" x14ac:dyDescent="0.25">
      <c r="B105" s="88">
        <v>44204081632.653</v>
      </c>
      <c r="C105" s="88">
        <v>-27.718771</v>
      </c>
      <c r="D105" s="88">
        <v>9.0593061000000006</v>
      </c>
      <c r="E105" s="88">
        <v>20.934235000000001</v>
      </c>
      <c r="F105" s="88">
        <v>-85.289771999999999</v>
      </c>
      <c r="G105" s="88">
        <v>-11.874928000000001</v>
      </c>
      <c r="J105" s="5">
        <f>AVERAGE(J9:J103)</f>
        <v>21.932716168421052</v>
      </c>
      <c r="M105" s="5">
        <f>AVERAGE(M9:M103)</f>
        <v>21.367174052631587</v>
      </c>
      <c r="AB105" s="88">
        <v>44204081632.653</v>
      </c>
      <c r="AC105" s="88">
        <v>-25.779527999999999</v>
      </c>
      <c r="AD105" s="88">
        <v>11.640874</v>
      </c>
      <c r="AE105" s="88">
        <v>21.425787</v>
      </c>
      <c r="AF105" s="88">
        <v>-76.861168000000006</v>
      </c>
      <c r="AG105" s="88">
        <v>-9.7849120999999997</v>
      </c>
    </row>
    <row r="106" spans="2:52" x14ac:dyDescent="0.25">
      <c r="B106" s="88">
        <v>44602040816.327003</v>
      </c>
      <c r="C106" s="88">
        <v>-28.478387999999999</v>
      </c>
      <c r="D106" s="88">
        <v>8.1386327999999999</v>
      </c>
      <c r="E106" s="88">
        <v>20.562570999999998</v>
      </c>
      <c r="F106" s="88">
        <v>-79.749245000000002</v>
      </c>
      <c r="G106" s="88">
        <v>-12.423937</v>
      </c>
      <c r="AB106" s="88">
        <v>44602040816.327003</v>
      </c>
      <c r="AC106" s="88">
        <v>-25.612209</v>
      </c>
      <c r="AD106" s="88">
        <v>10.325175</v>
      </c>
      <c r="AE106" s="88">
        <v>20.014837</v>
      </c>
      <c r="AF106" s="88">
        <v>-83.393135000000001</v>
      </c>
      <c r="AG106" s="88">
        <v>-9.6896609999999992</v>
      </c>
    </row>
    <row r="107" spans="2:52" x14ac:dyDescent="0.25">
      <c r="B107" s="88">
        <v>45000000000</v>
      </c>
      <c r="C107" s="88">
        <v>-28.936782999999998</v>
      </c>
      <c r="D107" s="88">
        <v>6.5137663000000003</v>
      </c>
      <c r="E107" s="88">
        <v>19.340349</v>
      </c>
      <c r="F107" s="88">
        <v>-79.194603000000001</v>
      </c>
      <c r="G107" s="88">
        <v>-12.826582999999999</v>
      </c>
      <c r="AB107" s="88">
        <v>45000000000</v>
      </c>
      <c r="AC107" s="88">
        <v>-25.691483999999999</v>
      </c>
      <c r="AD107" s="88">
        <v>9.7167358000000004</v>
      </c>
      <c r="AE107" s="88">
        <v>19.368309</v>
      </c>
      <c r="AF107" s="88">
        <v>-72.946404000000001</v>
      </c>
      <c r="AG107" s="88">
        <v>-9.6515731999999996</v>
      </c>
    </row>
    <row r="108" spans="2:52" x14ac:dyDescent="0.25">
      <c r="B108" s="88" t="s">
        <v>21</v>
      </c>
      <c r="AB108" s="88" t="s">
        <v>21</v>
      </c>
    </row>
    <row r="111" spans="2:52" x14ac:dyDescent="0.25">
      <c r="B111" s="88" t="s">
        <v>18</v>
      </c>
      <c r="AB111" s="88" t="s">
        <v>18</v>
      </c>
    </row>
    <row r="112" spans="2:52" x14ac:dyDescent="0.25">
      <c r="B112" s="88" t="s">
        <v>19</v>
      </c>
      <c r="C112" s="88" t="s">
        <v>299</v>
      </c>
      <c r="D112" s="88" t="s">
        <v>284</v>
      </c>
      <c r="AB112" s="88" t="s">
        <v>19</v>
      </c>
      <c r="AC112" s="88" t="s">
        <v>299</v>
      </c>
      <c r="AD112" s="88" t="s">
        <v>284</v>
      </c>
    </row>
    <row r="113" spans="2:30" x14ac:dyDescent="0.25">
      <c r="B113" s="88">
        <v>6000000000</v>
      </c>
      <c r="C113" s="88">
        <v>14.406711</v>
      </c>
      <c r="D113" s="88">
        <v>-15.294447</v>
      </c>
      <c r="AB113" s="88">
        <v>6000000000</v>
      </c>
      <c r="AC113" s="88">
        <v>-1.4498564</v>
      </c>
      <c r="AD113" s="88">
        <v>-76.429466000000005</v>
      </c>
    </row>
    <row r="114" spans="2:30" x14ac:dyDescent="0.25">
      <c r="B114" s="88">
        <v>6397959183.6735001</v>
      </c>
      <c r="C114" s="88">
        <v>18.735344000000001</v>
      </c>
      <c r="D114" s="88">
        <v>-6.9702739999999999</v>
      </c>
      <c r="AB114" s="88">
        <v>6397959183.6735001</v>
      </c>
      <c r="AC114" s="88">
        <v>-1.0299305000000001</v>
      </c>
      <c r="AD114" s="88">
        <v>-62.893005000000002</v>
      </c>
    </row>
    <row r="115" spans="2:30" x14ac:dyDescent="0.25">
      <c r="B115" s="88">
        <v>6795918367.3469</v>
      </c>
      <c r="C115" s="88">
        <v>21.931017000000001</v>
      </c>
      <c r="D115" s="88">
        <v>0.45253252999999999</v>
      </c>
      <c r="AB115" s="88">
        <v>6795918367.3469</v>
      </c>
      <c r="AC115" s="88">
        <v>3.4590485000000002</v>
      </c>
      <c r="AD115" s="88">
        <v>-39.184074000000003</v>
      </c>
    </row>
    <row r="116" spans="2:30" x14ac:dyDescent="0.25">
      <c r="B116" s="88">
        <v>7193877551.0204</v>
      </c>
      <c r="C116" s="88">
        <v>23.782</v>
      </c>
      <c r="D116" s="88">
        <v>4.8009066999999996</v>
      </c>
      <c r="AB116" s="88">
        <v>7193877551.0204</v>
      </c>
      <c r="AC116" s="88">
        <v>8.0371570999999999</v>
      </c>
      <c r="AD116" s="88">
        <v>-18.458742000000001</v>
      </c>
    </row>
    <row r="117" spans="2:30" x14ac:dyDescent="0.25">
      <c r="B117" s="88">
        <v>7591836734.6939001</v>
      </c>
      <c r="C117" s="88">
        <v>21.408905000000001</v>
      </c>
      <c r="D117" s="88">
        <v>3.0647435000000001</v>
      </c>
      <c r="AB117" s="88">
        <v>7591836734.6939001</v>
      </c>
      <c r="AC117" s="88">
        <v>13.320206000000001</v>
      </c>
      <c r="AD117" s="88">
        <v>-5.7038355000000003</v>
      </c>
    </row>
    <row r="118" spans="2:30" x14ac:dyDescent="0.25">
      <c r="B118" s="88">
        <v>7989795918.3673</v>
      </c>
      <c r="C118" s="88">
        <v>20.416311</v>
      </c>
      <c r="D118" s="88">
        <v>3.3937968999999999</v>
      </c>
      <c r="AB118" s="88">
        <v>7989795918.3673</v>
      </c>
      <c r="AC118" s="88">
        <v>15.583617</v>
      </c>
      <c r="AD118" s="88">
        <v>-1.3662616000000001</v>
      </c>
    </row>
    <row r="119" spans="2:30" x14ac:dyDescent="0.25">
      <c r="B119" s="88">
        <v>8387755102.0408001</v>
      </c>
      <c r="C119" s="88">
        <v>18.418310000000002</v>
      </c>
      <c r="D119" s="88">
        <v>2.9711883000000001</v>
      </c>
      <c r="AB119" s="88">
        <v>8387755102.0408001</v>
      </c>
      <c r="AC119" s="88">
        <v>18.685466999999999</v>
      </c>
      <c r="AD119" s="88">
        <v>3.9877216999999998</v>
      </c>
    </row>
    <row r="120" spans="2:30" x14ac:dyDescent="0.25">
      <c r="B120" s="88">
        <v>8785714285.7143002</v>
      </c>
      <c r="C120" s="88">
        <v>16.997633</v>
      </c>
      <c r="D120" s="88">
        <v>3.8893483</v>
      </c>
      <c r="AB120" s="88">
        <v>8785714285.7143002</v>
      </c>
      <c r="AC120" s="88">
        <v>21.473143</v>
      </c>
      <c r="AD120" s="88">
        <v>8.6120900999999996</v>
      </c>
    </row>
    <row r="121" spans="2:30" x14ac:dyDescent="0.25">
      <c r="B121" s="88">
        <v>9183673469.3878002</v>
      </c>
      <c r="C121" s="88">
        <v>15.727264999999999</v>
      </c>
      <c r="D121" s="88">
        <v>4.9353889999999998</v>
      </c>
      <c r="AB121" s="88">
        <v>9183673469.3878002</v>
      </c>
      <c r="AC121" s="88">
        <v>22.363678</v>
      </c>
      <c r="AD121" s="88">
        <v>10.949764</v>
      </c>
    </row>
    <row r="122" spans="2:30" x14ac:dyDescent="0.25">
      <c r="B122" s="88">
        <v>9581632653.0611992</v>
      </c>
      <c r="C122" s="88">
        <v>14.632913</v>
      </c>
      <c r="D122" s="88">
        <v>5.7308811999999998</v>
      </c>
      <c r="AB122" s="88">
        <v>9581632653.0611992</v>
      </c>
      <c r="AC122" s="88">
        <v>21.25901</v>
      </c>
      <c r="AD122" s="88">
        <v>11.243176999999999</v>
      </c>
    </row>
    <row r="123" spans="2:30" x14ac:dyDescent="0.25">
      <c r="B123" s="88">
        <v>9979591836.7346992</v>
      </c>
      <c r="C123" s="88">
        <v>13.579834</v>
      </c>
      <c r="D123" s="88">
        <v>6.1197739000000002</v>
      </c>
      <c r="AB123" s="88">
        <v>9979591836.7346992</v>
      </c>
      <c r="AC123" s="88">
        <v>18.647541</v>
      </c>
      <c r="AD123" s="88">
        <v>9.7733793000000002</v>
      </c>
    </row>
    <row r="124" spans="2:30" x14ac:dyDescent="0.25">
      <c r="B124" s="88">
        <v>10377551020.408001</v>
      </c>
      <c r="C124" s="88">
        <v>12.363579</v>
      </c>
      <c r="D124" s="88">
        <v>5.5703664000000002</v>
      </c>
      <c r="AB124" s="88">
        <v>10377551020.408001</v>
      </c>
      <c r="AC124" s="88">
        <v>16.568918</v>
      </c>
      <c r="AD124" s="88">
        <v>8.6456222999999994</v>
      </c>
    </row>
    <row r="125" spans="2:30" x14ac:dyDescent="0.25">
      <c r="B125" s="88">
        <v>10775510204.082001</v>
      </c>
      <c r="C125" s="88">
        <v>12.401819</v>
      </c>
      <c r="D125" s="88">
        <v>5.8808556000000003</v>
      </c>
      <c r="AB125" s="88">
        <v>10775510204.082001</v>
      </c>
      <c r="AC125" s="88">
        <v>15.5444</v>
      </c>
      <c r="AD125" s="88">
        <v>8.0652770999999994</v>
      </c>
    </row>
    <row r="126" spans="2:30" x14ac:dyDescent="0.25">
      <c r="B126" s="88">
        <v>11173469387.754999</v>
      </c>
      <c r="C126" s="88">
        <v>13.458994000000001</v>
      </c>
      <c r="D126" s="88">
        <v>7.0287638000000001</v>
      </c>
      <c r="AB126" s="88">
        <v>11173469387.754999</v>
      </c>
      <c r="AC126" s="88">
        <v>15.150479000000001</v>
      </c>
      <c r="AD126" s="88">
        <v>7.8550848999999996</v>
      </c>
    </row>
    <row r="127" spans="2:30" x14ac:dyDescent="0.25">
      <c r="B127" s="88">
        <v>11571428571.429001</v>
      </c>
      <c r="C127" s="88">
        <v>14.508846999999999</v>
      </c>
      <c r="D127" s="88">
        <v>8.0793095000000008</v>
      </c>
      <c r="AB127" s="88">
        <v>11571428571.429001</v>
      </c>
      <c r="AC127" s="88">
        <v>14.873862000000001</v>
      </c>
      <c r="AD127" s="88">
        <v>7.7240938999999997</v>
      </c>
    </row>
    <row r="128" spans="2:30" x14ac:dyDescent="0.25">
      <c r="B128" s="88">
        <v>11969387755.101999</v>
      </c>
      <c r="C128" s="88">
        <v>15.30336</v>
      </c>
      <c r="D128" s="88">
        <v>8.8908482000000006</v>
      </c>
      <c r="AB128" s="88">
        <v>11969387755.101999</v>
      </c>
      <c r="AC128" s="88">
        <v>14.586599</v>
      </c>
      <c r="AD128" s="88">
        <v>7.5650196000000003</v>
      </c>
    </row>
    <row r="129" spans="2:30" x14ac:dyDescent="0.25">
      <c r="B129" s="88">
        <v>12367346938.775999</v>
      </c>
      <c r="C129" s="88">
        <v>16.207706000000002</v>
      </c>
      <c r="D129" s="88">
        <v>9.6798228999999996</v>
      </c>
      <c r="AB129" s="88">
        <v>12367346938.775999</v>
      </c>
      <c r="AC129" s="88">
        <v>14.418248</v>
      </c>
      <c r="AD129" s="88">
        <v>7.4359684000000001</v>
      </c>
    </row>
    <row r="130" spans="2:30" x14ac:dyDescent="0.25">
      <c r="B130" s="88">
        <v>12765306122.448999</v>
      </c>
      <c r="C130" s="88">
        <v>17.902170000000002</v>
      </c>
      <c r="D130" s="88">
        <v>11.205541</v>
      </c>
      <c r="AB130" s="88">
        <v>12765306122.448999</v>
      </c>
      <c r="AC130" s="88">
        <v>14.695814</v>
      </c>
      <c r="AD130" s="88">
        <v>7.6271348000000003</v>
      </c>
    </row>
    <row r="131" spans="2:30" x14ac:dyDescent="0.25">
      <c r="B131" s="88">
        <v>13163265306.122</v>
      </c>
      <c r="C131" s="88">
        <v>19.074209</v>
      </c>
      <c r="D131" s="88">
        <v>12.268119</v>
      </c>
      <c r="AB131" s="88">
        <v>13163265306.122</v>
      </c>
      <c r="AC131" s="88">
        <v>15.338995000000001</v>
      </c>
      <c r="AD131" s="88">
        <v>8.1899871999999991</v>
      </c>
    </row>
    <row r="132" spans="2:30" x14ac:dyDescent="0.25">
      <c r="B132" s="88">
        <v>13561224489.796</v>
      </c>
      <c r="C132" s="88">
        <v>19.223832999999999</v>
      </c>
      <c r="D132" s="88">
        <v>12.547133000000001</v>
      </c>
      <c r="AB132" s="88">
        <v>13561224489.796</v>
      </c>
      <c r="AC132" s="88">
        <v>16.495607</v>
      </c>
      <c r="AD132" s="88">
        <v>9.2504481999999992</v>
      </c>
    </row>
    <row r="133" spans="2:30" x14ac:dyDescent="0.25">
      <c r="B133" s="88">
        <v>13959183673.469</v>
      </c>
      <c r="C133" s="88">
        <v>18.372965000000001</v>
      </c>
      <c r="D133" s="88">
        <v>11.948881999999999</v>
      </c>
      <c r="AB133" s="88">
        <v>13959183673.469</v>
      </c>
      <c r="AC133" s="88">
        <v>17.814163000000001</v>
      </c>
      <c r="AD133" s="88">
        <v>10.518471</v>
      </c>
    </row>
    <row r="134" spans="2:30" x14ac:dyDescent="0.25">
      <c r="B134" s="88">
        <v>14357142857.143</v>
      </c>
      <c r="C134" s="88">
        <v>18.611908</v>
      </c>
      <c r="D134" s="88">
        <v>12.430130999999999</v>
      </c>
      <c r="AB134" s="88">
        <v>14357142857.143</v>
      </c>
      <c r="AC134" s="88">
        <v>19.067471999999999</v>
      </c>
      <c r="AD134" s="88">
        <v>11.657206</v>
      </c>
    </row>
    <row r="135" spans="2:30" x14ac:dyDescent="0.25">
      <c r="B135" s="88">
        <v>14755102040.816</v>
      </c>
      <c r="C135" s="88">
        <v>20.086469999999998</v>
      </c>
      <c r="D135" s="88">
        <v>13.969972</v>
      </c>
      <c r="AB135" s="88">
        <v>14755102040.816</v>
      </c>
      <c r="AC135" s="88">
        <v>20.423729000000002</v>
      </c>
      <c r="AD135" s="88">
        <v>12.981114</v>
      </c>
    </row>
    <row r="136" spans="2:30" x14ac:dyDescent="0.25">
      <c r="B136" s="88">
        <v>15153061224.49</v>
      </c>
      <c r="C136" s="88">
        <v>21.741157999999999</v>
      </c>
      <c r="D136" s="88">
        <v>15.585061</v>
      </c>
      <c r="AB136" s="88">
        <v>15153061224.49</v>
      </c>
      <c r="AC136" s="88">
        <v>21.810307000000002</v>
      </c>
      <c r="AD136" s="88">
        <v>14.358788000000001</v>
      </c>
    </row>
    <row r="137" spans="2:30" x14ac:dyDescent="0.25">
      <c r="B137" s="88">
        <v>15551020408.163</v>
      </c>
      <c r="C137" s="88">
        <v>22.683933</v>
      </c>
      <c r="D137" s="88">
        <v>16.479026999999999</v>
      </c>
      <c r="AB137" s="88">
        <v>15551020408.163</v>
      </c>
      <c r="AC137" s="88">
        <v>22.126270000000002</v>
      </c>
      <c r="AD137" s="88">
        <v>14.719491</v>
      </c>
    </row>
    <row r="138" spans="2:30" x14ac:dyDescent="0.25">
      <c r="B138" s="88">
        <v>15948979591.837</v>
      </c>
      <c r="C138" s="88">
        <v>22.249374</v>
      </c>
      <c r="D138" s="88">
        <v>16.054596</v>
      </c>
      <c r="AB138" s="88">
        <v>15948979591.837</v>
      </c>
      <c r="AC138" s="88">
        <v>21.445554999999999</v>
      </c>
      <c r="AD138" s="88">
        <v>13.976240000000001</v>
      </c>
    </row>
    <row r="139" spans="2:30" x14ac:dyDescent="0.25">
      <c r="B139" s="88">
        <v>16346938775.51</v>
      </c>
      <c r="C139" s="88">
        <v>20.645776999999999</v>
      </c>
      <c r="D139" s="88">
        <v>14.451033000000001</v>
      </c>
      <c r="AB139" s="88">
        <v>16346938775.51</v>
      </c>
      <c r="AC139" s="88">
        <v>19.890647999999999</v>
      </c>
      <c r="AD139" s="88">
        <v>12.280047</v>
      </c>
    </row>
    <row r="140" spans="2:30" x14ac:dyDescent="0.25">
      <c r="B140" s="88">
        <v>16744897959.184</v>
      </c>
      <c r="C140" s="88">
        <v>19.252932000000001</v>
      </c>
      <c r="D140" s="88">
        <v>13.005557</v>
      </c>
      <c r="AB140" s="88">
        <v>16744897959.184</v>
      </c>
      <c r="AC140" s="88">
        <v>19.075793999999998</v>
      </c>
      <c r="AD140" s="88">
        <v>11.383746</v>
      </c>
    </row>
    <row r="141" spans="2:30" x14ac:dyDescent="0.25">
      <c r="B141" s="88">
        <v>17142857142.857</v>
      </c>
      <c r="C141" s="88">
        <v>18.270523000000001</v>
      </c>
      <c r="D141" s="88">
        <v>11.934761</v>
      </c>
      <c r="AB141" s="88">
        <v>17142857142.857</v>
      </c>
      <c r="AC141" s="88">
        <v>20.192274000000001</v>
      </c>
      <c r="AD141" s="88">
        <v>12.524702</v>
      </c>
    </row>
    <row r="142" spans="2:30" x14ac:dyDescent="0.25">
      <c r="B142" s="88">
        <v>17540816326.530998</v>
      </c>
      <c r="C142" s="88">
        <v>18.371471</v>
      </c>
      <c r="D142" s="88">
        <v>11.979011</v>
      </c>
      <c r="AB142" s="88">
        <v>17540816326.530998</v>
      </c>
      <c r="AC142" s="88">
        <v>21.580378</v>
      </c>
      <c r="AD142" s="88">
        <v>13.83891</v>
      </c>
    </row>
    <row r="143" spans="2:30" x14ac:dyDescent="0.25">
      <c r="B143" s="88">
        <v>17938775510.203999</v>
      </c>
      <c r="C143" s="88">
        <v>19.174686000000001</v>
      </c>
      <c r="D143" s="88">
        <v>12.759798999999999</v>
      </c>
      <c r="AB143" s="88">
        <v>17938775510.203999</v>
      </c>
      <c r="AC143" s="88">
        <v>24.688821999999998</v>
      </c>
      <c r="AD143" s="88">
        <v>16.853605000000002</v>
      </c>
    </row>
    <row r="144" spans="2:30" x14ac:dyDescent="0.25">
      <c r="B144" s="88">
        <v>18336734693.877998</v>
      </c>
      <c r="C144" s="88">
        <v>20.523743</v>
      </c>
      <c r="D144" s="88">
        <v>14.141056000000001</v>
      </c>
      <c r="AB144" s="88">
        <v>18336734693.877998</v>
      </c>
      <c r="AC144" s="88">
        <v>25.370522000000001</v>
      </c>
      <c r="AD144" s="88">
        <v>17.383728000000001</v>
      </c>
    </row>
    <row r="145" spans="2:30" x14ac:dyDescent="0.25">
      <c r="B145" s="88">
        <v>18734693877.550999</v>
      </c>
      <c r="C145" s="88">
        <v>21.151441999999999</v>
      </c>
      <c r="D145" s="88">
        <v>14.632289999999999</v>
      </c>
      <c r="AB145" s="88">
        <v>18734693877.550999</v>
      </c>
      <c r="AC145" s="88">
        <v>25.596779000000002</v>
      </c>
      <c r="AD145" s="88">
        <v>17.658693</v>
      </c>
    </row>
    <row r="146" spans="2:30" x14ac:dyDescent="0.25">
      <c r="B146" s="88">
        <v>19132653061.223999</v>
      </c>
      <c r="C146" s="88">
        <v>21.390694</v>
      </c>
      <c r="D146" s="88">
        <v>14.639154</v>
      </c>
      <c r="AB146" s="88">
        <v>19132653061.223999</v>
      </c>
      <c r="AC146" s="88">
        <v>23.776986999999998</v>
      </c>
      <c r="AD146" s="88">
        <v>15.867751999999999</v>
      </c>
    </row>
    <row r="147" spans="2:30" x14ac:dyDescent="0.25">
      <c r="B147" s="88">
        <v>19530612244.897999</v>
      </c>
      <c r="C147" s="88">
        <v>20.678804</v>
      </c>
      <c r="D147" s="88">
        <v>13.634161000000001</v>
      </c>
      <c r="AB147" s="88">
        <v>19530612244.897999</v>
      </c>
      <c r="AC147" s="88">
        <v>23.277998</v>
      </c>
      <c r="AD147" s="88">
        <v>15.278584</v>
      </c>
    </row>
    <row r="148" spans="2:30" x14ac:dyDescent="0.25">
      <c r="B148" s="88">
        <v>19928571428.570999</v>
      </c>
      <c r="C148" s="88">
        <v>20.722517</v>
      </c>
      <c r="D148" s="88">
        <v>13.479622000000001</v>
      </c>
      <c r="AB148" s="88">
        <v>19928571428.570999</v>
      </c>
      <c r="AC148" s="88">
        <v>22.931190000000001</v>
      </c>
      <c r="AD148" s="88">
        <v>14.72766</v>
      </c>
    </row>
    <row r="149" spans="2:30" x14ac:dyDescent="0.25">
      <c r="B149" s="88">
        <v>20326530612.244999</v>
      </c>
      <c r="C149" s="88">
        <v>20.090691</v>
      </c>
      <c r="D149" s="88">
        <v>12.795624</v>
      </c>
      <c r="AB149" s="88">
        <v>20326530612.244999</v>
      </c>
      <c r="AC149" s="88">
        <v>22.663107</v>
      </c>
      <c r="AD149" s="88">
        <v>14.232981000000001</v>
      </c>
    </row>
    <row r="150" spans="2:30" x14ac:dyDescent="0.25">
      <c r="B150" s="88">
        <v>20724489795.917999</v>
      </c>
      <c r="C150" s="88">
        <v>20.291601</v>
      </c>
      <c r="D150" s="88">
        <v>12.900664000000001</v>
      </c>
      <c r="AB150" s="88">
        <v>20724489795.917999</v>
      </c>
      <c r="AC150" s="88">
        <v>21.529651999999999</v>
      </c>
      <c r="AD150" s="88">
        <v>13.114789999999999</v>
      </c>
    </row>
    <row r="151" spans="2:30" x14ac:dyDescent="0.25">
      <c r="B151" s="88">
        <v>21122448979.591999</v>
      </c>
      <c r="C151" s="88">
        <v>20.937899000000002</v>
      </c>
      <c r="D151" s="88">
        <v>13.517219000000001</v>
      </c>
      <c r="AB151" s="88">
        <v>21122448979.591999</v>
      </c>
      <c r="AC151" s="88">
        <v>20.846397</v>
      </c>
      <c r="AD151" s="88">
        <v>12.604468000000001</v>
      </c>
    </row>
    <row r="152" spans="2:30" x14ac:dyDescent="0.25">
      <c r="B152" s="88">
        <v>21520408163.264999</v>
      </c>
      <c r="C152" s="88">
        <v>23.295870000000001</v>
      </c>
      <c r="D152" s="88">
        <v>15.843622999999999</v>
      </c>
      <c r="AB152" s="88">
        <v>21520408163.264999</v>
      </c>
      <c r="AC152" s="88">
        <v>20.822073</v>
      </c>
      <c r="AD152" s="88">
        <v>12.724857</v>
      </c>
    </row>
    <row r="153" spans="2:30" x14ac:dyDescent="0.25">
      <c r="B153" s="88">
        <v>21918367346.938999</v>
      </c>
      <c r="C153" s="88">
        <v>24.365383000000001</v>
      </c>
      <c r="D153" s="88">
        <v>16.961932999999998</v>
      </c>
      <c r="AB153" s="88">
        <v>21918367346.938999</v>
      </c>
      <c r="AC153" s="88">
        <v>20.909008</v>
      </c>
      <c r="AD153" s="88">
        <v>12.823833</v>
      </c>
    </row>
    <row r="154" spans="2:30" x14ac:dyDescent="0.25">
      <c r="B154" s="88">
        <v>22316326530.612</v>
      </c>
      <c r="C154" s="88">
        <v>24.709166</v>
      </c>
      <c r="D154" s="88">
        <v>17.308577</v>
      </c>
      <c r="AB154" s="88">
        <v>22316326530.612</v>
      </c>
      <c r="AC154" s="88">
        <v>21.108749</v>
      </c>
      <c r="AD154" s="88">
        <v>12.937231000000001</v>
      </c>
    </row>
    <row r="155" spans="2:30" x14ac:dyDescent="0.25">
      <c r="B155" s="88">
        <v>22714285714.285999</v>
      </c>
      <c r="C155" s="88">
        <v>23.302488</v>
      </c>
      <c r="D155" s="88">
        <v>15.813252</v>
      </c>
      <c r="AB155" s="88">
        <v>22714285714.285999</v>
      </c>
      <c r="AC155" s="88">
        <v>21.006474000000001</v>
      </c>
      <c r="AD155" s="88">
        <v>12.890351000000001</v>
      </c>
    </row>
    <row r="156" spans="2:30" x14ac:dyDescent="0.25">
      <c r="B156" s="88">
        <v>23112244897.959</v>
      </c>
      <c r="C156" s="88">
        <v>22.829687</v>
      </c>
      <c r="D156" s="88">
        <v>15.281036</v>
      </c>
      <c r="AB156" s="88">
        <v>23112244897.959</v>
      </c>
      <c r="AC156" s="88">
        <v>21.742042999999999</v>
      </c>
      <c r="AD156" s="88">
        <v>13.776075000000001</v>
      </c>
    </row>
    <row r="157" spans="2:30" x14ac:dyDescent="0.25">
      <c r="B157" s="88">
        <v>23510204081.632999</v>
      </c>
      <c r="C157" s="88">
        <v>22.079091999999999</v>
      </c>
      <c r="D157" s="88">
        <v>14.522940999999999</v>
      </c>
      <c r="AB157" s="88">
        <v>23510204081.632999</v>
      </c>
      <c r="AC157" s="88">
        <v>24.156573999999999</v>
      </c>
      <c r="AD157" s="88">
        <v>16.335571000000002</v>
      </c>
    </row>
    <row r="158" spans="2:30" x14ac:dyDescent="0.25">
      <c r="B158" s="88">
        <v>23908163265.306</v>
      </c>
      <c r="C158" s="88">
        <v>21.064223999999999</v>
      </c>
      <c r="D158" s="88">
        <v>13.661372</v>
      </c>
      <c r="AB158" s="88">
        <v>23908163265.306</v>
      </c>
      <c r="AC158" s="88">
        <v>26.062767000000001</v>
      </c>
      <c r="AD158" s="88">
        <v>18.148508</v>
      </c>
    </row>
    <row r="159" spans="2:30" x14ac:dyDescent="0.25">
      <c r="B159" s="88">
        <v>24306122448.98</v>
      </c>
      <c r="C159" s="88">
        <v>20.126818</v>
      </c>
      <c r="D159" s="88">
        <v>12.781535999999999</v>
      </c>
      <c r="AB159" s="88">
        <v>24306122448.98</v>
      </c>
      <c r="AC159" s="88">
        <v>26.783859</v>
      </c>
      <c r="AD159" s="88">
        <v>18.709399999999999</v>
      </c>
    </row>
    <row r="160" spans="2:30" x14ac:dyDescent="0.25">
      <c r="B160" s="88">
        <v>24704081632.653</v>
      </c>
      <c r="C160" s="88">
        <v>20.569732999999999</v>
      </c>
      <c r="D160" s="88">
        <v>13.268564</v>
      </c>
      <c r="AB160" s="88">
        <v>24704081632.653</v>
      </c>
      <c r="AC160" s="88">
        <v>25.146887</v>
      </c>
      <c r="AD160" s="88">
        <v>16.935089000000001</v>
      </c>
    </row>
    <row r="161" spans="2:30" x14ac:dyDescent="0.25">
      <c r="B161" s="88">
        <v>25102040816.327</v>
      </c>
      <c r="C161" s="88">
        <v>22.231000999999999</v>
      </c>
      <c r="D161" s="88">
        <v>14.878989000000001</v>
      </c>
      <c r="AB161" s="88">
        <v>25102040816.327</v>
      </c>
      <c r="AC161" s="88">
        <v>24.405840000000001</v>
      </c>
      <c r="AD161" s="88">
        <v>16.262934000000001</v>
      </c>
    </row>
    <row r="162" spans="2:30" x14ac:dyDescent="0.25">
      <c r="B162" s="88">
        <v>25500000000</v>
      </c>
      <c r="C162" s="88">
        <v>23.640685999999999</v>
      </c>
      <c r="D162" s="88">
        <v>16.352184000000001</v>
      </c>
      <c r="AB162" s="88">
        <v>25500000000</v>
      </c>
      <c r="AC162" s="88">
        <v>24.410288000000001</v>
      </c>
      <c r="AD162" s="88">
        <v>16.269485</v>
      </c>
    </row>
    <row r="163" spans="2:30" x14ac:dyDescent="0.25">
      <c r="B163" s="88">
        <v>25897959183.673</v>
      </c>
      <c r="C163" s="88">
        <v>24.543928000000001</v>
      </c>
      <c r="D163" s="88">
        <v>17.347776</v>
      </c>
      <c r="AB163" s="88">
        <v>25897959183.673</v>
      </c>
      <c r="AC163" s="88">
        <v>24.604569999999999</v>
      </c>
      <c r="AD163" s="88">
        <v>16.398334999999999</v>
      </c>
    </row>
    <row r="164" spans="2:30" x14ac:dyDescent="0.25">
      <c r="B164" s="88">
        <v>26295918367.347</v>
      </c>
      <c r="C164" s="88">
        <v>24.370756</v>
      </c>
      <c r="D164" s="88">
        <v>17.20121</v>
      </c>
      <c r="AB164" s="88">
        <v>26295918367.347</v>
      </c>
      <c r="AC164" s="88">
        <v>24.204205000000002</v>
      </c>
      <c r="AD164" s="88">
        <v>15.953084</v>
      </c>
    </row>
    <row r="165" spans="2:30" x14ac:dyDescent="0.25">
      <c r="B165" s="88">
        <v>26693877551.02</v>
      </c>
      <c r="C165" s="88">
        <v>24.04871</v>
      </c>
      <c r="D165" s="88">
        <v>16.854718999999999</v>
      </c>
      <c r="AB165" s="88">
        <v>26693877551.02</v>
      </c>
      <c r="AC165" s="88">
        <v>24.592206999999998</v>
      </c>
      <c r="AD165" s="88">
        <v>16.373895999999998</v>
      </c>
    </row>
    <row r="166" spans="2:30" x14ac:dyDescent="0.25">
      <c r="B166" s="88">
        <v>27091836734.694</v>
      </c>
      <c r="C166" s="88">
        <v>22.692357999999999</v>
      </c>
      <c r="D166" s="88">
        <v>15.478118</v>
      </c>
      <c r="AB166" s="88">
        <v>27091836734.694</v>
      </c>
      <c r="AC166" s="88">
        <v>24.076861999999998</v>
      </c>
      <c r="AD166" s="88">
        <v>15.937289</v>
      </c>
    </row>
    <row r="167" spans="2:30" x14ac:dyDescent="0.25">
      <c r="B167" s="88">
        <v>27489795918.367001</v>
      </c>
      <c r="C167" s="88">
        <v>23.495681999999999</v>
      </c>
      <c r="D167" s="88">
        <v>16.288986000000001</v>
      </c>
      <c r="AB167" s="88">
        <v>27489795918.367001</v>
      </c>
      <c r="AC167" s="88">
        <v>24.7166</v>
      </c>
      <c r="AD167" s="88">
        <v>16.592891999999999</v>
      </c>
    </row>
    <row r="168" spans="2:30" x14ac:dyDescent="0.25">
      <c r="B168" s="88">
        <v>27887755102.041</v>
      </c>
      <c r="C168" s="88">
        <v>23.999945</v>
      </c>
      <c r="D168" s="88">
        <v>16.865486000000001</v>
      </c>
      <c r="AB168" s="88">
        <v>27887755102.041</v>
      </c>
      <c r="AC168" s="88">
        <v>23.271162</v>
      </c>
      <c r="AD168" s="88">
        <v>15.108128000000001</v>
      </c>
    </row>
    <row r="169" spans="2:30" x14ac:dyDescent="0.25">
      <c r="B169" s="88">
        <v>28285714285.714001</v>
      </c>
      <c r="C169" s="88">
        <v>24.327589</v>
      </c>
      <c r="D169" s="88">
        <v>17.159489000000001</v>
      </c>
      <c r="AB169" s="88">
        <v>28285714285.714001</v>
      </c>
      <c r="AC169" s="88">
        <v>23.205404000000001</v>
      </c>
      <c r="AD169" s="88">
        <v>15.026600999999999</v>
      </c>
    </row>
    <row r="170" spans="2:30" x14ac:dyDescent="0.25">
      <c r="B170" s="88">
        <v>28683673469.388</v>
      </c>
      <c r="C170" s="88">
        <v>22.702576000000001</v>
      </c>
      <c r="D170" s="88">
        <v>15.554155</v>
      </c>
      <c r="AB170" s="88">
        <v>28683673469.388</v>
      </c>
      <c r="AC170" s="88">
        <v>23.670878999999999</v>
      </c>
      <c r="AD170" s="88">
        <v>15.433085999999999</v>
      </c>
    </row>
    <row r="171" spans="2:30" x14ac:dyDescent="0.25">
      <c r="B171" s="88">
        <v>29081632653.061001</v>
      </c>
      <c r="C171" s="88">
        <v>22.595058000000002</v>
      </c>
      <c r="D171" s="88">
        <v>15.380917999999999</v>
      </c>
      <c r="AB171" s="88">
        <v>29081632653.061001</v>
      </c>
      <c r="AC171" s="88">
        <v>24.085028000000001</v>
      </c>
      <c r="AD171" s="88">
        <v>15.840230999999999</v>
      </c>
    </row>
    <row r="172" spans="2:30" x14ac:dyDescent="0.25">
      <c r="B172" s="88">
        <v>29479591836.735001</v>
      </c>
      <c r="C172" s="88">
        <v>22.799728000000002</v>
      </c>
      <c r="D172" s="88">
        <v>15.626484</v>
      </c>
      <c r="AB172" s="88">
        <v>29479591836.735001</v>
      </c>
      <c r="AC172" s="88">
        <v>24.176120999999998</v>
      </c>
      <c r="AD172" s="88">
        <v>15.86341</v>
      </c>
    </row>
    <row r="173" spans="2:30" x14ac:dyDescent="0.25">
      <c r="B173" s="88">
        <v>29877551020.408001</v>
      </c>
      <c r="C173" s="88">
        <v>23.650967000000001</v>
      </c>
      <c r="D173" s="88">
        <v>16.469094999999999</v>
      </c>
      <c r="AB173" s="88">
        <v>29877551020.408001</v>
      </c>
      <c r="AC173" s="88">
        <v>23.913271000000002</v>
      </c>
      <c r="AD173" s="88">
        <v>15.5481</v>
      </c>
    </row>
    <row r="174" spans="2:30" x14ac:dyDescent="0.25">
      <c r="B174" s="88">
        <v>30275510204.082001</v>
      </c>
      <c r="C174" s="88">
        <v>24.445232000000001</v>
      </c>
      <c r="D174" s="88">
        <v>17.126707</v>
      </c>
      <c r="AB174" s="88">
        <v>30275510204.082001</v>
      </c>
      <c r="AC174" s="88">
        <v>24.234940000000002</v>
      </c>
      <c r="AD174" s="88">
        <v>15.888762</v>
      </c>
    </row>
    <row r="175" spans="2:30" x14ac:dyDescent="0.25">
      <c r="B175" s="88">
        <v>30673469387.755001</v>
      </c>
      <c r="C175" s="88">
        <v>25.232775</v>
      </c>
      <c r="D175" s="88">
        <v>17.656524999999998</v>
      </c>
      <c r="AB175" s="88">
        <v>30673469387.755001</v>
      </c>
      <c r="AC175" s="88">
        <v>25.089745000000001</v>
      </c>
      <c r="AD175" s="88">
        <v>16.822239</v>
      </c>
    </row>
    <row r="176" spans="2:30" x14ac:dyDescent="0.25">
      <c r="B176" s="88">
        <v>31071428571.429001</v>
      </c>
      <c r="C176" s="88">
        <v>26.313168000000001</v>
      </c>
      <c r="D176" s="88">
        <v>18.564678000000001</v>
      </c>
      <c r="AB176" s="88">
        <v>31071428571.429001</v>
      </c>
      <c r="AC176" s="88">
        <v>24.829495999999999</v>
      </c>
      <c r="AD176" s="88">
        <v>16.598911000000001</v>
      </c>
    </row>
    <row r="177" spans="2:30" x14ac:dyDescent="0.25">
      <c r="B177" s="88">
        <v>31469387755.102001</v>
      </c>
      <c r="C177" s="88">
        <v>25.760904</v>
      </c>
      <c r="D177" s="88">
        <v>17.963132999999999</v>
      </c>
      <c r="AB177" s="88">
        <v>31469387755.102001</v>
      </c>
      <c r="AC177" s="88">
        <v>25.428957</v>
      </c>
      <c r="AD177" s="88">
        <v>17.175585000000002</v>
      </c>
    </row>
    <row r="178" spans="2:30" x14ac:dyDescent="0.25">
      <c r="B178" s="88">
        <v>31867346938.776001</v>
      </c>
      <c r="C178" s="88">
        <v>25.823658000000002</v>
      </c>
      <c r="D178" s="88">
        <v>18.058430000000001</v>
      </c>
      <c r="AB178" s="88">
        <v>31867346938.776001</v>
      </c>
      <c r="AC178" s="88">
        <v>25.338591000000001</v>
      </c>
      <c r="AD178" s="88">
        <v>17.003584</v>
      </c>
    </row>
    <row r="179" spans="2:30" x14ac:dyDescent="0.25">
      <c r="B179" s="88">
        <v>32265306122.449001</v>
      </c>
      <c r="C179" s="88">
        <v>25.338592999999999</v>
      </c>
      <c r="D179" s="88">
        <v>17.474689000000001</v>
      </c>
      <c r="AB179" s="88">
        <v>32265306122.449001</v>
      </c>
      <c r="AC179" s="88">
        <v>24.983827999999999</v>
      </c>
      <c r="AD179" s="88">
        <v>16.625409999999999</v>
      </c>
    </row>
    <row r="180" spans="2:30" x14ac:dyDescent="0.25">
      <c r="B180" s="88">
        <v>32663265306.122002</v>
      </c>
      <c r="C180" s="88">
        <v>25.329594</v>
      </c>
      <c r="D180" s="88">
        <v>17.263494000000001</v>
      </c>
      <c r="AB180" s="88">
        <v>32663265306.122002</v>
      </c>
      <c r="AC180" s="88">
        <v>24.072272999999999</v>
      </c>
      <c r="AD180" s="88">
        <v>15.670047</v>
      </c>
    </row>
    <row r="181" spans="2:30" x14ac:dyDescent="0.25">
      <c r="B181" s="88">
        <v>33061224489.796001</v>
      </c>
      <c r="C181" s="88">
        <v>25.434930999999999</v>
      </c>
      <c r="D181" s="88">
        <v>17.139558999999998</v>
      </c>
      <c r="AB181" s="88">
        <v>33061224489.796001</v>
      </c>
      <c r="AC181" s="88">
        <v>23.641233</v>
      </c>
      <c r="AD181" s="88">
        <v>15.211954</v>
      </c>
    </row>
    <row r="182" spans="2:30" x14ac:dyDescent="0.25">
      <c r="B182" s="88">
        <v>33459183673.469002</v>
      </c>
      <c r="C182" s="88">
        <v>25.109922000000001</v>
      </c>
      <c r="D182" s="88">
        <v>16.432949000000001</v>
      </c>
      <c r="AB182" s="88">
        <v>33459183673.469002</v>
      </c>
      <c r="AC182" s="88">
        <v>23.087215</v>
      </c>
      <c r="AD182" s="88">
        <v>14.649523</v>
      </c>
    </row>
    <row r="183" spans="2:30" x14ac:dyDescent="0.25">
      <c r="B183" s="88">
        <v>33857142857.143002</v>
      </c>
      <c r="C183" s="88">
        <v>25.093613000000001</v>
      </c>
      <c r="D183" s="88">
        <v>16.172350000000002</v>
      </c>
      <c r="AB183" s="88">
        <v>33857142857.143002</v>
      </c>
      <c r="AC183" s="88">
        <v>22.497416999999999</v>
      </c>
      <c r="AD183" s="88">
        <v>14.049344</v>
      </c>
    </row>
    <row r="184" spans="2:30" x14ac:dyDescent="0.25">
      <c r="B184" s="88">
        <v>34255102040.816002</v>
      </c>
      <c r="C184" s="88">
        <v>25.270019999999999</v>
      </c>
      <c r="D184" s="88">
        <v>16.015615</v>
      </c>
      <c r="AB184" s="88">
        <v>34255102040.816002</v>
      </c>
      <c r="AC184" s="88">
        <v>21.849979000000001</v>
      </c>
      <c r="AD184" s="88">
        <v>13.418615000000001</v>
      </c>
    </row>
    <row r="185" spans="2:30" x14ac:dyDescent="0.25">
      <c r="B185" s="88">
        <v>34653061224.489998</v>
      </c>
      <c r="C185" s="88">
        <v>25.421140999999999</v>
      </c>
      <c r="D185" s="88">
        <v>15.859719999999999</v>
      </c>
      <c r="AB185" s="88">
        <v>34653061224.489998</v>
      </c>
      <c r="AC185" s="88">
        <v>21.386203999999999</v>
      </c>
      <c r="AD185" s="88">
        <v>12.796226000000001</v>
      </c>
    </row>
    <row r="186" spans="2:30" x14ac:dyDescent="0.25">
      <c r="B186" s="88">
        <v>35051020408.163002</v>
      </c>
      <c r="C186" s="88">
        <v>26.592813</v>
      </c>
      <c r="D186" s="88">
        <v>16.480157999999999</v>
      </c>
      <c r="AB186" s="88">
        <v>35051020408.163002</v>
      </c>
      <c r="AC186" s="88">
        <v>21.292463000000001</v>
      </c>
      <c r="AD186" s="88">
        <v>12.410682</v>
      </c>
    </row>
    <row r="187" spans="2:30" x14ac:dyDescent="0.25">
      <c r="B187" s="88">
        <v>35448979591.836998</v>
      </c>
      <c r="C187" s="88">
        <v>25.890357999999999</v>
      </c>
      <c r="D187" s="88">
        <v>15.414092999999999</v>
      </c>
      <c r="AB187" s="88">
        <v>35448979591.836998</v>
      </c>
      <c r="AC187" s="88">
        <v>20.923002</v>
      </c>
      <c r="AD187" s="88">
        <v>11.737774999999999</v>
      </c>
    </row>
    <row r="188" spans="2:30" x14ac:dyDescent="0.25">
      <c r="B188" s="88">
        <v>35846938775.510002</v>
      </c>
      <c r="C188" s="88">
        <v>25.882828</v>
      </c>
      <c r="D188" s="88">
        <v>15.464478</v>
      </c>
      <c r="AB188" s="88">
        <v>35846938775.510002</v>
      </c>
      <c r="AC188" s="88">
        <v>20.756941000000001</v>
      </c>
      <c r="AD188" s="88">
        <v>11.451854000000001</v>
      </c>
    </row>
    <row r="189" spans="2:30" x14ac:dyDescent="0.25">
      <c r="B189" s="88">
        <v>36244897959.183998</v>
      </c>
      <c r="C189" s="88">
        <v>24.232899</v>
      </c>
      <c r="D189" s="88">
        <v>14.218693999999999</v>
      </c>
      <c r="AB189" s="88">
        <v>36244897959.183998</v>
      </c>
      <c r="AC189" s="88">
        <v>20.493244000000001</v>
      </c>
      <c r="AD189" s="88">
        <v>11.234031</v>
      </c>
    </row>
    <row r="190" spans="2:30" x14ac:dyDescent="0.25">
      <c r="B190" s="88">
        <v>36642857142.857002</v>
      </c>
      <c r="C190" s="88">
        <v>24.067388999999999</v>
      </c>
      <c r="D190" s="88">
        <v>14.391534</v>
      </c>
      <c r="AB190" s="88">
        <v>36642857142.857002</v>
      </c>
      <c r="AC190" s="88">
        <v>20.897102</v>
      </c>
      <c r="AD190" s="88">
        <v>11.639371000000001</v>
      </c>
    </row>
    <row r="191" spans="2:30" x14ac:dyDescent="0.25">
      <c r="B191" s="88">
        <v>37040816326.530998</v>
      </c>
      <c r="C191" s="88">
        <v>23.583034999999999</v>
      </c>
      <c r="D191" s="88">
        <v>13.871924999999999</v>
      </c>
      <c r="AB191" s="88">
        <v>37040816326.530998</v>
      </c>
      <c r="AC191" s="88">
        <v>21.635335999999999</v>
      </c>
      <c r="AD191" s="88">
        <v>12.266716000000001</v>
      </c>
    </row>
    <row r="192" spans="2:30" x14ac:dyDescent="0.25">
      <c r="B192" s="88">
        <v>37438775510.204002</v>
      </c>
      <c r="C192" s="88">
        <v>23.317093</v>
      </c>
      <c r="D192" s="88">
        <v>13.463236</v>
      </c>
      <c r="AB192" s="88">
        <v>37438775510.204002</v>
      </c>
      <c r="AC192" s="88">
        <v>22.686534999999999</v>
      </c>
      <c r="AD192" s="88">
        <v>13.115646</v>
      </c>
    </row>
    <row r="193" spans="2:30" x14ac:dyDescent="0.25">
      <c r="B193" s="88">
        <v>37836734693.877998</v>
      </c>
      <c r="C193" s="88">
        <v>22.561921999999999</v>
      </c>
      <c r="D193" s="88">
        <v>12.653135000000001</v>
      </c>
      <c r="AB193" s="88">
        <v>37836734693.877998</v>
      </c>
      <c r="AC193" s="88">
        <v>23.567025999999998</v>
      </c>
      <c r="AD193" s="88">
        <v>13.799319000000001</v>
      </c>
    </row>
    <row r="194" spans="2:30" x14ac:dyDescent="0.25">
      <c r="B194" s="88">
        <v>38234693877.551003</v>
      </c>
      <c r="C194" s="88">
        <v>21.554843999999999</v>
      </c>
      <c r="D194" s="88">
        <v>11.906666</v>
      </c>
      <c r="AB194" s="88">
        <v>38234693877.551003</v>
      </c>
      <c r="AC194" s="88">
        <v>23.131166</v>
      </c>
      <c r="AD194" s="88">
        <v>13.315630000000001</v>
      </c>
    </row>
    <row r="195" spans="2:30" x14ac:dyDescent="0.25">
      <c r="B195" s="88">
        <v>38632653061.223999</v>
      </c>
      <c r="C195" s="88">
        <v>20.955496</v>
      </c>
      <c r="D195" s="88">
        <v>11.59942</v>
      </c>
      <c r="AB195" s="88">
        <v>38632653061.223999</v>
      </c>
      <c r="AC195" s="88">
        <v>24.16</v>
      </c>
      <c r="AD195" s="88">
        <v>14.33506</v>
      </c>
    </row>
    <row r="196" spans="2:30" x14ac:dyDescent="0.25">
      <c r="B196" s="88">
        <v>39030612244.898003</v>
      </c>
      <c r="C196" s="88">
        <v>21.113568999999998</v>
      </c>
      <c r="D196" s="88">
        <v>11.944395</v>
      </c>
      <c r="AB196" s="88">
        <v>39030612244.898003</v>
      </c>
      <c r="AC196" s="88">
        <v>24.967030000000001</v>
      </c>
      <c r="AD196" s="88">
        <v>15.218684</v>
      </c>
    </row>
    <row r="197" spans="2:30" x14ac:dyDescent="0.25">
      <c r="B197" s="88">
        <v>39428571428.570999</v>
      </c>
      <c r="C197" s="88">
        <v>21.725352999999998</v>
      </c>
      <c r="D197" s="88">
        <v>12.561332</v>
      </c>
      <c r="AB197" s="88">
        <v>39428571428.570999</v>
      </c>
      <c r="AC197" s="88">
        <v>25.987095</v>
      </c>
      <c r="AD197" s="88">
        <v>16.191980000000001</v>
      </c>
    </row>
    <row r="198" spans="2:30" x14ac:dyDescent="0.25">
      <c r="B198" s="88">
        <v>39826530612.245003</v>
      </c>
      <c r="C198" s="88">
        <v>22.202888000000002</v>
      </c>
      <c r="D198" s="88">
        <v>13.043200000000001</v>
      </c>
      <c r="AB198" s="88">
        <v>39826530612.245003</v>
      </c>
      <c r="AC198" s="88">
        <v>24.302277</v>
      </c>
      <c r="AD198" s="88">
        <v>14.383311000000001</v>
      </c>
    </row>
    <row r="199" spans="2:30" x14ac:dyDescent="0.25">
      <c r="B199" s="88">
        <v>40224489795.917999</v>
      </c>
      <c r="C199" s="88">
        <v>23.371437</v>
      </c>
      <c r="D199" s="88">
        <v>14.221949</v>
      </c>
      <c r="AB199" s="88">
        <v>40224489795.917999</v>
      </c>
      <c r="AC199" s="88">
        <v>23.845880999999999</v>
      </c>
      <c r="AD199" s="88">
        <v>13.678741</v>
      </c>
    </row>
    <row r="200" spans="2:30" x14ac:dyDescent="0.25">
      <c r="B200" s="88">
        <v>40622448979.592003</v>
      </c>
      <c r="C200" s="88">
        <v>22.090503999999999</v>
      </c>
      <c r="D200" s="88">
        <v>12.930904</v>
      </c>
      <c r="AB200" s="88">
        <v>40622448979.592003</v>
      </c>
      <c r="AC200" s="88">
        <v>22.341339000000001</v>
      </c>
      <c r="AD200" s="88">
        <v>12.021965</v>
      </c>
    </row>
    <row r="201" spans="2:30" x14ac:dyDescent="0.25">
      <c r="B201" s="88">
        <v>41020408163.264999</v>
      </c>
      <c r="C201" s="88">
        <v>21.534217999999999</v>
      </c>
      <c r="D201" s="88">
        <v>12.279092</v>
      </c>
      <c r="AB201" s="88">
        <v>41020408163.264999</v>
      </c>
      <c r="AC201" s="88">
        <v>22.017299999999999</v>
      </c>
      <c r="AD201" s="88">
        <v>11.671364000000001</v>
      </c>
    </row>
    <row r="202" spans="2:30" x14ac:dyDescent="0.25">
      <c r="B202" s="88">
        <v>41418367346.939003</v>
      </c>
      <c r="C202" s="88">
        <v>19.47588</v>
      </c>
      <c r="D202" s="88">
        <v>10.020535000000001</v>
      </c>
      <c r="AB202" s="88">
        <v>41418367346.939003</v>
      </c>
      <c r="AC202" s="88">
        <v>19.814554000000001</v>
      </c>
      <c r="AD202" s="88">
        <v>9.5238399999999999</v>
      </c>
    </row>
    <row r="203" spans="2:30" x14ac:dyDescent="0.25">
      <c r="B203" s="88">
        <v>41816326530.612</v>
      </c>
      <c r="C203" s="88">
        <v>20.840320999999999</v>
      </c>
      <c r="D203" s="88">
        <v>11.120367</v>
      </c>
      <c r="AB203" s="88">
        <v>41816326530.612</v>
      </c>
      <c r="AC203" s="88">
        <v>20.660093</v>
      </c>
      <c r="AD203" s="88">
        <v>10.361432000000001</v>
      </c>
    </row>
    <row r="204" spans="2:30" x14ac:dyDescent="0.25">
      <c r="B204" s="88">
        <v>42214285714.286003</v>
      </c>
      <c r="C204" s="88">
        <v>20.247734000000001</v>
      </c>
      <c r="D204" s="88">
        <v>10.258581</v>
      </c>
      <c r="AB204" s="88">
        <v>42214285714.286003</v>
      </c>
      <c r="AC204" s="88">
        <v>20.008033999999999</v>
      </c>
      <c r="AD204" s="88">
        <v>9.6706839000000002</v>
      </c>
    </row>
    <row r="205" spans="2:30" x14ac:dyDescent="0.25">
      <c r="B205" s="88">
        <v>42612244897.959</v>
      </c>
      <c r="C205" s="88">
        <v>20.314962000000001</v>
      </c>
      <c r="D205" s="88">
        <v>10.080401</v>
      </c>
      <c r="AB205" s="88">
        <v>42612244897.959</v>
      </c>
      <c r="AC205" s="88">
        <v>19.833950000000002</v>
      </c>
      <c r="AD205" s="88">
        <v>9.5411873000000007</v>
      </c>
    </row>
    <row r="206" spans="2:30" x14ac:dyDescent="0.25">
      <c r="B206" s="88">
        <v>43010204081.633003</v>
      </c>
      <c r="C206" s="88">
        <v>18.509654999999999</v>
      </c>
      <c r="D206" s="88">
        <v>7.9901613999999999</v>
      </c>
      <c r="AB206" s="88">
        <v>43010204081.633003</v>
      </c>
      <c r="AC206" s="88">
        <v>17.936959999999999</v>
      </c>
      <c r="AD206" s="88">
        <v>7.6736902999999996</v>
      </c>
    </row>
    <row r="207" spans="2:30" x14ac:dyDescent="0.25">
      <c r="B207" s="88">
        <v>43408163265.306</v>
      </c>
      <c r="C207" s="88">
        <v>19.138912000000001</v>
      </c>
      <c r="D207" s="88">
        <v>8.2513284999999996</v>
      </c>
      <c r="AB207" s="88">
        <v>43408163265.306</v>
      </c>
      <c r="AC207" s="88">
        <v>18.939185999999999</v>
      </c>
      <c r="AD207" s="88">
        <v>8.6905041000000001</v>
      </c>
    </row>
    <row r="208" spans="2:30" x14ac:dyDescent="0.25">
      <c r="B208" s="88">
        <v>43806122448.980003</v>
      </c>
      <c r="C208" s="88">
        <v>20.362576000000001</v>
      </c>
      <c r="D208" s="88">
        <v>9.0708255999999992</v>
      </c>
      <c r="AB208" s="88">
        <v>43806122448.980003</v>
      </c>
      <c r="AC208" s="88">
        <v>19.258763999999999</v>
      </c>
      <c r="AD208" s="88">
        <v>8.9377116999999995</v>
      </c>
    </row>
    <row r="209" spans="2:30" x14ac:dyDescent="0.25">
      <c r="B209" s="88">
        <v>44204081632.653</v>
      </c>
      <c r="C209" s="88">
        <v>21.166803000000002</v>
      </c>
      <c r="D209" s="88">
        <v>9.3355198000000001</v>
      </c>
      <c r="AB209" s="88">
        <v>44204081632.653</v>
      </c>
      <c r="AC209" s="88">
        <v>21.461918000000001</v>
      </c>
      <c r="AD209" s="88">
        <v>11.233395</v>
      </c>
    </row>
    <row r="210" spans="2:30" x14ac:dyDescent="0.25">
      <c r="B210" s="88">
        <v>44602040816.327003</v>
      </c>
      <c r="C210" s="88">
        <v>20.745405000000002</v>
      </c>
      <c r="D210" s="88">
        <v>8.3724270000000001</v>
      </c>
      <c r="AB210" s="88">
        <v>44602040816.327003</v>
      </c>
      <c r="AC210" s="88">
        <v>20.250643</v>
      </c>
      <c r="AD210" s="88">
        <v>10.02984</v>
      </c>
    </row>
    <row r="211" spans="2:30" x14ac:dyDescent="0.25">
      <c r="B211" s="88">
        <v>45000000000</v>
      </c>
      <c r="C211" s="88">
        <v>19.513369000000001</v>
      </c>
      <c r="D211" s="88">
        <v>6.7403735999999999</v>
      </c>
      <c r="AB211" s="88">
        <v>45000000000</v>
      </c>
      <c r="AC211" s="88">
        <v>19.875107</v>
      </c>
      <c r="AD211" s="88">
        <v>9.6696758000000003</v>
      </c>
    </row>
    <row r="212" spans="2:30" x14ac:dyDescent="0.25">
      <c r="B212" s="88" t="s">
        <v>21</v>
      </c>
      <c r="AB212" s="88" t="s">
        <v>21</v>
      </c>
    </row>
    <row r="215" spans="2:30" x14ac:dyDescent="0.25">
      <c r="B215" s="88" t="s">
        <v>22</v>
      </c>
      <c r="AB215" s="88" t="s">
        <v>22</v>
      </c>
    </row>
    <row r="216" spans="2:30" x14ac:dyDescent="0.25">
      <c r="B216" s="88" t="s">
        <v>19</v>
      </c>
      <c r="C216" s="88" t="s">
        <v>300</v>
      </c>
      <c r="D216" s="88" t="s">
        <v>285</v>
      </c>
      <c r="AB216" s="88" t="s">
        <v>19</v>
      </c>
      <c r="AC216" s="88" t="s">
        <v>300</v>
      </c>
      <c r="AD216" s="88" t="s">
        <v>285</v>
      </c>
    </row>
    <row r="217" spans="2:30" x14ac:dyDescent="0.25">
      <c r="B217" s="88">
        <v>6000000000</v>
      </c>
      <c r="C217" s="88">
        <v>4.7083086999999999</v>
      </c>
      <c r="D217" s="88">
        <v>-47.520943000000003</v>
      </c>
      <c r="AB217" s="88">
        <v>6000000000</v>
      </c>
      <c r="AC217" s="88">
        <v>-2.9478233</v>
      </c>
      <c r="AD217" s="88">
        <v>-80.880898000000002</v>
      </c>
    </row>
    <row r="218" spans="2:30" x14ac:dyDescent="0.25">
      <c r="B218" s="88">
        <v>6397959183.6735001</v>
      </c>
      <c r="C218" s="88">
        <v>7.2561296999999998</v>
      </c>
      <c r="D218" s="88">
        <v>-34.248584999999999</v>
      </c>
      <c r="AB218" s="88">
        <v>6397959183.6735001</v>
      </c>
      <c r="AC218" s="88">
        <v>-2.6276647999999998</v>
      </c>
      <c r="AD218" s="88">
        <v>-76.194884999999999</v>
      </c>
    </row>
    <row r="219" spans="2:30" x14ac:dyDescent="0.25">
      <c r="B219" s="88">
        <v>6795918367.3469</v>
      </c>
      <c r="C219" s="88">
        <v>13.076898</v>
      </c>
      <c r="D219" s="88">
        <v>-16.082113</v>
      </c>
      <c r="AB219" s="88">
        <v>6795918367.3469</v>
      </c>
      <c r="AC219" s="88">
        <v>-1.4032836</v>
      </c>
      <c r="AD219" s="88">
        <v>-59.672691</v>
      </c>
    </row>
    <row r="220" spans="2:30" x14ac:dyDescent="0.25">
      <c r="B220" s="88">
        <v>7193877551.0204</v>
      </c>
      <c r="C220" s="88">
        <v>16.959416999999998</v>
      </c>
      <c r="D220" s="88">
        <v>-5.1284841999999999</v>
      </c>
      <c r="AB220" s="88">
        <v>7193877551.0204</v>
      </c>
      <c r="AC220" s="88">
        <v>1.3008795</v>
      </c>
      <c r="AD220" s="88">
        <v>-40.671275999999999</v>
      </c>
    </row>
    <row r="221" spans="2:30" x14ac:dyDescent="0.25">
      <c r="B221" s="88">
        <v>7591836734.6939001</v>
      </c>
      <c r="C221" s="88">
        <v>18.408928</v>
      </c>
      <c r="D221" s="88">
        <v>-2.0214655000000001</v>
      </c>
      <c r="AB221" s="88">
        <v>7591836734.6939001</v>
      </c>
      <c r="AC221" s="88">
        <v>5.7835068999999999</v>
      </c>
      <c r="AD221" s="88">
        <v>-20.808669999999999</v>
      </c>
    </row>
    <row r="222" spans="2:30" x14ac:dyDescent="0.25">
      <c r="B222" s="88">
        <v>7989795918.3673</v>
      </c>
      <c r="C222" s="88">
        <v>15.707582</v>
      </c>
      <c r="D222" s="88">
        <v>-4.0053634999999996</v>
      </c>
      <c r="AB222" s="88">
        <v>7989795918.3673</v>
      </c>
      <c r="AC222" s="88">
        <v>9.6911850000000008</v>
      </c>
      <c r="AD222" s="88">
        <v>-11.399127999999999</v>
      </c>
    </row>
    <row r="223" spans="2:30" x14ac:dyDescent="0.25">
      <c r="B223" s="88">
        <v>8387755102.0408001</v>
      </c>
      <c r="C223" s="88">
        <v>13.949498999999999</v>
      </c>
      <c r="D223" s="88">
        <v>-4.4237175000000004</v>
      </c>
      <c r="AB223" s="88">
        <v>8387755102.0408001</v>
      </c>
      <c r="AC223" s="88">
        <v>12.784865</v>
      </c>
      <c r="AD223" s="88">
        <v>-4.7327089000000004</v>
      </c>
    </row>
    <row r="224" spans="2:30" x14ac:dyDescent="0.25">
      <c r="B224" s="88">
        <v>8785714285.7143002</v>
      </c>
      <c r="C224" s="88">
        <v>12.583221</v>
      </c>
      <c r="D224" s="88">
        <v>-3.0662725000000002</v>
      </c>
      <c r="AB224" s="88">
        <v>8785714285.7143002</v>
      </c>
      <c r="AC224" s="88">
        <v>15.457214</v>
      </c>
      <c r="AD224" s="88">
        <v>0.74456191000000005</v>
      </c>
    </row>
    <row r="225" spans="2:30" x14ac:dyDescent="0.25">
      <c r="B225" s="88">
        <v>9183673469.3878002</v>
      </c>
      <c r="C225" s="88">
        <v>12.975389</v>
      </c>
      <c r="D225" s="88">
        <v>0.50280606999999999</v>
      </c>
      <c r="AB225" s="88">
        <v>9183673469.3878002</v>
      </c>
      <c r="AC225" s="88">
        <v>18.149571999999999</v>
      </c>
      <c r="AD225" s="88">
        <v>5.6072626000000003</v>
      </c>
    </row>
    <row r="226" spans="2:30" x14ac:dyDescent="0.25">
      <c r="B226" s="88">
        <v>9581632653.0611992</v>
      </c>
      <c r="C226" s="88">
        <v>13.285161</v>
      </c>
      <c r="D226" s="88">
        <v>3.5171130000000002</v>
      </c>
      <c r="AB226" s="88">
        <v>9581632653.0611992</v>
      </c>
      <c r="AC226" s="88">
        <v>19.047630000000002</v>
      </c>
      <c r="AD226" s="88">
        <v>8.3203105999999991</v>
      </c>
    </row>
    <row r="227" spans="2:30" x14ac:dyDescent="0.25">
      <c r="B227" s="88">
        <v>9979591836.7346992</v>
      </c>
      <c r="C227" s="88">
        <v>12.805361</v>
      </c>
      <c r="D227" s="88">
        <v>4.8607550000000002</v>
      </c>
      <c r="AB227" s="88">
        <v>9979591836.7346992</v>
      </c>
      <c r="AC227" s="88">
        <v>17.96715</v>
      </c>
      <c r="AD227" s="88">
        <v>8.6164017000000008</v>
      </c>
    </row>
    <row r="228" spans="2:30" x14ac:dyDescent="0.25">
      <c r="B228" s="88">
        <v>10377551020.408001</v>
      </c>
      <c r="C228" s="88">
        <v>11.741652</v>
      </c>
      <c r="D228" s="88">
        <v>4.6391168</v>
      </c>
      <c r="AB228" s="88">
        <v>10377551020.408001</v>
      </c>
      <c r="AC228" s="88">
        <v>16.319566999999999</v>
      </c>
      <c r="AD228" s="88">
        <v>8.0803823000000001</v>
      </c>
    </row>
    <row r="229" spans="2:30" x14ac:dyDescent="0.25">
      <c r="B229" s="88">
        <v>10775510204.082001</v>
      </c>
      <c r="C229" s="88">
        <v>11.634109</v>
      </c>
      <c r="D229" s="88">
        <v>4.8550586999999998</v>
      </c>
      <c r="AB229" s="88">
        <v>10775510204.082001</v>
      </c>
      <c r="AC229" s="88">
        <v>15.472232</v>
      </c>
      <c r="AD229" s="88">
        <v>7.7624173000000001</v>
      </c>
    </row>
    <row r="230" spans="2:30" x14ac:dyDescent="0.25">
      <c r="B230" s="88">
        <v>11173469387.754999</v>
      </c>
      <c r="C230" s="88">
        <v>12.655664</v>
      </c>
      <c r="D230" s="88">
        <v>5.9857706999999998</v>
      </c>
      <c r="AB230" s="88">
        <v>11173469387.754999</v>
      </c>
      <c r="AC230" s="88">
        <v>15.200793000000001</v>
      </c>
      <c r="AD230" s="88">
        <v>7.7215743000000003</v>
      </c>
    </row>
    <row r="231" spans="2:30" x14ac:dyDescent="0.25">
      <c r="B231" s="88">
        <v>11571428571.429001</v>
      </c>
      <c r="C231" s="88">
        <v>13.733433</v>
      </c>
      <c r="D231" s="88">
        <v>7.0309400999999996</v>
      </c>
      <c r="AB231" s="88">
        <v>11571428571.429001</v>
      </c>
      <c r="AC231" s="88">
        <v>14.847975</v>
      </c>
      <c r="AD231" s="88">
        <v>7.5348677999999998</v>
      </c>
    </row>
    <row r="232" spans="2:30" x14ac:dyDescent="0.25">
      <c r="B232" s="88">
        <v>11969387755.101999</v>
      </c>
      <c r="C232" s="88">
        <v>14.943851</v>
      </c>
      <c r="D232" s="88">
        <v>8.2510872000000006</v>
      </c>
      <c r="AB232" s="88">
        <v>11969387755.101999</v>
      </c>
      <c r="AC232" s="88">
        <v>14.339642</v>
      </c>
      <c r="AD232" s="88">
        <v>7.1734194999999996</v>
      </c>
    </row>
    <row r="233" spans="2:30" x14ac:dyDescent="0.25">
      <c r="B233" s="88">
        <v>12367346938.775999</v>
      </c>
      <c r="C233" s="88">
        <v>16.989946</v>
      </c>
      <c r="D233" s="88">
        <v>10.19267</v>
      </c>
      <c r="AB233" s="88">
        <v>12367346938.775999</v>
      </c>
      <c r="AC233" s="88">
        <v>13.880549999999999</v>
      </c>
      <c r="AD233" s="88">
        <v>6.7595143000000002</v>
      </c>
    </row>
    <row r="234" spans="2:30" x14ac:dyDescent="0.25">
      <c r="B234" s="88">
        <v>12765306122.448999</v>
      </c>
      <c r="C234" s="88">
        <v>19.033131000000001</v>
      </c>
      <c r="D234" s="88">
        <v>12.108752000000001</v>
      </c>
      <c r="AB234" s="88">
        <v>12765306122.448999</v>
      </c>
      <c r="AC234" s="88">
        <v>13.934792</v>
      </c>
      <c r="AD234" s="88">
        <v>6.7342323999999998</v>
      </c>
    </row>
    <row r="235" spans="2:30" x14ac:dyDescent="0.25">
      <c r="B235" s="88">
        <v>13163265306.122</v>
      </c>
      <c r="C235" s="88">
        <v>20.197133999999998</v>
      </c>
      <c r="D235" s="88">
        <v>13.201771000000001</v>
      </c>
      <c r="AB235" s="88">
        <v>13163265306.122</v>
      </c>
      <c r="AC235" s="88">
        <v>14.528748</v>
      </c>
      <c r="AD235" s="88">
        <v>7.2506757000000004</v>
      </c>
    </row>
    <row r="236" spans="2:30" x14ac:dyDescent="0.25">
      <c r="B236" s="88">
        <v>13561224489.796</v>
      </c>
      <c r="C236" s="88">
        <v>19.567775999999999</v>
      </c>
      <c r="D236" s="88">
        <v>12.710305</v>
      </c>
      <c r="AB236" s="88">
        <v>13561224489.796</v>
      </c>
      <c r="AC236" s="88">
        <v>15.674911</v>
      </c>
      <c r="AD236" s="88">
        <v>8.3126583000000007</v>
      </c>
    </row>
    <row r="237" spans="2:30" x14ac:dyDescent="0.25">
      <c r="B237" s="88">
        <v>13959183673.469</v>
      </c>
      <c r="C237" s="88">
        <v>18.502157</v>
      </c>
      <c r="D237" s="88">
        <v>11.902384</v>
      </c>
      <c r="AB237" s="88">
        <v>13959183673.469</v>
      </c>
      <c r="AC237" s="88">
        <v>16.883934</v>
      </c>
      <c r="AD237" s="88">
        <v>9.4749508000000002</v>
      </c>
    </row>
    <row r="238" spans="2:30" x14ac:dyDescent="0.25">
      <c r="B238" s="88">
        <v>14357142857.143</v>
      </c>
      <c r="C238" s="88">
        <v>18.535999</v>
      </c>
      <c r="D238" s="88">
        <v>12.17741</v>
      </c>
      <c r="AB238" s="88">
        <v>14357142857.143</v>
      </c>
      <c r="AC238" s="88">
        <v>17.865288</v>
      </c>
      <c r="AD238" s="88">
        <v>10.350489</v>
      </c>
    </row>
    <row r="239" spans="2:30" x14ac:dyDescent="0.25">
      <c r="B239" s="88">
        <v>14755102040.816</v>
      </c>
      <c r="C239" s="88">
        <v>19.395617000000001</v>
      </c>
      <c r="D239" s="88">
        <v>13.114986999999999</v>
      </c>
      <c r="AB239" s="88">
        <v>14755102040.816</v>
      </c>
      <c r="AC239" s="88">
        <v>18.768332000000001</v>
      </c>
      <c r="AD239" s="88">
        <v>11.229566</v>
      </c>
    </row>
    <row r="240" spans="2:30" x14ac:dyDescent="0.25">
      <c r="B240" s="88">
        <v>15153061224.49</v>
      </c>
      <c r="C240" s="88">
        <v>20.688257</v>
      </c>
      <c r="D240" s="88">
        <v>14.370979999999999</v>
      </c>
      <c r="AB240" s="88">
        <v>15153061224.49</v>
      </c>
      <c r="AC240" s="88">
        <v>19.230509000000001</v>
      </c>
      <c r="AD240" s="88">
        <v>11.698593000000001</v>
      </c>
    </row>
    <row r="241" spans="2:30" x14ac:dyDescent="0.25">
      <c r="B241" s="88">
        <v>15551020408.163</v>
      </c>
      <c r="C241" s="88">
        <v>20.796534999999999</v>
      </c>
      <c r="D241" s="88">
        <v>14.427209</v>
      </c>
      <c r="AB241" s="88">
        <v>15551020408.163</v>
      </c>
      <c r="AC241" s="88">
        <v>18.795361</v>
      </c>
      <c r="AD241" s="88">
        <v>11.314491</v>
      </c>
    </row>
    <row r="242" spans="2:30" x14ac:dyDescent="0.25">
      <c r="B242" s="88">
        <v>15948979591.837</v>
      </c>
      <c r="C242" s="88">
        <v>19.654461000000001</v>
      </c>
      <c r="D242" s="88">
        <v>13.284967</v>
      </c>
      <c r="AB242" s="88">
        <v>15948979591.837</v>
      </c>
      <c r="AC242" s="88">
        <v>17.997879000000001</v>
      </c>
      <c r="AD242" s="88">
        <v>10.434727000000001</v>
      </c>
    </row>
    <row r="243" spans="2:30" x14ac:dyDescent="0.25">
      <c r="B243" s="88">
        <v>16346938775.51</v>
      </c>
      <c r="C243" s="88">
        <v>17.410582999999999</v>
      </c>
      <c r="D243" s="88">
        <v>10.999098999999999</v>
      </c>
      <c r="AB243" s="88">
        <v>16346938775.51</v>
      </c>
      <c r="AC243" s="88">
        <v>17.739371999999999</v>
      </c>
      <c r="AD243" s="88">
        <v>9.9898623999999998</v>
      </c>
    </row>
    <row r="244" spans="2:30" x14ac:dyDescent="0.25">
      <c r="B244" s="88">
        <v>16744897959.184</v>
      </c>
      <c r="C244" s="88">
        <v>15.663515</v>
      </c>
      <c r="D244" s="88">
        <v>9.130414</v>
      </c>
      <c r="AB244" s="88">
        <v>16744897959.184</v>
      </c>
      <c r="AC244" s="88">
        <v>19.279737000000001</v>
      </c>
      <c r="AD244" s="88">
        <v>11.388037000000001</v>
      </c>
    </row>
    <row r="245" spans="2:30" x14ac:dyDescent="0.25">
      <c r="B245" s="88">
        <v>17142857142.857</v>
      </c>
      <c r="C245" s="88">
        <v>14.864395999999999</v>
      </c>
      <c r="D245" s="88">
        <v>8.1612758999999997</v>
      </c>
      <c r="AB245" s="88">
        <v>17142857142.857</v>
      </c>
      <c r="AC245" s="88">
        <v>20.232839999999999</v>
      </c>
      <c r="AD245" s="88">
        <v>12.334929000000001</v>
      </c>
    </row>
    <row r="246" spans="2:30" x14ac:dyDescent="0.25">
      <c r="B246" s="88">
        <v>17540816326.530998</v>
      </c>
      <c r="C246" s="88">
        <v>15.389760000000001</v>
      </c>
      <c r="D246" s="88">
        <v>8.6026887999999992</v>
      </c>
      <c r="AB246" s="88">
        <v>17540816326.530998</v>
      </c>
      <c r="AC246" s="88">
        <v>22.438213000000001</v>
      </c>
      <c r="AD246" s="88">
        <v>14.46034</v>
      </c>
    </row>
    <row r="247" spans="2:30" x14ac:dyDescent="0.25">
      <c r="B247" s="88">
        <v>17938775510.203999</v>
      </c>
      <c r="C247" s="88">
        <v>16.182531000000001</v>
      </c>
      <c r="D247" s="88">
        <v>9.4185199999999991</v>
      </c>
      <c r="AB247" s="88">
        <v>17938775510.203999</v>
      </c>
      <c r="AC247" s="88">
        <v>23.767593000000002</v>
      </c>
      <c r="AD247" s="88">
        <v>15.706232</v>
      </c>
    </row>
    <row r="248" spans="2:30" x14ac:dyDescent="0.25">
      <c r="B248" s="88">
        <v>18336734693.877998</v>
      </c>
      <c r="C248" s="88">
        <v>17.253256</v>
      </c>
      <c r="D248" s="88">
        <v>10.594429999999999</v>
      </c>
      <c r="AB248" s="88">
        <v>18336734693.877998</v>
      </c>
      <c r="AC248" s="88">
        <v>25.304618999999999</v>
      </c>
      <c r="AD248" s="88">
        <v>17.078676000000002</v>
      </c>
    </row>
    <row r="249" spans="2:30" x14ac:dyDescent="0.25">
      <c r="B249" s="88">
        <v>18734693877.550999</v>
      </c>
      <c r="C249" s="88">
        <v>18.215059</v>
      </c>
      <c r="D249" s="88">
        <v>11.438789999999999</v>
      </c>
      <c r="AB249" s="88">
        <v>18734693877.550999</v>
      </c>
      <c r="AC249" s="88">
        <v>27.130966000000001</v>
      </c>
      <c r="AD249" s="88">
        <v>18.902716000000002</v>
      </c>
    </row>
    <row r="250" spans="2:30" x14ac:dyDescent="0.25">
      <c r="B250" s="88">
        <v>19132653061.223999</v>
      </c>
      <c r="C250" s="88">
        <v>18.851274</v>
      </c>
      <c r="D250" s="88">
        <v>11.837548999999999</v>
      </c>
      <c r="AB250" s="88">
        <v>19132653061.223999</v>
      </c>
      <c r="AC250" s="88">
        <v>26.710581000000001</v>
      </c>
      <c r="AD250" s="88">
        <v>18.428701</v>
      </c>
    </row>
    <row r="251" spans="2:30" x14ac:dyDescent="0.25">
      <c r="B251" s="88">
        <v>19530612244.897999</v>
      </c>
      <c r="C251" s="88">
        <v>19.446764000000002</v>
      </c>
      <c r="D251" s="88">
        <v>12.058267000000001</v>
      </c>
      <c r="AB251" s="88">
        <v>19530612244.897999</v>
      </c>
      <c r="AC251" s="88">
        <v>25.534966000000001</v>
      </c>
      <c r="AD251" s="88">
        <v>17.069603000000001</v>
      </c>
    </row>
    <row r="252" spans="2:30" x14ac:dyDescent="0.25">
      <c r="B252" s="88">
        <v>19928571428.570999</v>
      </c>
      <c r="C252" s="88">
        <v>20.896816000000001</v>
      </c>
      <c r="D252" s="88">
        <v>13.243352</v>
      </c>
      <c r="AB252" s="88">
        <v>19928571428.570999</v>
      </c>
      <c r="AC252" s="88">
        <v>22.449562</v>
      </c>
      <c r="AD252" s="88">
        <v>13.749656</v>
      </c>
    </row>
    <row r="253" spans="2:30" x14ac:dyDescent="0.25">
      <c r="B253" s="88">
        <v>20326530612.244999</v>
      </c>
      <c r="C253" s="88">
        <v>21.983318000000001</v>
      </c>
      <c r="D253" s="88">
        <v>14.212014999999999</v>
      </c>
      <c r="AB253" s="88">
        <v>20326530612.244999</v>
      </c>
      <c r="AC253" s="88">
        <v>21.428920999999999</v>
      </c>
      <c r="AD253" s="88">
        <v>12.542581</v>
      </c>
    </row>
    <row r="254" spans="2:30" x14ac:dyDescent="0.25">
      <c r="B254" s="88">
        <v>20724489795.917999</v>
      </c>
      <c r="C254" s="88">
        <v>24.017970999999999</v>
      </c>
      <c r="D254" s="88">
        <v>16.157437999999999</v>
      </c>
      <c r="AB254" s="88">
        <v>20724489795.917999</v>
      </c>
      <c r="AC254" s="88">
        <v>21.082046999999999</v>
      </c>
      <c r="AD254" s="88">
        <v>12.283998</v>
      </c>
    </row>
    <row r="255" spans="2:30" x14ac:dyDescent="0.25">
      <c r="B255" s="88">
        <v>21122448979.591999</v>
      </c>
      <c r="C255" s="88">
        <v>25.973969</v>
      </c>
      <c r="D255" s="88">
        <v>18.136085999999999</v>
      </c>
      <c r="AB255" s="88">
        <v>21122448979.591999</v>
      </c>
      <c r="AC255" s="88">
        <v>20.567450999999998</v>
      </c>
      <c r="AD255" s="88">
        <v>11.997747</v>
      </c>
    </row>
    <row r="256" spans="2:30" x14ac:dyDescent="0.25">
      <c r="B256" s="88">
        <v>21520408163.264999</v>
      </c>
      <c r="C256" s="88">
        <v>28.387560000000001</v>
      </c>
      <c r="D256" s="88">
        <v>20.577107999999999</v>
      </c>
      <c r="AB256" s="88">
        <v>21520408163.264999</v>
      </c>
      <c r="AC256" s="88">
        <v>20.389258999999999</v>
      </c>
      <c r="AD256" s="88">
        <v>11.979784</v>
      </c>
    </row>
    <row r="257" spans="2:30" x14ac:dyDescent="0.25">
      <c r="B257" s="88">
        <v>21918367346.938999</v>
      </c>
      <c r="C257" s="88">
        <v>27.640066000000001</v>
      </c>
      <c r="D257" s="88">
        <v>19.956175000000002</v>
      </c>
      <c r="AB257" s="88">
        <v>21918367346.938999</v>
      </c>
      <c r="AC257" s="88">
        <v>20.638722999999999</v>
      </c>
      <c r="AD257" s="88">
        <v>12.254447000000001</v>
      </c>
    </row>
    <row r="258" spans="2:30" x14ac:dyDescent="0.25">
      <c r="B258" s="88">
        <v>22316326530.612</v>
      </c>
      <c r="C258" s="88">
        <v>27.777321000000001</v>
      </c>
      <c r="D258" s="88">
        <v>20.147839999999999</v>
      </c>
      <c r="AB258" s="88">
        <v>22316326530.612</v>
      </c>
      <c r="AC258" s="88">
        <v>20.979130000000001</v>
      </c>
      <c r="AD258" s="88">
        <v>12.526082000000001</v>
      </c>
    </row>
    <row r="259" spans="2:30" x14ac:dyDescent="0.25">
      <c r="B259" s="88">
        <v>22714285714.285999</v>
      </c>
      <c r="C259" s="88">
        <v>25.362307000000001</v>
      </c>
      <c r="D259" s="88">
        <v>17.647091</v>
      </c>
      <c r="AB259" s="88">
        <v>22714285714.285999</v>
      </c>
      <c r="AC259" s="88">
        <v>20.908611000000001</v>
      </c>
      <c r="AD259" s="88">
        <v>12.533505</v>
      </c>
    </row>
    <row r="260" spans="2:30" x14ac:dyDescent="0.25">
      <c r="B260" s="88">
        <v>23112244897.959</v>
      </c>
      <c r="C260" s="88">
        <v>23.868389000000001</v>
      </c>
      <c r="D260" s="88">
        <v>16.074128999999999</v>
      </c>
      <c r="AB260" s="88">
        <v>23112244897.959</v>
      </c>
      <c r="AC260" s="88">
        <v>20.943228000000001</v>
      </c>
      <c r="AD260" s="88">
        <v>12.738296999999999</v>
      </c>
    </row>
    <row r="261" spans="2:30" x14ac:dyDescent="0.25">
      <c r="B261" s="88">
        <v>23510204081.632999</v>
      </c>
      <c r="C261" s="88">
        <v>21.306559</v>
      </c>
      <c r="D261" s="88">
        <v>13.493387</v>
      </c>
      <c r="AB261" s="88">
        <v>23510204081.632999</v>
      </c>
      <c r="AC261" s="88">
        <v>21.423736999999999</v>
      </c>
      <c r="AD261" s="88">
        <v>13.369667</v>
      </c>
    </row>
    <row r="262" spans="2:30" x14ac:dyDescent="0.25">
      <c r="B262" s="88">
        <v>23908163265.306</v>
      </c>
      <c r="C262" s="88">
        <v>20.597156999999999</v>
      </c>
      <c r="D262" s="88">
        <v>12.96397</v>
      </c>
      <c r="AB262" s="88">
        <v>23908163265.306</v>
      </c>
      <c r="AC262" s="88">
        <v>22.815666</v>
      </c>
      <c r="AD262" s="88">
        <v>14.671949</v>
      </c>
    </row>
    <row r="263" spans="2:30" x14ac:dyDescent="0.25">
      <c r="B263" s="88">
        <v>24306122448.98</v>
      </c>
      <c r="C263" s="88">
        <v>20.560487999999999</v>
      </c>
      <c r="D263" s="88">
        <v>13.019269</v>
      </c>
      <c r="AB263" s="88">
        <v>24306122448.98</v>
      </c>
      <c r="AC263" s="88">
        <v>23.687771000000001</v>
      </c>
      <c r="AD263" s="88">
        <v>15.394767999999999</v>
      </c>
    </row>
    <row r="264" spans="2:30" x14ac:dyDescent="0.25">
      <c r="B264" s="88">
        <v>24704081632.653</v>
      </c>
      <c r="C264" s="88">
        <v>21.72053</v>
      </c>
      <c r="D264" s="88">
        <v>14.267016999999999</v>
      </c>
      <c r="AB264" s="88">
        <v>24704081632.653</v>
      </c>
      <c r="AC264" s="88">
        <v>23.917435000000001</v>
      </c>
      <c r="AD264" s="88">
        <v>15.508329</v>
      </c>
    </row>
    <row r="265" spans="2:30" x14ac:dyDescent="0.25">
      <c r="B265" s="88">
        <v>25102040816.327</v>
      </c>
      <c r="C265" s="88">
        <v>22.598291</v>
      </c>
      <c r="D265" s="88">
        <v>15.116923</v>
      </c>
      <c r="AB265" s="88">
        <v>25102040816.327</v>
      </c>
      <c r="AC265" s="88">
        <v>23.479153</v>
      </c>
      <c r="AD265" s="88">
        <v>15.170349</v>
      </c>
    </row>
    <row r="266" spans="2:30" x14ac:dyDescent="0.25">
      <c r="B266" s="88">
        <v>25500000000</v>
      </c>
      <c r="C266" s="88">
        <v>23.53406</v>
      </c>
      <c r="D266" s="88">
        <v>16.120085</v>
      </c>
      <c r="AB266" s="88">
        <v>25500000000</v>
      </c>
      <c r="AC266" s="88">
        <v>23.514610000000001</v>
      </c>
      <c r="AD266" s="88">
        <v>15.221689</v>
      </c>
    </row>
    <row r="267" spans="2:30" x14ac:dyDescent="0.25">
      <c r="B267" s="88">
        <v>25897959183.673</v>
      </c>
      <c r="C267" s="88">
        <v>23.319928999999998</v>
      </c>
      <c r="D267" s="88">
        <v>15.977669000000001</v>
      </c>
      <c r="AB267" s="88">
        <v>25897959183.673</v>
      </c>
      <c r="AC267" s="88">
        <v>24.013034999999999</v>
      </c>
      <c r="AD267" s="88">
        <v>15.656886</v>
      </c>
    </row>
    <row r="268" spans="2:30" x14ac:dyDescent="0.25">
      <c r="B268" s="88">
        <v>26295918367.347</v>
      </c>
      <c r="C268" s="88">
        <v>23.314905</v>
      </c>
      <c r="D268" s="88">
        <v>15.969766999999999</v>
      </c>
      <c r="AB268" s="88">
        <v>26295918367.347</v>
      </c>
      <c r="AC268" s="88">
        <v>23.749707999999998</v>
      </c>
      <c r="AD268" s="88">
        <v>15.339843999999999</v>
      </c>
    </row>
    <row r="269" spans="2:30" x14ac:dyDescent="0.25">
      <c r="B269" s="88">
        <v>26693877551.02</v>
      </c>
      <c r="C269" s="88">
        <v>22.345278</v>
      </c>
      <c r="D269" s="88">
        <v>14.940436</v>
      </c>
      <c r="AB269" s="88">
        <v>26693877551.02</v>
      </c>
      <c r="AC269" s="88">
        <v>24.497243999999998</v>
      </c>
      <c r="AD269" s="88">
        <v>16.130970000000001</v>
      </c>
    </row>
    <row r="270" spans="2:30" x14ac:dyDescent="0.25">
      <c r="B270" s="88">
        <v>27091836734.694</v>
      </c>
      <c r="C270" s="88">
        <v>21.802669999999999</v>
      </c>
      <c r="D270" s="88">
        <v>14.372289</v>
      </c>
      <c r="AB270" s="88">
        <v>27091836734.694</v>
      </c>
      <c r="AC270" s="88">
        <v>23.608221</v>
      </c>
      <c r="AD270" s="88">
        <v>15.3249</v>
      </c>
    </row>
    <row r="271" spans="2:30" x14ac:dyDescent="0.25">
      <c r="B271" s="88">
        <v>27489795918.367001</v>
      </c>
      <c r="C271" s="88">
        <v>22.565640999999999</v>
      </c>
      <c r="D271" s="88">
        <v>15.155946999999999</v>
      </c>
      <c r="AB271" s="88">
        <v>27489795918.367001</v>
      </c>
      <c r="AC271" s="88">
        <v>23.891476000000001</v>
      </c>
      <c r="AD271" s="88">
        <v>15.631285</v>
      </c>
    </row>
    <row r="272" spans="2:30" x14ac:dyDescent="0.25">
      <c r="B272" s="88">
        <v>27887755102.041</v>
      </c>
      <c r="C272" s="88">
        <v>24.067743</v>
      </c>
      <c r="D272" s="88">
        <v>16.773630000000001</v>
      </c>
      <c r="AB272" s="88">
        <v>27887755102.041</v>
      </c>
      <c r="AC272" s="88">
        <v>22.253757</v>
      </c>
      <c r="AD272" s="88">
        <v>13.950594000000001</v>
      </c>
    </row>
    <row r="273" spans="2:30" x14ac:dyDescent="0.25">
      <c r="B273" s="88">
        <v>28285714285.714001</v>
      </c>
      <c r="C273" s="88">
        <v>24.090461999999999</v>
      </c>
      <c r="D273" s="88">
        <v>16.777543999999999</v>
      </c>
      <c r="AB273" s="88">
        <v>28285714285.714001</v>
      </c>
      <c r="AC273" s="88">
        <v>22.180004</v>
      </c>
      <c r="AD273" s="88">
        <v>13.879129000000001</v>
      </c>
    </row>
    <row r="274" spans="2:30" x14ac:dyDescent="0.25">
      <c r="B274" s="88">
        <v>28683673469.388</v>
      </c>
      <c r="C274" s="88">
        <v>22.905396</v>
      </c>
      <c r="D274" s="88">
        <v>15.611661</v>
      </c>
      <c r="AB274" s="88">
        <v>28683673469.388</v>
      </c>
      <c r="AC274" s="88">
        <v>23.988448999999999</v>
      </c>
      <c r="AD274" s="88">
        <v>15.652941999999999</v>
      </c>
    </row>
    <row r="275" spans="2:30" x14ac:dyDescent="0.25">
      <c r="B275" s="88">
        <v>29081632653.061001</v>
      </c>
      <c r="C275" s="88">
        <v>22.929461</v>
      </c>
      <c r="D275" s="88">
        <v>15.558318</v>
      </c>
      <c r="AB275" s="88">
        <v>29081632653.061001</v>
      </c>
      <c r="AC275" s="88">
        <v>24.396398999999999</v>
      </c>
      <c r="AD275" s="88">
        <v>16.062878000000001</v>
      </c>
    </row>
    <row r="276" spans="2:30" x14ac:dyDescent="0.25">
      <c r="B276" s="88">
        <v>29479591836.735001</v>
      </c>
      <c r="C276" s="88">
        <v>23.313103000000002</v>
      </c>
      <c r="D276" s="88">
        <v>15.98344</v>
      </c>
      <c r="AB276" s="88">
        <v>29479591836.735001</v>
      </c>
      <c r="AC276" s="88">
        <v>24.874977000000001</v>
      </c>
      <c r="AD276" s="88">
        <v>16.454218000000001</v>
      </c>
    </row>
    <row r="277" spans="2:30" x14ac:dyDescent="0.25">
      <c r="B277" s="88">
        <v>29877551020.408001</v>
      </c>
      <c r="C277" s="88">
        <v>24.309752</v>
      </c>
      <c r="D277" s="88">
        <v>16.984047</v>
      </c>
      <c r="AB277" s="88">
        <v>29877551020.408001</v>
      </c>
      <c r="AC277" s="88">
        <v>23.345558</v>
      </c>
      <c r="AD277" s="88">
        <v>14.833067</v>
      </c>
    </row>
    <row r="278" spans="2:30" x14ac:dyDescent="0.25">
      <c r="B278" s="88">
        <v>30275510204.082001</v>
      </c>
      <c r="C278" s="88">
        <v>23.89039</v>
      </c>
      <c r="D278" s="88">
        <v>16.444946000000002</v>
      </c>
      <c r="AB278" s="88">
        <v>30275510204.082001</v>
      </c>
      <c r="AC278" s="88">
        <v>23.910817999999999</v>
      </c>
      <c r="AD278" s="88">
        <v>15.407105</v>
      </c>
    </row>
    <row r="279" spans="2:30" x14ac:dyDescent="0.25">
      <c r="B279" s="88">
        <v>30673469387.755001</v>
      </c>
      <c r="C279" s="88">
        <v>24.072659000000002</v>
      </c>
      <c r="D279" s="88">
        <v>16.383247000000001</v>
      </c>
      <c r="AB279" s="88">
        <v>30673469387.755001</v>
      </c>
      <c r="AC279" s="88">
        <v>24.316326</v>
      </c>
      <c r="AD279" s="88">
        <v>15.903893</v>
      </c>
    </row>
    <row r="280" spans="2:30" x14ac:dyDescent="0.25">
      <c r="B280" s="88">
        <v>31071428571.429001</v>
      </c>
      <c r="C280" s="88">
        <v>24.807938</v>
      </c>
      <c r="D280" s="88">
        <v>16.954236999999999</v>
      </c>
      <c r="AB280" s="88">
        <v>31071428571.429001</v>
      </c>
      <c r="AC280" s="88">
        <v>24.991972000000001</v>
      </c>
      <c r="AD280" s="88">
        <v>16.643509000000002</v>
      </c>
    </row>
    <row r="281" spans="2:30" x14ac:dyDescent="0.25">
      <c r="B281" s="88">
        <v>31469387755.102001</v>
      </c>
      <c r="C281" s="88">
        <v>24.418534999999999</v>
      </c>
      <c r="D281" s="88">
        <v>16.527937000000001</v>
      </c>
      <c r="AB281" s="88">
        <v>31469387755.102001</v>
      </c>
      <c r="AC281" s="88">
        <v>25.216894</v>
      </c>
      <c r="AD281" s="88">
        <v>16.857519</v>
      </c>
    </row>
    <row r="282" spans="2:30" x14ac:dyDescent="0.25">
      <c r="B282" s="88">
        <v>31867346938.776001</v>
      </c>
      <c r="C282" s="88">
        <v>24.827079999999999</v>
      </c>
      <c r="D282" s="88">
        <v>16.983581999999998</v>
      </c>
      <c r="AB282" s="88">
        <v>31867346938.776001</v>
      </c>
      <c r="AC282" s="88">
        <v>24.840547999999998</v>
      </c>
      <c r="AD282" s="88">
        <v>16.393639</v>
      </c>
    </row>
    <row r="283" spans="2:30" x14ac:dyDescent="0.25">
      <c r="B283" s="88">
        <v>32265306122.449001</v>
      </c>
      <c r="C283" s="88">
        <v>24.006568999999999</v>
      </c>
      <c r="D283" s="88">
        <v>16.071798000000001</v>
      </c>
      <c r="AB283" s="88">
        <v>32265306122.449001</v>
      </c>
      <c r="AC283" s="88">
        <v>23.575120999999999</v>
      </c>
      <c r="AD283" s="88">
        <v>15.085901</v>
      </c>
    </row>
    <row r="284" spans="2:30" x14ac:dyDescent="0.25">
      <c r="B284" s="88">
        <v>32663265306.122002</v>
      </c>
      <c r="C284" s="88">
        <v>24.270928999999999</v>
      </c>
      <c r="D284" s="88">
        <v>16.124357</v>
      </c>
      <c r="AB284" s="88">
        <v>32663265306.122002</v>
      </c>
      <c r="AC284" s="88">
        <v>22.427493999999999</v>
      </c>
      <c r="AD284" s="88">
        <v>13.854196999999999</v>
      </c>
    </row>
    <row r="285" spans="2:30" x14ac:dyDescent="0.25">
      <c r="B285" s="88">
        <v>33061224489.796001</v>
      </c>
      <c r="C285" s="88">
        <v>24.253140999999999</v>
      </c>
      <c r="D285" s="88">
        <v>15.860334</v>
      </c>
      <c r="AB285" s="88">
        <v>33061224489.796001</v>
      </c>
      <c r="AC285" s="88">
        <v>21.945302999999999</v>
      </c>
      <c r="AD285" s="88">
        <v>13.306619</v>
      </c>
    </row>
    <row r="286" spans="2:30" x14ac:dyDescent="0.25">
      <c r="B286" s="88">
        <v>33459183673.469002</v>
      </c>
      <c r="C286" s="88">
        <v>24.616759999999999</v>
      </c>
      <c r="D286" s="88">
        <v>15.825224</v>
      </c>
      <c r="AB286" s="88">
        <v>33459183673.469002</v>
      </c>
      <c r="AC286" s="88">
        <v>21.259056000000001</v>
      </c>
      <c r="AD286" s="88">
        <v>12.570966</v>
      </c>
    </row>
    <row r="287" spans="2:30" x14ac:dyDescent="0.25">
      <c r="B287" s="88">
        <v>33857142857.143002</v>
      </c>
      <c r="C287" s="88">
        <v>24.896858000000002</v>
      </c>
      <c r="D287" s="88">
        <v>15.852643</v>
      </c>
      <c r="AB287" s="88">
        <v>33857142857.143002</v>
      </c>
      <c r="AC287" s="88">
        <v>20.759658999999999</v>
      </c>
      <c r="AD287" s="88">
        <v>12.030034000000001</v>
      </c>
    </row>
    <row r="288" spans="2:30" x14ac:dyDescent="0.25">
      <c r="B288" s="88">
        <v>34255102040.816002</v>
      </c>
      <c r="C288" s="88">
        <v>25.159694999999999</v>
      </c>
      <c r="D288" s="88">
        <v>15.779313</v>
      </c>
      <c r="AB288" s="88">
        <v>34255102040.816002</v>
      </c>
      <c r="AC288" s="88">
        <v>20.094109</v>
      </c>
      <c r="AD288" s="88">
        <v>11.350626999999999</v>
      </c>
    </row>
    <row r="289" spans="2:30" x14ac:dyDescent="0.25">
      <c r="B289" s="88">
        <v>34653061224.489998</v>
      </c>
      <c r="C289" s="88">
        <v>25.615891000000001</v>
      </c>
      <c r="D289" s="88">
        <v>15.930358</v>
      </c>
      <c r="AB289" s="88">
        <v>34653061224.489998</v>
      </c>
      <c r="AC289" s="88">
        <v>19.375515</v>
      </c>
      <c r="AD289" s="88">
        <v>10.439</v>
      </c>
    </row>
    <row r="290" spans="2:30" x14ac:dyDescent="0.25">
      <c r="B290" s="88">
        <v>35051020408.163002</v>
      </c>
      <c r="C290" s="88">
        <v>26.816058999999999</v>
      </c>
      <c r="D290" s="88">
        <v>16.575479999999999</v>
      </c>
      <c r="AB290" s="88">
        <v>35051020408.163002</v>
      </c>
      <c r="AC290" s="88">
        <v>19.100611000000001</v>
      </c>
      <c r="AD290" s="88">
        <v>9.8153362000000008</v>
      </c>
    </row>
    <row r="291" spans="2:30" x14ac:dyDescent="0.25">
      <c r="B291" s="88">
        <v>35448979591.836998</v>
      </c>
      <c r="C291" s="88">
        <v>26.121527</v>
      </c>
      <c r="D291" s="88">
        <v>15.522964</v>
      </c>
      <c r="AB291" s="88">
        <v>35448979591.836998</v>
      </c>
      <c r="AC291" s="88">
        <v>18.917691999999999</v>
      </c>
      <c r="AD291" s="88">
        <v>9.2904768000000004</v>
      </c>
    </row>
    <row r="292" spans="2:30" x14ac:dyDescent="0.25">
      <c r="B292" s="88">
        <v>35846938775.510002</v>
      </c>
      <c r="C292" s="88">
        <v>25.66527</v>
      </c>
      <c r="D292" s="88">
        <v>15.134219</v>
      </c>
      <c r="AB292" s="88">
        <v>35846938775.510002</v>
      </c>
      <c r="AC292" s="88">
        <v>19.574881000000001</v>
      </c>
      <c r="AD292" s="88">
        <v>9.7635231000000005</v>
      </c>
    </row>
    <row r="293" spans="2:30" x14ac:dyDescent="0.25">
      <c r="B293" s="88">
        <v>36244897959.183998</v>
      </c>
      <c r="C293" s="88">
        <v>23.70269</v>
      </c>
      <c r="D293" s="88">
        <v>13.591924000000001</v>
      </c>
      <c r="AB293" s="88">
        <v>36244897959.183998</v>
      </c>
      <c r="AC293" s="88">
        <v>19.989516999999999</v>
      </c>
      <c r="AD293" s="88">
        <v>10.295372</v>
      </c>
    </row>
    <row r="294" spans="2:30" x14ac:dyDescent="0.25">
      <c r="B294" s="88">
        <v>36642857142.857002</v>
      </c>
      <c r="C294" s="88">
        <v>23.151976000000001</v>
      </c>
      <c r="D294" s="88">
        <v>13.386321000000001</v>
      </c>
      <c r="AB294" s="88">
        <v>36642857142.857002</v>
      </c>
      <c r="AC294" s="88">
        <v>20.466418999999998</v>
      </c>
      <c r="AD294" s="88">
        <v>10.750228999999999</v>
      </c>
    </row>
    <row r="295" spans="2:30" x14ac:dyDescent="0.25">
      <c r="B295" s="88">
        <v>37040816326.530998</v>
      </c>
      <c r="C295" s="88">
        <v>22.117327</v>
      </c>
      <c r="D295" s="88">
        <v>12.310174</v>
      </c>
      <c r="AB295" s="88">
        <v>37040816326.530998</v>
      </c>
      <c r="AC295" s="88">
        <v>20.531061000000001</v>
      </c>
      <c r="AD295" s="88">
        <v>10.747922000000001</v>
      </c>
    </row>
    <row r="296" spans="2:30" x14ac:dyDescent="0.25">
      <c r="B296" s="88">
        <v>37438775510.204002</v>
      </c>
      <c r="C296" s="88">
        <v>21.568314000000001</v>
      </c>
      <c r="D296" s="88">
        <v>11.598319999999999</v>
      </c>
      <c r="AB296" s="88">
        <v>37438775510.204002</v>
      </c>
      <c r="AC296" s="88">
        <v>20.9224</v>
      </c>
      <c r="AD296" s="88">
        <v>10.901236000000001</v>
      </c>
    </row>
    <row r="297" spans="2:30" x14ac:dyDescent="0.25">
      <c r="B297" s="88">
        <v>37836734693.877998</v>
      </c>
      <c r="C297" s="88">
        <v>21.377499</v>
      </c>
      <c r="D297" s="88">
        <v>11.324712999999999</v>
      </c>
      <c r="AB297" s="88">
        <v>37836734693.877998</v>
      </c>
      <c r="AC297" s="88">
        <v>21.491484</v>
      </c>
      <c r="AD297" s="88">
        <v>11.350040999999999</v>
      </c>
    </row>
    <row r="298" spans="2:30" x14ac:dyDescent="0.25">
      <c r="B298" s="88">
        <v>38234693877.551003</v>
      </c>
      <c r="C298" s="88">
        <v>21.175894</v>
      </c>
      <c r="D298" s="88">
        <v>11.366481</v>
      </c>
      <c r="AB298" s="88">
        <v>38234693877.551003</v>
      </c>
      <c r="AC298" s="88">
        <v>22.276264000000001</v>
      </c>
      <c r="AD298" s="88">
        <v>12.141025000000001</v>
      </c>
    </row>
    <row r="299" spans="2:30" x14ac:dyDescent="0.25">
      <c r="B299" s="88">
        <v>38632653061.223999</v>
      </c>
      <c r="C299" s="88">
        <v>22.103088</v>
      </c>
      <c r="D299" s="88">
        <v>12.592656</v>
      </c>
      <c r="AB299" s="88">
        <v>38632653061.223999</v>
      </c>
      <c r="AC299" s="88">
        <v>23.377678</v>
      </c>
      <c r="AD299" s="88">
        <v>13.267967000000001</v>
      </c>
    </row>
    <row r="300" spans="2:30" x14ac:dyDescent="0.25">
      <c r="B300" s="88">
        <v>39030612244.898003</v>
      </c>
      <c r="C300" s="88">
        <v>22.448274999999999</v>
      </c>
      <c r="D300" s="88">
        <v>13.153039</v>
      </c>
      <c r="AB300" s="88">
        <v>39030612244.898003</v>
      </c>
      <c r="AC300" s="88">
        <v>24.442183</v>
      </c>
      <c r="AD300" s="88">
        <v>14.422097000000001</v>
      </c>
    </row>
    <row r="301" spans="2:30" x14ac:dyDescent="0.25">
      <c r="B301" s="88">
        <v>39428571428.570999</v>
      </c>
      <c r="C301" s="88">
        <v>22.907436000000001</v>
      </c>
      <c r="D301" s="88">
        <v>13.637351000000001</v>
      </c>
      <c r="AB301" s="88">
        <v>39428571428.570999</v>
      </c>
      <c r="AC301" s="88">
        <v>24.297836</v>
      </c>
      <c r="AD301" s="88">
        <v>14.221781999999999</v>
      </c>
    </row>
    <row r="302" spans="2:30" x14ac:dyDescent="0.25">
      <c r="B302" s="88">
        <v>39826530612.245003</v>
      </c>
      <c r="C302" s="88">
        <v>22.435086999999999</v>
      </c>
      <c r="D302" s="88">
        <v>13.169791</v>
      </c>
      <c r="AB302" s="88">
        <v>39826530612.245003</v>
      </c>
      <c r="AC302" s="88">
        <v>23.438877000000002</v>
      </c>
      <c r="AD302" s="88">
        <v>13.22437</v>
      </c>
    </row>
    <row r="303" spans="2:30" x14ac:dyDescent="0.25">
      <c r="B303" s="88">
        <v>40224489795.917999</v>
      </c>
      <c r="C303" s="88">
        <v>23.245038999999998</v>
      </c>
      <c r="D303" s="88">
        <v>13.963381</v>
      </c>
      <c r="AB303" s="88">
        <v>40224489795.917999</v>
      </c>
      <c r="AC303" s="88">
        <v>23.185347</v>
      </c>
      <c r="AD303" s="88">
        <v>12.677773999999999</v>
      </c>
    </row>
    <row r="304" spans="2:30" x14ac:dyDescent="0.25">
      <c r="B304" s="88">
        <v>40622448979.592003</v>
      </c>
      <c r="C304" s="88">
        <v>22.167480000000001</v>
      </c>
      <c r="D304" s="88">
        <v>12.862746</v>
      </c>
      <c r="AB304" s="88">
        <v>40622448979.592003</v>
      </c>
      <c r="AC304" s="88">
        <v>22.109103999999999</v>
      </c>
      <c r="AD304" s="88">
        <v>11.432245999999999</v>
      </c>
    </row>
    <row r="305" spans="2:30" x14ac:dyDescent="0.25">
      <c r="B305" s="88">
        <v>41020408163.264999</v>
      </c>
      <c r="C305" s="88">
        <v>21.703558000000001</v>
      </c>
      <c r="D305" s="88">
        <v>12.292109</v>
      </c>
      <c r="AB305" s="88">
        <v>41020408163.264999</v>
      </c>
      <c r="AC305" s="88">
        <v>21.401363</v>
      </c>
      <c r="AD305" s="88">
        <v>10.670381000000001</v>
      </c>
    </row>
    <row r="306" spans="2:30" x14ac:dyDescent="0.25">
      <c r="B306" s="88">
        <v>41418367346.939003</v>
      </c>
      <c r="C306" s="88">
        <v>19.834886999999998</v>
      </c>
      <c r="D306" s="88">
        <v>10.218907</v>
      </c>
      <c r="AB306" s="88">
        <v>41418367346.939003</v>
      </c>
      <c r="AC306" s="88">
        <v>19.524554999999999</v>
      </c>
      <c r="AD306" s="88">
        <v>8.8315344000000007</v>
      </c>
    </row>
    <row r="307" spans="2:30" x14ac:dyDescent="0.25">
      <c r="B307" s="88">
        <v>41816326530.612</v>
      </c>
      <c r="C307" s="88">
        <v>21.075468000000001</v>
      </c>
      <c r="D307" s="88">
        <v>11.1662</v>
      </c>
      <c r="AB307" s="88">
        <v>41816326530.612</v>
      </c>
      <c r="AC307" s="88">
        <v>20.865963000000001</v>
      </c>
      <c r="AD307" s="88">
        <v>10.139436999999999</v>
      </c>
    </row>
    <row r="308" spans="2:30" x14ac:dyDescent="0.25">
      <c r="B308" s="88">
        <v>42214285714.286003</v>
      </c>
      <c r="C308" s="88">
        <v>20.279931999999999</v>
      </c>
      <c r="D308" s="88">
        <v>10.092575</v>
      </c>
      <c r="AB308" s="88">
        <v>42214285714.286003</v>
      </c>
      <c r="AC308" s="88">
        <v>20.301349999999999</v>
      </c>
      <c r="AD308" s="88">
        <v>9.5395307999999996</v>
      </c>
    </row>
    <row r="309" spans="2:30" x14ac:dyDescent="0.25">
      <c r="B309" s="88">
        <v>42612244897.959</v>
      </c>
      <c r="C309" s="88">
        <v>20.375753</v>
      </c>
      <c r="D309" s="88">
        <v>9.9498719999999992</v>
      </c>
      <c r="AB309" s="88">
        <v>42612244897.959</v>
      </c>
      <c r="AC309" s="88">
        <v>19.892271000000001</v>
      </c>
      <c r="AD309" s="88">
        <v>9.1800890000000006</v>
      </c>
    </row>
    <row r="310" spans="2:30" x14ac:dyDescent="0.25">
      <c r="B310" s="88">
        <v>43010204081.633003</v>
      </c>
      <c r="C310" s="88">
        <v>18.36253</v>
      </c>
      <c r="D310" s="88">
        <v>7.7122954999999997</v>
      </c>
      <c r="AB310" s="88">
        <v>43010204081.633003</v>
      </c>
      <c r="AC310" s="88">
        <v>17.570876999999999</v>
      </c>
      <c r="AD310" s="88">
        <v>6.8010320999999996</v>
      </c>
    </row>
    <row r="311" spans="2:30" x14ac:dyDescent="0.25">
      <c r="B311" s="88">
        <v>43408163265.306</v>
      </c>
      <c r="C311" s="88">
        <v>19.131375999999999</v>
      </c>
      <c r="D311" s="88">
        <v>8.1794747999999995</v>
      </c>
      <c r="AB311" s="88">
        <v>43408163265.306</v>
      </c>
      <c r="AC311" s="88">
        <v>17.786791000000001</v>
      </c>
      <c r="AD311" s="88">
        <v>6.7949261999999999</v>
      </c>
    </row>
    <row r="312" spans="2:30" x14ac:dyDescent="0.25">
      <c r="B312" s="88">
        <v>43806122448.980003</v>
      </c>
      <c r="C312" s="88">
        <v>20.109176999999999</v>
      </c>
      <c r="D312" s="88">
        <v>8.8022174999999994</v>
      </c>
      <c r="AB312" s="88">
        <v>43806122448.980003</v>
      </c>
      <c r="AC312" s="88">
        <v>17.683800000000002</v>
      </c>
      <c r="AD312" s="88">
        <v>5.7154961000000002</v>
      </c>
    </row>
    <row r="313" spans="2:30" x14ac:dyDescent="0.25">
      <c r="B313" s="88">
        <v>44204081632.653</v>
      </c>
      <c r="C313" s="88">
        <v>21.120041000000001</v>
      </c>
      <c r="D313" s="88">
        <v>9.2988271999999998</v>
      </c>
      <c r="AB313" s="88">
        <v>44204081632.653</v>
      </c>
      <c r="AC313" s="88">
        <v>17.598562000000001</v>
      </c>
      <c r="AD313" s="88">
        <v>4.9603662000000002</v>
      </c>
    </row>
    <row r="314" spans="2:30" x14ac:dyDescent="0.25">
      <c r="B314" s="88">
        <v>44602040816.327003</v>
      </c>
      <c r="C314" s="88">
        <v>20.6905</v>
      </c>
      <c r="D314" s="88">
        <v>8.3258276000000002</v>
      </c>
      <c r="AB314" s="88">
        <v>44602040816.327003</v>
      </c>
      <c r="AC314" s="88">
        <v>13.481927000000001</v>
      </c>
      <c r="AD314" s="88">
        <v>-0.72295063999999998</v>
      </c>
    </row>
    <row r="315" spans="2:30" x14ac:dyDescent="0.25">
      <c r="B315" s="88">
        <v>45000000000</v>
      </c>
      <c r="C315" s="88">
        <v>19.805147000000002</v>
      </c>
      <c r="D315" s="88">
        <v>7.034605</v>
      </c>
      <c r="AB315" s="88">
        <v>45000000000</v>
      </c>
      <c r="AC315" s="88">
        <v>9.8643675000000002</v>
      </c>
      <c r="AD315" s="88">
        <v>-5.2197981000000002</v>
      </c>
    </row>
    <row r="316" spans="2:30" x14ac:dyDescent="0.25">
      <c r="B316" s="88" t="s">
        <v>21</v>
      </c>
      <c r="AB316" s="88" t="s">
        <v>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1243"/>
  <sheetViews>
    <sheetView zoomScaleNormal="100" workbookViewId="0">
      <selection activeCell="B8" sqref="B8:C8"/>
    </sheetView>
  </sheetViews>
  <sheetFormatPr defaultRowHeight="15" x14ac:dyDescent="0.25"/>
  <cols>
    <col min="1" max="1" width="16.85546875" style="40" customWidth="1"/>
    <col min="4" max="4" width="3" style="19" customWidth="1"/>
    <col min="5" max="5" width="10.7109375" style="5" customWidth="1"/>
    <col min="6" max="7" width="10.7109375" style="6" customWidth="1"/>
    <col min="8" max="8" width="10.7109375" style="5" customWidth="1"/>
    <col min="9" max="9" width="10.7109375" style="6" customWidth="1"/>
    <col min="10" max="10" width="10.7109375" style="5" customWidth="1"/>
    <col min="11" max="11" width="10.7109375" style="6" customWidth="1"/>
    <col min="12" max="12" width="10.7109375" style="85" customWidth="1"/>
    <col min="13" max="13" width="2.140625" style="19" customWidth="1"/>
    <col min="14" max="18" width="10.7109375" style="6" customWidth="1"/>
    <col min="19" max="19" width="9.42578125" style="6" customWidth="1"/>
    <col min="20" max="20" width="18" style="40" customWidth="1"/>
    <col min="23" max="23" width="2" style="19" customWidth="1"/>
    <col min="24" max="24" width="10.7109375" style="5" customWidth="1"/>
    <col min="25" max="26" width="10.7109375" style="6" customWidth="1"/>
    <col min="27" max="27" width="10.7109375" style="5" customWidth="1"/>
    <col min="28" max="28" width="10.7109375" style="6" customWidth="1"/>
    <col min="29" max="29" width="10.7109375" style="5" customWidth="1"/>
    <col min="30" max="30" width="10.7109375" style="6" customWidth="1"/>
    <col min="31" max="31" width="10.7109375" style="85" customWidth="1"/>
    <col min="32" max="32" width="2.42578125" style="19" customWidth="1"/>
    <col min="33" max="38" width="10.7109375" style="6" customWidth="1"/>
    <col min="39" max="39" width="2" style="19" customWidth="1"/>
    <col min="40" max="16384" width="9.140625" style="3"/>
  </cols>
  <sheetData>
    <row r="1" spans="1:39" x14ac:dyDescent="0.25">
      <c r="B1" t="s">
        <v>95</v>
      </c>
      <c r="E1" s="5" t="s">
        <v>216</v>
      </c>
      <c r="F1" s="105" t="s">
        <v>221</v>
      </c>
      <c r="G1" s="105"/>
      <c r="H1" s="105"/>
      <c r="I1" s="105"/>
      <c r="J1" s="105"/>
      <c r="K1" s="105"/>
      <c r="M1" s="42"/>
      <c r="N1" s="105" t="s">
        <v>222</v>
      </c>
      <c r="O1" s="105"/>
      <c r="P1" s="105"/>
      <c r="Q1" s="105"/>
      <c r="R1" s="105"/>
      <c r="S1" s="105"/>
      <c r="U1" t="s">
        <v>95</v>
      </c>
      <c r="X1" s="5" t="s">
        <v>216</v>
      </c>
      <c r="Y1" s="105" t="s">
        <v>224</v>
      </c>
      <c r="Z1" s="105"/>
      <c r="AA1" s="105"/>
      <c r="AB1" s="105"/>
      <c r="AC1" s="105"/>
      <c r="AD1" s="105"/>
      <c r="AF1" s="42"/>
      <c r="AG1" s="105" t="s">
        <v>223</v>
      </c>
      <c r="AH1" s="105"/>
      <c r="AI1" s="105"/>
      <c r="AJ1" s="105"/>
      <c r="AK1" s="105"/>
      <c r="AL1" s="105"/>
    </row>
    <row r="2" spans="1:39" x14ac:dyDescent="0.25">
      <c r="A2" s="39" t="s">
        <v>106</v>
      </c>
      <c r="B2" t="s">
        <v>96</v>
      </c>
      <c r="C2" t="s">
        <v>97</v>
      </c>
      <c r="F2" s="70" t="s">
        <v>254</v>
      </c>
      <c r="G2" s="70" t="s">
        <v>244</v>
      </c>
      <c r="H2" s="70" t="s">
        <v>232</v>
      </c>
      <c r="I2" s="70" t="s">
        <v>245</v>
      </c>
      <c r="J2" s="70" t="s">
        <v>246</v>
      </c>
      <c r="K2" s="70" t="s">
        <v>247</v>
      </c>
      <c r="L2" s="70" t="s">
        <v>248</v>
      </c>
      <c r="N2" s="70" t="s">
        <v>230</v>
      </c>
      <c r="O2" s="70" t="s">
        <v>218</v>
      </c>
      <c r="P2" s="70" t="s">
        <v>231</v>
      </c>
      <c r="Q2" s="70" t="s">
        <v>213</v>
      </c>
      <c r="R2" s="70" t="s">
        <v>232</v>
      </c>
      <c r="S2" s="70" t="s">
        <v>229</v>
      </c>
      <c r="T2" s="39" t="s">
        <v>107</v>
      </c>
      <c r="U2" t="s">
        <v>96</v>
      </c>
      <c r="V2" t="s">
        <v>97</v>
      </c>
      <c r="Y2" s="70" t="s">
        <v>254</v>
      </c>
      <c r="Z2" s="70" t="s">
        <v>244</v>
      </c>
      <c r="AA2" s="70" t="s">
        <v>232</v>
      </c>
      <c r="AB2" s="70" t="s">
        <v>245</v>
      </c>
      <c r="AC2" s="70" t="s">
        <v>246</v>
      </c>
      <c r="AD2" s="70" t="s">
        <v>247</v>
      </c>
      <c r="AE2" s="70" t="s">
        <v>248</v>
      </c>
      <c r="AG2" s="70" t="s">
        <v>230</v>
      </c>
      <c r="AH2" s="70" t="s">
        <v>218</v>
      </c>
      <c r="AI2" s="70" t="s">
        <v>231</v>
      </c>
      <c r="AJ2" s="70" t="s">
        <v>213</v>
      </c>
      <c r="AK2" s="70" t="s">
        <v>232</v>
      </c>
      <c r="AL2" s="70" t="s">
        <v>229</v>
      </c>
    </row>
    <row r="3" spans="1:39" x14ac:dyDescent="0.25">
      <c r="B3" t="s">
        <v>210</v>
      </c>
      <c r="F3" s="44">
        <f>C8</f>
        <v>0</v>
      </c>
      <c r="G3" s="44">
        <f>C64</f>
        <v>0</v>
      </c>
      <c r="H3" s="44">
        <f>C120</f>
        <v>0</v>
      </c>
      <c r="I3" s="44">
        <f>C176</f>
        <v>0</v>
      </c>
      <c r="J3" s="44">
        <f>C232</f>
        <v>0</v>
      </c>
      <c r="K3" s="44">
        <f>C288</f>
        <v>0</v>
      </c>
      <c r="L3" s="44">
        <f>C344</f>
        <v>0</v>
      </c>
      <c r="N3" s="44">
        <f>C399</f>
        <v>0</v>
      </c>
      <c r="O3" s="44">
        <f>C454</f>
        <v>0</v>
      </c>
      <c r="P3" s="44">
        <f>C509</f>
        <v>0</v>
      </c>
      <c r="Q3" s="44">
        <f>C564</f>
        <v>0</v>
      </c>
      <c r="R3" s="44">
        <f>C619</f>
        <v>0</v>
      </c>
      <c r="S3" s="44">
        <f>C670</f>
        <v>0</v>
      </c>
      <c r="U3" t="s">
        <v>210</v>
      </c>
      <c r="Y3" s="44">
        <f>V8</f>
        <v>0</v>
      </c>
      <c r="Z3" s="44">
        <f>V64</f>
        <v>0</v>
      </c>
      <c r="AA3" s="44">
        <f>V120</f>
        <v>0</v>
      </c>
      <c r="AB3" s="44">
        <f>V176</f>
        <v>0</v>
      </c>
      <c r="AC3" s="44">
        <f>V232</f>
        <v>0</v>
      </c>
      <c r="AD3" s="44">
        <f>V288</f>
        <v>0</v>
      </c>
      <c r="AE3" s="44">
        <f>V344</f>
        <v>0</v>
      </c>
      <c r="AG3" s="44">
        <f>V399</f>
        <v>0</v>
      </c>
      <c r="AH3" s="44">
        <f>V454</f>
        <v>0</v>
      </c>
      <c r="AI3" s="44">
        <f>V509</f>
        <v>0</v>
      </c>
      <c r="AJ3" s="44">
        <f>V564</f>
        <v>0</v>
      </c>
      <c r="AK3" s="44">
        <f>V619</f>
        <v>0</v>
      </c>
      <c r="AL3" s="44">
        <f>V670</f>
        <v>0</v>
      </c>
    </row>
    <row r="4" spans="1:39" x14ac:dyDescent="0.25">
      <c r="B4" t="s">
        <v>215</v>
      </c>
      <c r="C4" t="s">
        <v>253</v>
      </c>
      <c r="H4" s="44"/>
      <c r="I4" s="44"/>
      <c r="J4" s="44"/>
      <c r="K4" s="44"/>
      <c r="L4" s="44"/>
      <c r="N4" s="44"/>
      <c r="O4" s="44"/>
      <c r="P4" s="44"/>
      <c r="Q4" s="44"/>
      <c r="R4" s="44"/>
      <c r="S4" s="44"/>
      <c r="U4" t="s">
        <v>215</v>
      </c>
      <c r="V4" t="s">
        <v>253</v>
      </c>
      <c r="Y4" s="77"/>
      <c r="Z4" s="77"/>
      <c r="AA4" s="44"/>
      <c r="AB4" s="44"/>
      <c r="AC4" s="44"/>
      <c r="AD4" s="44"/>
      <c r="AE4" s="44"/>
      <c r="AG4" s="44"/>
      <c r="AH4" s="44"/>
      <c r="AI4" s="44"/>
      <c r="AJ4" s="44"/>
      <c r="AK4" s="44"/>
      <c r="AL4" s="44"/>
    </row>
    <row r="5" spans="1:39" x14ac:dyDescent="0.25">
      <c r="A5" s="76"/>
      <c r="B5" t="s">
        <v>98</v>
      </c>
      <c r="D5" s="20"/>
      <c r="E5" s="6">
        <f>B9</f>
        <v>0</v>
      </c>
      <c r="F5" s="6">
        <f t="shared" ref="F5" si="0">C9</f>
        <v>0</v>
      </c>
      <c r="G5" s="44">
        <f>C65</f>
        <v>0</v>
      </c>
      <c r="H5" s="44">
        <f>C121</f>
        <v>0</v>
      </c>
      <c r="I5" s="44">
        <f>C177</f>
        <v>0</v>
      </c>
      <c r="J5" s="44">
        <f>C233</f>
        <v>0</v>
      </c>
      <c r="K5" s="44">
        <f>C289</f>
        <v>0</v>
      </c>
      <c r="L5" s="44">
        <f>C345</f>
        <v>0</v>
      </c>
      <c r="M5" s="20"/>
      <c r="N5" s="44">
        <f>C400</f>
        <v>0</v>
      </c>
      <c r="O5" s="44">
        <f>C455</f>
        <v>0</v>
      </c>
      <c r="P5" s="44">
        <f>C510</f>
        <v>0</v>
      </c>
      <c r="Q5" s="44">
        <f>C565</f>
        <v>0</v>
      </c>
      <c r="R5" s="44">
        <f>C620</f>
        <v>0</v>
      </c>
      <c r="S5" s="44">
        <f>C671</f>
        <v>0</v>
      </c>
      <c r="T5" s="76"/>
      <c r="U5" t="s">
        <v>98</v>
      </c>
      <c r="W5" s="20"/>
      <c r="X5" s="6">
        <f>U9</f>
        <v>0</v>
      </c>
      <c r="Y5" s="77">
        <f t="shared" ref="Y5" si="1">V9</f>
        <v>0</v>
      </c>
      <c r="Z5" s="44">
        <f>V65</f>
        <v>0</v>
      </c>
      <c r="AA5" s="44">
        <f>V121</f>
        <v>0</v>
      </c>
      <c r="AB5" s="44">
        <f>V177</f>
        <v>0</v>
      </c>
      <c r="AC5" s="44">
        <f>V233</f>
        <v>0</v>
      </c>
      <c r="AD5" s="44">
        <f>V289</f>
        <v>0</v>
      </c>
      <c r="AE5" s="44">
        <f>V345</f>
        <v>0</v>
      </c>
      <c r="AF5" s="20"/>
      <c r="AG5" s="44">
        <f>V400</f>
        <v>0</v>
      </c>
      <c r="AH5" s="44">
        <f>V455</f>
        <v>0</v>
      </c>
      <c r="AI5" s="44">
        <f>V510</f>
        <v>0</v>
      </c>
      <c r="AJ5" s="44">
        <f>V565</f>
        <v>0</v>
      </c>
      <c r="AK5" s="44">
        <f>V620</f>
        <v>0</v>
      </c>
      <c r="AL5" s="44">
        <f>V671</f>
        <v>0</v>
      </c>
      <c r="AM5" s="20"/>
    </row>
    <row r="6" spans="1:39" x14ac:dyDescent="0.25">
      <c r="D6" s="20"/>
      <c r="E6" s="6">
        <f t="shared" ref="E6:E55" si="2">B10</f>
        <v>0</v>
      </c>
      <c r="F6" s="77">
        <f t="shared" ref="F6:F55" si="3">C10</f>
        <v>0</v>
      </c>
      <c r="G6" s="44">
        <f t="shared" ref="G6:G55" si="4">C66</f>
        <v>0</v>
      </c>
      <c r="H6" s="44">
        <f t="shared" ref="H6:H55" si="5">C122</f>
        <v>0</v>
      </c>
      <c r="I6" s="44">
        <f t="shared" ref="I6:I55" si="6">C178</f>
        <v>0</v>
      </c>
      <c r="J6" s="44">
        <f t="shared" ref="J6:J55" si="7">C234</f>
        <v>0</v>
      </c>
      <c r="K6" s="44">
        <f t="shared" ref="K6:K55" si="8">C290</f>
        <v>0</v>
      </c>
      <c r="L6" s="44">
        <f t="shared" ref="L6:L55" si="9">C346</f>
        <v>0</v>
      </c>
      <c r="M6" s="20"/>
      <c r="N6" s="44">
        <f t="shared" ref="N6:N55" si="10">C401</f>
        <v>0</v>
      </c>
      <c r="O6" s="44">
        <f t="shared" ref="O6:O55" si="11">C456</f>
        <v>0</v>
      </c>
      <c r="P6" s="44">
        <f t="shared" ref="P6:P55" si="12">C511</f>
        <v>0</v>
      </c>
      <c r="Q6" s="44">
        <f t="shared" ref="Q6:Q55" si="13">C566</f>
        <v>0</v>
      </c>
      <c r="R6" s="44">
        <f t="shared" ref="R6:R55" si="14">C621</f>
        <v>0</v>
      </c>
      <c r="S6" s="44">
        <f t="shared" ref="S6:S55" si="15">C672</f>
        <v>0</v>
      </c>
      <c r="W6" s="20"/>
      <c r="X6" s="6">
        <f t="shared" ref="X6:X55" si="16">U10</f>
        <v>0</v>
      </c>
      <c r="Y6" s="77">
        <f t="shared" ref="Y6:Y55" si="17">V10</f>
        <v>0</v>
      </c>
      <c r="Z6" s="44">
        <f t="shared" ref="Z6:Z55" si="18">V66</f>
        <v>0</v>
      </c>
      <c r="AA6" s="44">
        <f t="shared" ref="AA6:AA55" si="19">V122</f>
        <v>0</v>
      </c>
      <c r="AB6" s="44">
        <f t="shared" ref="AB6:AB55" si="20">V178</f>
        <v>0</v>
      </c>
      <c r="AC6" s="44">
        <f t="shared" ref="AC6:AC55" si="21">V234</f>
        <v>0</v>
      </c>
      <c r="AD6" s="44">
        <f t="shared" ref="AD6:AD55" si="22">V290</f>
        <v>0</v>
      </c>
      <c r="AE6" s="44">
        <f t="shared" ref="AE6:AE55" si="23">V346</f>
        <v>0</v>
      </c>
      <c r="AF6" s="20"/>
      <c r="AG6" s="44">
        <f t="shared" ref="AG6:AG55" si="24">V401</f>
        <v>0</v>
      </c>
      <c r="AH6" s="44">
        <f t="shared" ref="AH6:AH55" si="25">V456</f>
        <v>0</v>
      </c>
      <c r="AI6" s="44">
        <f t="shared" ref="AI6:AI55" si="26">V511</f>
        <v>0</v>
      </c>
      <c r="AJ6" s="44">
        <f t="shared" ref="AJ6:AJ55" si="27">V566</f>
        <v>0</v>
      </c>
      <c r="AK6" s="44">
        <f t="shared" ref="AK6:AK55" si="28">V621</f>
        <v>0</v>
      </c>
      <c r="AL6" s="44">
        <f t="shared" ref="AL6:AL55" si="29">V672</f>
        <v>0</v>
      </c>
      <c r="AM6" s="20"/>
    </row>
    <row r="7" spans="1:39" x14ac:dyDescent="0.25">
      <c r="B7" t="s">
        <v>99</v>
      </c>
      <c r="D7" s="20"/>
      <c r="E7" s="6">
        <f t="shared" si="2"/>
        <v>0</v>
      </c>
      <c r="F7" s="77">
        <f t="shared" si="3"/>
        <v>0</v>
      </c>
      <c r="G7" s="44">
        <f t="shared" si="4"/>
        <v>0</v>
      </c>
      <c r="H7" s="44">
        <f t="shared" si="5"/>
        <v>0</v>
      </c>
      <c r="I7" s="44">
        <f t="shared" si="6"/>
        <v>0</v>
      </c>
      <c r="J7" s="44">
        <f t="shared" si="7"/>
        <v>0</v>
      </c>
      <c r="K7" s="44">
        <f t="shared" si="8"/>
        <v>0</v>
      </c>
      <c r="L7" s="44">
        <f t="shared" si="9"/>
        <v>0</v>
      </c>
      <c r="M7" s="20"/>
      <c r="N7" s="44">
        <f t="shared" si="10"/>
        <v>0</v>
      </c>
      <c r="O7" s="44">
        <f t="shared" si="11"/>
        <v>0</v>
      </c>
      <c r="P7" s="44">
        <f t="shared" si="12"/>
        <v>0</v>
      </c>
      <c r="Q7" s="44">
        <f t="shared" si="13"/>
        <v>0</v>
      </c>
      <c r="R7" s="44">
        <f t="shared" si="14"/>
        <v>0</v>
      </c>
      <c r="S7" s="44">
        <f t="shared" si="15"/>
        <v>0</v>
      </c>
      <c r="U7" t="s">
        <v>99</v>
      </c>
      <c r="W7" s="20"/>
      <c r="X7" s="6">
        <f t="shared" si="16"/>
        <v>0</v>
      </c>
      <c r="Y7" s="77">
        <f t="shared" si="17"/>
        <v>0</v>
      </c>
      <c r="Z7" s="44">
        <f t="shared" si="18"/>
        <v>0</v>
      </c>
      <c r="AA7" s="44">
        <f t="shared" si="19"/>
        <v>0</v>
      </c>
      <c r="AB7" s="44">
        <f t="shared" si="20"/>
        <v>0</v>
      </c>
      <c r="AC7" s="44">
        <f t="shared" si="21"/>
        <v>0</v>
      </c>
      <c r="AD7" s="44">
        <f t="shared" si="22"/>
        <v>0</v>
      </c>
      <c r="AE7" s="44">
        <f t="shared" si="23"/>
        <v>0</v>
      </c>
      <c r="AF7" s="20"/>
      <c r="AG7" s="44">
        <f t="shared" si="24"/>
        <v>0</v>
      </c>
      <c r="AH7" s="44">
        <f t="shared" si="25"/>
        <v>0</v>
      </c>
      <c r="AI7" s="44">
        <f t="shared" si="26"/>
        <v>0</v>
      </c>
      <c r="AJ7" s="44">
        <f t="shared" si="27"/>
        <v>0</v>
      </c>
      <c r="AK7" s="44">
        <f t="shared" si="28"/>
        <v>0</v>
      </c>
      <c r="AL7" s="44">
        <f t="shared" si="29"/>
        <v>0</v>
      </c>
      <c r="AM7" s="20"/>
    </row>
    <row r="8" spans="1:39" x14ac:dyDescent="0.25">
      <c r="D8" s="20"/>
      <c r="E8" s="6">
        <f t="shared" si="2"/>
        <v>0</v>
      </c>
      <c r="F8" s="77">
        <f t="shared" si="3"/>
        <v>0</v>
      </c>
      <c r="G8" s="44">
        <f t="shared" si="4"/>
        <v>0</v>
      </c>
      <c r="H8" s="44">
        <f t="shared" si="5"/>
        <v>0</v>
      </c>
      <c r="I8" s="44">
        <f t="shared" si="6"/>
        <v>0</v>
      </c>
      <c r="J8" s="44">
        <f t="shared" si="7"/>
        <v>0</v>
      </c>
      <c r="K8" s="44">
        <f t="shared" si="8"/>
        <v>0</v>
      </c>
      <c r="L8" s="44">
        <f t="shared" si="9"/>
        <v>0</v>
      </c>
      <c r="M8" s="20"/>
      <c r="N8" s="44">
        <f t="shared" si="10"/>
        <v>0</v>
      </c>
      <c r="O8" s="44">
        <f t="shared" si="11"/>
        <v>0</v>
      </c>
      <c r="P8" s="44">
        <f t="shared" si="12"/>
        <v>0</v>
      </c>
      <c r="Q8" s="44">
        <f t="shared" si="13"/>
        <v>0</v>
      </c>
      <c r="R8" s="44">
        <f t="shared" si="14"/>
        <v>0</v>
      </c>
      <c r="S8" s="44">
        <f t="shared" si="15"/>
        <v>0</v>
      </c>
      <c r="W8" s="20"/>
      <c r="X8" s="6">
        <f t="shared" si="16"/>
        <v>0</v>
      </c>
      <c r="Y8" s="77">
        <f t="shared" si="17"/>
        <v>0</v>
      </c>
      <c r="Z8" s="44">
        <f t="shared" si="18"/>
        <v>0</v>
      </c>
      <c r="AA8" s="44">
        <f t="shared" si="19"/>
        <v>0</v>
      </c>
      <c r="AB8" s="44">
        <f t="shared" si="20"/>
        <v>0</v>
      </c>
      <c r="AC8" s="44">
        <f t="shared" si="21"/>
        <v>0</v>
      </c>
      <c r="AD8" s="44">
        <f t="shared" si="22"/>
        <v>0</v>
      </c>
      <c r="AE8" s="44">
        <f t="shared" si="23"/>
        <v>0</v>
      </c>
      <c r="AF8" s="20"/>
      <c r="AG8" s="44">
        <f t="shared" si="24"/>
        <v>0</v>
      </c>
      <c r="AH8" s="44">
        <f t="shared" si="25"/>
        <v>0</v>
      </c>
      <c r="AI8" s="44">
        <f t="shared" si="26"/>
        <v>0</v>
      </c>
      <c r="AJ8" s="44">
        <f t="shared" si="27"/>
        <v>0</v>
      </c>
      <c r="AK8" s="44">
        <f t="shared" si="28"/>
        <v>0</v>
      </c>
      <c r="AL8" s="44">
        <f t="shared" si="29"/>
        <v>0</v>
      </c>
      <c r="AM8" s="20"/>
    </row>
    <row r="9" spans="1:39" x14ac:dyDescent="0.25">
      <c r="D9" s="20"/>
      <c r="E9" s="6">
        <f t="shared" si="2"/>
        <v>0</v>
      </c>
      <c r="F9" s="77">
        <f t="shared" si="3"/>
        <v>0</v>
      </c>
      <c r="G9" s="44">
        <f t="shared" si="4"/>
        <v>0</v>
      </c>
      <c r="H9" s="44">
        <f t="shared" si="5"/>
        <v>0</v>
      </c>
      <c r="I9" s="44">
        <f t="shared" si="6"/>
        <v>0</v>
      </c>
      <c r="J9" s="44">
        <f t="shared" si="7"/>
        <v>0</v>
      </c>
      <c r="K9" s="44">
        <f t="shared" si="8"/>
        <v>0</v>
      </c>
      <c r="L9" s="44">
        <f t="shared" si="9"/>
        <v>0</v>
      </c>
      <c r="M9" s="20"/>
      <c r="N9" s="44">
        <f t="shared" si="10"/>
        <v>0</v>
      </c>
      <c r="O9" s="44">
        <f t="shared" si="11"/>
        <v>0</v>
      </c>
      <c r="P9" s="44">
        <f t="shared" si="12"/>
        <v>0</v>
      </c>
      <c r="Q9" s="44">
        <f t="shared" si="13"/>
        <v>0</v>
      </c>
      <c r="R9" s="44">
        <f t="shared" si="14"/>
        <v>0</v>
      </c>
      <c r="S9" s="44">
        <f t="shared" si="15"/>
        <v>0</v>
      </c>
      <c r="W9" s="20"/>
      <c r="X9" s="6">
        <f t="shared" si="16"/>
        <v>0</v>
      </c>
      <c r="Y9" s="77">
        <f t="shared" si="17"/>
        <v>0</v>
      </c>
      <c r="Z9" s="44">
        <f t="shared" si="18"/>
        <v>0</v>
      </c>
      <c r="AA9" s="44">
        <f t="shared" si="19"/>
        <v>0</v>
      </c>
      <c r="AB9" s="44">
        <f t="shared" si="20"/>
        <v>0</v>
      </c>
      <c r="AC9" s="44">
        <f t="shared" si="21"/>
        <v>0</v>
      </c>
      <c r="AD9" s="44">
        <f t="shared" si="22"/>
        <v>0</v>
      </c>
      <c r="AE9" s="44">
        <f t="shared" si="23"/>
        <v>0</v>
      </c>
      <c r="AF9" s="20"/>
      <c r="AG9" s="44">
        <f t="shared" si="24"/>
        <v>0</v>
      </c>
      <c r="AH9" s="44">
        <f t="shared" si="25"/>
        <v>0</v>
      </c>
      <c r="AI9" s="44">
        <f t="shared" si="26"/>
        <v>0</v>
      </c>
      <c r="AJ9" s="44">
        <f t="shared" si="27"/>
        <v>0</v>
      </c>
      <c r="AK9" s="44">
        <f t="shared" si="28"/>
        <v>0</v>
      </c>
      <c r="AL9" s="44">
        <f t="shared" si="29"/>
        <v>0</v>
      </c>
      <c r="AM9" s="20"/>
    </row>
    <row r="10" spans="1:39" x14ac:dyDescent="0.25">
      <c r="D10" s="20"/>
      <c r="E10" s="6">
        <f t="shared" si="2"/>
        <v>0</v>
      </c>
      <c r="F10" s="77">
        <f t="shared" si="3"/>
        <v>0</v>
      </c>
      <c r="G10" s="44">
        <f t="shared" si="4"/>
        <v>0</v>
      </c>
      <c r="H10" s="44">
        <f t="shared" si="5"/>
        <v>0</v>
      </c>
      <c r="I10" s="44">
        <f t="shared" si="6"/>
        <v>0</v>
      </c>
      <c r="J10" s="44">
        <f t="shared" si="7"/>
        <v>0</v>
      </c>
      <c r="K10" s="44">
        <f t="shared" si="8"/>
        <v>0</v>
      </c>
      <c r="L10" s="44">
        <f t="shared" si="9"/>
        <v>0</v>
      </c>
      <c r="M10" s="20"/>
      <c r="N10" s="44">
        <f t="shared" si="10"/>
        <v>0</v>
      </c>
      <c r="O10" s="44">
        <f t="shared" si="11"/>
        <v>0</v>
      </c>
      <c r="P10" s="44">
        <f t="shared" si="12"/>
        <v>0</v>
      </c>
      <c r="Q10" s="44">
        <f t="shared" si="13"/>
        <v>0</v>
      </c>
      <c r="R10" s="44">
        <f t="shared" si="14"/>
        <v>0</v>
      </c>
      <c r="S10" s="44">
        <f t="shared" si="15"/>
        <v>0</v>
      </c>
      <c r="W10" s="20"/>
      <c r="X10" s="6">
        <f t="shared" si="16"/>
        <v>0</v>
      </c>
      <c r="Y10" s="77">
        <f t="shared" si="17"/>
        <v>0</v>
      </c>
      <c r="Z10" s="44">
        <f t="shared" si="18"/>
        <v>0</v>
      </c>
      <c r="AA10" s="44">
        <f t="shared" si="19"/>
        <v>0</v>
      </c>
      <c r="AB10" s="44">
        <f t="shared" si="20"/>
        <v>0</v>
      </c>
      <c r="AC10" s="44">
        <f t="shared" si="21"/>
        <v>0</v>
      </c>
      <c r="AD10" s="44">
        <f t="shared" si="22"/>
        <v>0</v>
      </c>
      <c r="AE10" s="44">
        <f t="shared" si="23"/>
        <v>0</v>
      </c>
      <c r="AF10" s="20"/>
      <c r="AG10" s="44">
        <f t="shared" si="24"/>
        <v>0</v>
      </c>
      <c r="AH10" s="44">
        <f t="shared" si="25"/>
        <v>0</v>
      </c>
      <c r="AI10" s="44">
        <f t="shared" si="26"/>
        <v>0</v>
      </c>
      <c r="AJ10" s="44">
        <f t="shared" si="27"/>
        <v>0</v>
      </c>
      <c r="AK10" s="44">
        <f t="shared" si="28"/>
        <v>0</v>
      </c>
      <c r="AL10" s="44">
        <f t="shared" si="29"/>
        <v>0</v>
      </c>
      <c r="AM10" s="20"/>
    </row>
    <row r="11" spans="1:39" x14ac:dyDescent="0.25">
      <c r="D11" s="20"/>
      <c r="E11" s="6">
        <f t="shared" si="2"/>
        <v>0</v>
      </c>
      <c r="F11" s="77">
        <f t="shared" si="3"/>
        <v>0</v>
      </c>
      <c r="G11" s="44">
        <f t="shared" si="4"/>
        <v>0</v>
      </c>
      <c r="H11" s="44">
        <f t="shared" si="5"/>
        <v>0</v>
      </c>
      <c r="I11" s="44">
        <f t="shared" si="6"/>
        <v>0</v>
      </c>
      <c r="J11" s="44">
        <f t="shared" si="7"/>
        <v>0</v>
      </c>
      <c r="K11" s="44">
        <f t="shared" si="8"/>
        <v>0</v>
      </c>
      <c r="L11" s="44">
        <f t="shared" si="9"/>
        <v>0</v>
      </c>
      <c r="M11" s="20"/>
      <c r="N11" s="44">
        <f t="shared" si="10"/>
        <v>0</v>
      </c>
      <c r="O11" s="44">
        <f t="shared" si="11"/>
        <v>0</v>
      </c>
      <c r="P11" s="44">
        <f t="shared" si="12"/>
        <v>0</v>
      </c>
      <c r="Q11" s="44">
        <f t="shared" si="13"/>
        <v>0</v>
      </c>
      <c r="R11" s="44">
        <f t="shared" si="14"/>
        <v>0</v>
      </c>
      <c r="S11" s="44">
        <f t="shared" si="15"/>
        <v>0</v>
      </c>
      <c r="W11" s="20"/>
      <c r="X11" s="6">
        <f t="shared" si="16"/>
        <v>0</v>
      </c>
      <c r="Y11" s="77">
        <f t="shared" si="17"/>
        <v>0</v>
      </c>
      <c r="Z11" s="44">
        <f t="shared" si="18"/>
        <v>0</v>
      </c>
      <c r="AA11" s="44">
        <f t="shared" si="19"/>
        <v>0</v>
      </c>
      <c r="AB11" s="44">
        <f t="shared" si="20"/>
        <v>0</v>
      </c>
      <c r="AC11" s="44">
        <f t="shared" si="21"/>
        <v>0</v>
      </c>
      <c r="AD11" s="44">
        <f t="shared" si="22"/>
        <v>0</v>
      </c>
      <c r="AE11" s="44">
        <f t="shared" si="23"/>
        <v>0</v>
      </c>
      <c r="AF11" s="20"/>
      <c r="AG11" s="44">
        <f t="shared" si="24"/>
        <v>0</v>
      </c>
      <c r="AH11" s="44">
        <f t="shared" si="25"/>
        <v>0</v>
      </c>
      <c r="AI11" s="44">
        <f t="shared" si="26"/>
        <v>0</v>
      </c>
      <c r="AJ11" s="44">
        <f t="shared" si="27"/>
        <v>0</v>
      </c>
      <c r="AK11" s="44">
        <f t="shared" si="28"/>
        <v>0</v>
      </c>
      <c r="AL11" s="44">
        <f t="shared" si="29"/>
        <v>0</v>
      </c>
      <c r="AM11" s="20"/>
    </row>
    <row r="12" spans="1:39" x14ac:dyDescent="0.25">
      <c r="D12" s="20"/>
      <c r="E12" s="6">
        <f t="shared" si="2"/>
        <v>0</v>
      </c>
      <c r="F12" s="77">
        <f t="shared" si="3"/>
        <v>0</v>
      </c>
      <c r="G12" s="44">
        <f t="shared" si="4"/>
        <v>0</v>
      </c>
      <c r="H12" s="44">
        <f t="shared" si="5"/>
        <v>0</v>
      </c>
      <c r="I12" s="44">
        <f t="shared" si="6"/>
        <v>0</v>
      </c>
      <c r="J12" s="44">
        <f t="shared" si="7"/>
        <v>0</v>
      </c>
      <c r="K12" s="44">
        <f t="shared" si="8"/>
        <v>0</v>
      </c>
      <c r="L12" s="44">
        <f t="shared" si="9"/>
        <v>0</v>
      </c>
      <c r="M12" s="20"/>
      <c r="N12" s="44">
        <f t="shared" si="10"/>
        <v>0</v>
      </c>
      <c r="O12" s="44">
        <f t="shared" si="11"/>
        <v>0</v>
      </c>
      <c r="P12" s="44">
        <f t="shared" si="12"/>
        <v>0</v>
      </c>
      <c r="Q12" s="44">
        <f t="shared" si="13"/>
        <v>0</v>
      </c>
      <c r="R12" s="44">
        <f t="shared" si="14"/>
        <v>0</v>
      </c>
      <c r="S12" s="44">
        <f t="shared" si="15"/>
        <v>0</v>
      </c>
      <c r="W12" s="20"/>
      <c r="X12" s="6">
        <f t="shared" si="16"/>
        <v>0</v>
      </c>
      <c r="Y12" s="77">
        <f t="shared" si="17"/>
        <v>0</v>
      </c>
      <c r="Z12" s="44">
        <f t="shared" si="18"/>
        <v>0</v>
      </c>
      <c r="AA12" s="44">
        <f t="shared" si="19"/>
        <v>0</v>
      </c>
      <c r="AB12" s="44">
        <f t="shared" si="20"/>
        <v>0</v>
      </c>
      <c r="AC12" s="44">
        <f t="shared" si="21"/>
        <v>0</v>
      </c>
      <c r="AD12" s="44">
        <f t="shared" si="22"/>
        <v>0</v>
      </c>
      <c r="AE12" s="44">
        <f t="shared" si="23"/>
        <v>0</v>
      </c>
      <c r="AF12" s="20"/>
      <c r="AG12" s="44">
        <f t="shared" si="24"/>
        <v>0</v>
      </c>
      <c r="AH12" s="44">
        <f t="shared" si="25"/>
        <v>0</v>
      </c>
      <c r="AI12" s="44">
        <f t="shared" si="26"/>
        <v>0</v>
      </c>
      <c r="AJ12" s="44">
        <f t="shared" si="27"/>
        <v>0</v>
      </c>
      <c r="AK12" s="44">
        <f t="shared" si="28"/>
        <v>0</v>
      </c>
      <c r="AL12" s="44">
        <f t="shared" si="29"/>
        <v>0</v>
      </c>
      <c r="AM12" s="20"/>
    </row>
    <row r="13" spans="1:39" x14ac:dyDescent="0.25">
      <c r="D13" s="20"/>
      <c r="E13" s="6">
        <f t="shared" si="2"/>
        <v>0</v>
      </c>
      <c r="F13" s="77">
        <f t="shared" si="3"/>
        <v>0</v>
      </c>
      <c r="G13" s="44">
        <f t="shared" si="4"/>
        <v>0</v>
      </c>
      <c r="H13" s="44">
        <f t="shared" si="5"/>
        <v>0</v>
      </c>
      <c r="I13" s="44">
        <f t="shared" si="6"/>
        <v>0</v>
      </c>
      <c r="J13" s="44">
        <f t="shared" si="7"/>
        <v>0</v>
      </c>
      <c r="K13" s="44">
        <f t="shared" si="8"/>
        <v>0</v>
      </c>
      <c r="L13" s="44">
        <f t="shared" si="9"/>
        <v>0</v>
      </c>
      <c r="M13" s="20"/>
      <c r="N13" s="44">
        <f t="shared" si="10"/>
        <v>0</v>
      </c>
      <c r="O13" s="44">
        <f t="shared" si="11"/>
        <v>0</v>
      </c>
      <c r="P13" s="44">
        <f t="shared" si="12"/>
        <v>0</v>
      </c>
      <c r="Q13" s="44">
        <f t="shared" si="13"/>
        <v>0</v>
      </c>
      <c r="R13" s="44">
        <f t="shared" si="14"/>
        <v>0</v>
      </c>
      <c r="S13" s="44">
        <f t="shared" si="15"/>
        <v>0</v>
      </c>
      <c r="W13" s="20"/>
      <c r="X13" s="6">
        <f t="shared" si="16"/>
        <v>0</v>
      </c>
      <c r="Y13" s="77">
        <f t="shared" si="17"/>
        <v>0</v>
      </c>
      <c r="Z13" s="44">
        <f t="shared" si="18"/>
        <v>0</v>
      </c>
      <c r="AA13" s="44">
        <f t="shared" si="19"/>
        <v>0</v>
      </c>
      <c r="AB13" s="44">
        <f t="shared" si="20"/>
        <v>0</v>
      </c>
      <c r="AC13" s="44">
        <f t="shared" si="21"/>
        <v>0</v>
      </c>
      <c r="AD13" s="44">
        <f t="shared" si="22"/>
        <v>0</v>
      </c>
      <c r="AE13" s="44">
        <f t="shared" si="23"/>
        <v>0</v>
      </c>
      <c r="AF13" s="20"/>
      <c r="AG13" s="44">
        <f t="shared" si="24"/>
        <v>0</v>
      </c>
      <c r="AH13" s="44">
        <f t="shared" si="25"/>
        <v>0</v>
      </c>
      <c r="AI13" s="44">
        <f t="shared" si="26"/>
        <v>0</v>
      </c>
      <c r="AJ13" s="44">
        <f t="shared" si="27"/>
        <v>0</v>
      </c>
      <c r="AK13" s="44">
        <f t="shared" si="28"/>
        <v>0</v>
      </c>
      <c r="AL13" s="44">
        <f t="shared" si="29"/>
        <v>0</v>
      </c>
      <c r="AM13" s="20"/>
    </row>
    <row r="14" spans="1:39" x14ac:dyDescent="0.25">
      <c r="D14" s="20"/>
      <c r="E14" s="6">
        <f t="shared" si="2"/>
        <v>0</v>
      </c>
      <c r="F14" s="77">
        <f t="shared" si="3"/>
        <v>0</v>
      </c>
      <c r="G14" s="44">
        <f t="shared" si="4"/>
        <v>0</v>
      </c>
      <c r="H14" s="44">
        <f t="shared" si="5"/>
        <v>0</v>
      </c>
      <c r="I14" s="44">
        <f t="shared" si="6"/>
        <v>0</v>
      </c>
      <c r="J14" s="44">
        <f t="shared" si="7"/>
        <v>0</v>
      </c>
      <c r="K14" s="44">
        <f t="shared" si="8"/>
        <v>0</v>
      </c>
      <c r="L14" s="44">
        <f t="shared" si="9"/>
        <v>0</v>
      </c>
      <c r="M14" s="20"/>
      <c r="N14" s="44">
        <f t="shared" si="10"/>
        <v>0</v>
      </c>
      <c r="O14" s="44">
        <f t="shared" si="11"/>
        <v>0</v>
      </c>
      <c r="P14" s="44">
        <f t="shared" si="12"/>
        <v>0</v>
      </c>
      <c r="Q14" s="44">
        <f t="shared" si="13"/>
        <v>0</v>
      </c>
      <c r="R14" s="44">
        <f t="shared" si="14"/>
        <v>0</v>
      </c>
      <c r="S14" s="44">
        <f t="shared" si="15"/>
        <v>0</v>
      </c>
      <c r="W14" s="20"/>
      <c r="X14" s="6">
        <f t="shared" si="16"/>
        <v>0</v>
      </c>
      <c r="Y14" s="77">
        <f t="shared" si="17"/>
        <v>0</v>
      </c>
      <c r="Z14" s="44">
        <f t="shared" si="18"/>
        <v>0</v>
      </c>
      <c r="AA14" s="44">
        <f t="shared" si="19"/>
        <v>0</v>
      </c>
      <c r="AB14" s="44">
        <f t="shared" si="20"/>
        <v>0</v>
      </c>
      <c r="AC14" s="44">
        <f t="shared" si="21"/>
        <v>0</v>
      </c>
      <c r="AD14" s="44">
        <f t="shared" si="22"/>
        <v>0</v>
      </c>
      <c r="AE14" s="44">
        <f t="shared" si="23"/>
        <v>0</v>
      </c>
      <c r="AF14" s="20"/>
      <c r="AG14" s="44">
        <f t="shared" si="24"/>
        <v>0</v>
      </c>
      <c r="AH14" s="44">
        <f t="shared" si="25"/>
        <v>0</v>
      </c>
      <c r="AI14" s="44">
        <f t="shared" si="26"/>
        <v>0</v>
      </c>
      <c r="AJ14" s="44">
        <f t="shared" si="27"/>
        <v>0</v>
      </c>
      <c r="AK14" s="44">
        <f t="shared" si="28"/>
        <v>0</v>
      </c>
      <c r="AL14" s="44">
        <f t="shared" si="29"/>
        <v>0</v>
      </c>
      <c r="AM14" s="20"/>
    </row>
    <row r="15" spans="1:39" x14ac:dyDescent="0.25">
      <c r="D15" s="20"/>
      <c r="E15" s="6">
        <f t="shared" si="2"/>
        <v>0</v>
      </c>
      <c r="F15" s="77">
        <f t="shared" si="3"/>
        <v>0</v>
      </c>
      <c r="G15" s="44">
        <f t="shared" si="4"/>
        <v>0</v>
      </c>
      <c r="H15" s="44">
        <f t="shared" si="5"/>
        <v>0</v>
      </c>
      <c r="I15" s="44">
        <f t="shared" si="6"/>
        <v>0</v>
      </c>
      <c r="J15" s="44">
        <f t="shared" si="7"/>
        <v>0</v>
      </c>
      <c r="K15" s="44">
        <f t="shared" si="8"/>
        <v>0</v>
      </c>
      <c r="L15" s="44">
        <f t="shared" si="9"/>
        <v>0</v>
      </c>
      <c r="M15" s="20"/>
      <c r="N15" s="44">
        <f t="shared" si="10"/>
        <v>0</v>
      </c>
      <c r="O15" s="44">
        <f t="shared" si="11"/>
        <v>0</v>
      </c>
      <c r="P15" s="44">
        <f t="shared" si="12"/>
        <v>0</v>
      </c>
      <c r="Q15" s="44">
        <f t="shared" si="13"/>
        <v>0</v>
      </c>
      <c r="R15" s="44">
        <f t="shared" si="14"/>
        <v>0</v>
      </c>
      <c r="S15" s="44">
        <f t="shared" si="15"/>
        <v>0</v>
      </c>
      <c r="W15" s="20"/>
      <c r="X15" s="6">
        <f t="shared" si="16"/>
        <v>0</v>
      </c>
      <c r="Y15" s="77">
        <f t="shared" si="17"/>
        <v>0</v>
      </c>
      <c r="Z15" s="44">
        <f t="shared" si="18"/>
        <v>0</v>
      </c>
      <c r="AA15" s="44">
        <f t="shared" si="19"/>
        <v>0</v>
      </c>
      <c r="AB15" s="44">
        <f t="shared" si="20"/>
        <v>0</v>
      </c>
      <c r="AC15" s="44">
        <f t="shared" si="21"/>
        <v>0</v>
      </c>
      <c r="AD15" s="44">
        <f t="shared" si="22"/>
        <v>0</v>
      </c>
      <c r="AE15" s="44">
        <f t="shared" si="23"/>
        <v>0</v>
      </c>
      <c r="AF15" s="20"/>
      <c r="AG15" s="44">
        <f t="shared" si="24"/>
        <v>0</v>
      </c>
      <c r="AH15" s="44">
        <f t="shared" si="25"/>
        <v>0</v>
      </c>
      <c r="AI15" s="44">
        <f t="shared" si="26"/>
        <v>0</v>
      </c>
      <c r="AJ15" s="44">
        <f t="shared" si="27"/>
        <v>0</v>
      </c>
      <c r="AK15" s="44">
        <f t="shared" si="28"/>
        <v>0</v>
      </c>
      <c r="AL15" s="44">
        <f t="shared" si="29"/>
        <v>0</v>
      </c>
      <c r="AM15" s="20"/>
    </row>
    <row r="16" spans="1:39" x14ac:dyDescent="0.25">
      <c r="D16" s="20"/>
      <c r="E16" s="6">
        <f t="shared" si="2"/>
        <v>0</v>
      </c>
      <c r="F16" s="77">
        <f t="shared" si="3"/>
        <v>0</v>
      </c>
      <c r="G16" s="44">
        <f t="shared" si="4"/>
        <v>0</v>
      </c>
      <c r="H16" s="44">
        <f t="shared" si="5"/>
        <v>0</v>
      </c>
      <c r="I16" s="44">
        <f t="shared" si="6"/>
        <v>0</v>
      </c>
      <c r="J16" s="44">
        <f t="shared" si="7"/>
        <v>0</v>
      </c>
      <c r="K16" s="44">
        <f t="shared" si="8"/>
        <v>0</v>
      </c>
      <c r="L16" s="44">
        <f t="shared" si="9"/>
        <v>0</v>
      </c>
      <c r="M16" s="20"/>
      <c r="N16" s="44">
        <f t="shared" si="10"/>
        <v>0</v>
      </c>
      <c r="O16" s="44">
        <f t="shared" si="11"/>
        <v>0</v>
      </c>
      <c r="P16" s="44">
        <f t="shared" si="12"/>
        <v>0</v>
      </c>
      <c r="Q16" s="44">
        <f t="shared" si="13"/>
        <v>0</v>
      </c>
      <c r="R16" s="44">
        <f t="shared" si="14"/>
        <v>0</v>
      </c>
      <c r="S16" s="44">
        <f t="shared" si="15"/>
        <v>0</v>
      </c>
      <c r="W16" s="20"/>
      <c r="X16" s="6">
        <f t="shared" si="16"/>
        <v>0</v>
      </c>
      <c r="Y16" s="77">
        <f t="shared" si="17"/>
        <v>0</v>
      </c>
      <c r="Z16" s="44">
        <f t="shared" si="18"/>
        <v>0</v>
      </c>
      <c r="AA16" s="44">
        <f t="shared" si="19"/>
        <v>0</v>
      </c>
      <c r="AB16" s="44">
        <f t="shared" si="20"/>
        <v>0</v>
      </c>
      <c r="AC16" s="44">
        <f t="shared" si="21"/>
        <v>0</v>
      </c>
      <c r="AD16" s="44">
        <f t="shared" si="22"/>
        <v>0</v>
      </c>
      <c r="AE16" s="44">
        <f t="shared" si="23"/>
        <v>0</v>
      </c>
      <c r="AF16" s="20"/>
      <c r="AG16" s="44">
        <f t="shared" si="24"/>
        <v>0</v>
      </c>
      <c r="AH16" s="44">
        <f t="shared" si="25"/>
        <v>0</v>
      </c>
      <c r="AI16" s="44">
        <f t="shared" si="26"/>
        <v>0</v>
      </c>
      <c r="AJ16" s="44">
        <f t="shared" si="27"/>
        <v>0</v>
      </c>
      <c r="AK16" s="44">
        <f t="shared" si="28"/>
        <v>0</v>
      </c>
      <c r="AL16" s="44">
        <f t="shared" si="29"/>
        <v>0</v>
      </c>
      <c r="AM16" s="20"/>
    </row>
    <row r="17" spans="4:39" x14ac:dyDescent="0.25">
      <c r="D17" s="20"/>
      <c r="E17" s="6">
        <f t="shared" si="2"/>
        <v>0</v>
      </c>
      <c r="F17" s="77">
        <f t="shared" si="3"/>
        <v>0</v>
      </c>
      <c r="G17" s="44">
        <f t="shared" si="4"/>
        <v>0</v>
      </c>
      <c r="H17" s="44">
        <f t="shared" si="5"/>
        <v>0</v>
      </c>
      <c r="I17" s="44">
        <f t="shared" si="6"/>
        <v>0</v>
      </c>
      <c r="J17" s="44">
        <f t="shared" si="7"/>
        <v>0</v>
      </c>
      <c r="K17" s="44">
        <f t="shared" si="8"/>
        <v>0</v>
      </c>
      <c r="L17" s="44">
        <f t="shared" si="9"/>
        <v>0</v>
      </c>
      <c r="M17" s="20"/>
      <c r="N17" s="44">
        <f t="shared" si="10"/>
        <v>0</v>
      </c>
      <c r="O17" s="44">
        <f t="shared" si="11"/>
        <v>0</v>
      </c>
      <c r="P17" s="44">
        <f t="shared" si="12"/>
        <v>0</v>
      </c>
      <c r="Q17" s="44">
        <f t="shared" si="13"/>
        <v>0</v>
      </c>
      <c r="R17" s="44">
        <f t="shared" si="14"/>
        <v>0</v>
      </c>
      <c r="S17" s="44">
        <f t="shared" si="15"/>
        <v>0</v>
      </c>
      <c r="W17" s="20"/>
      <c r="X17" s="6">
        <f t="shared" si="16"/>
        <v>0</v>
      </c>
      <c r="Y17" s="77">
        <f t="shared" si="17"/>
        <v>0</v>
      </c>
      <c r="Z17" s="44">
        <f t="shared" si="18"/>
        <v>0</v>
      </c>
      <c r="AA17" s="44">
        <f t="shared" si="19"/>
        <v>0</v>
      </c>
      <c r="AB17" s="44">
        <f t="shared" si="20"/>
        <v>0</v>
      </c>
      <c r="AC17" s="44">
        <f t="shared" si="21"/>
        <v>0</v>
      </c>
      <c r="AD17" s="44">
        <f t="shared" si="22"/>
        <v>0</v>
      </c>
      <c r="AE17" s="44">
        <f t="shared" si="23"/>
        <v>0</v>
      </c>
      <c r="AF17" s="20"/>
      <c r="AG17" s="44">
        <f t="shared" si="24"/>
        <v>0</v>
      </c>
      <c r="AH17" s="44">
        <f t="shared" si="25"/>
        <v>0</v>
      </c>
      <c r="AI17" s="44">
        <f t="shared" si="26"/>
        <v>0</v>
      </c>
      <c r="AJ17" s="44">
        <f t="shared" si="27"/>
        <v>0</v>
      </c>
      <c r="AK17" s="44">
        <f t="shared" si="28"/>
        <v>0</v>
      </c>
      <c r="AL17" s="44">
        <f t="shared" si="29"/>
        <v>0</v>
      </c>
      <c r="AM17" s="20"/>
    </row>
    <row r="18" spans="4:39" x14ac:dyDescent="0.25">
      <c r="D18" s="20"/>
      <c r="E18" s="6">
        <f t="shared" si="2"/>
        <v>0</v>
      </c>
      <c r="F18" s="77">
        <f t="shared" si="3"/>
        <v>0</v>
      </c>
      <c r="G18" s="44">
        <f t="shared" si="4"/>
        <v>0</v>
      </c>
      <c r="H18" s="44">
        <f t="shared" si="5"/>
        <v>0</v>
      </c>
      <c r="I18" s="44">
        <f t="shared" si="6"/>
        <v>0</v>
      </c>
      <c r="J18" s="44">
        <f t="shared" si="7"/>
        <v>0</v>
      </c>
      <c r="K18" s="44">
        <f t="shared" si="8"/>
        <v>0</v>
      </c>
      <c r="L18" s="44">
        <f t="shared" si="9"/>
        <v>0</v>
      </c>
      <c r="M18" s="20"/>
      <c r="N18" s="44">
        <f t="shared" si="10"/>
        <v>0</v>
      </c>
      <c r="O18" s="44">
        <f t="shared" si="11"/>
        <v>0</v>
      </c>
      <c r="P18" s="44">
        <f t="shared" si="12"/>
        <v>0</v>
      </c>
      <c r="Q18" s="44">
        <f t="shared" si="13"/>
        <v>0</v>
      </c>
      <c r="R18" s="44">
        <f t="shared" si="14"/>
        <v>0</v>
      </c>
      <c r="S18" s="44">
        <f t="shared" si="15"/>
        <v>0</v>
      </c>
      <c r="W18" s="20"/>
      <c r="X18" s="6">
        <f t="shared" si="16"/>
        <v>0</v>
      </c>
      <c r="Y18" s="77">
        <f t="shared" si="17"/>
        <v>0</v>
      </c>
      <c r="Z18" s="44">
        <f t="shared" si="18"/>
        <v>0</v>
      </c>
      <c r="AA18" s="44">
        <f t="shared" si="19"/>
        <v>0</v>
      </c>
      <c r="AB18" s="44">
        <f t="shared" si="20"/>
        <v>0</v>
      </c>
      <c r="AC18" s="44">
        <f t="shared" si="21"/>
        <v>0</v>
      </c>
      <c r="AD18" s="44">
        <f t="shared" si="22"/>
        <v>0</v>
      </c>
      <c r="AE18" s="44">
        <f t="shared" si="23"/>
        <v>0</v>
      </c>
      <c r="AF18" s="20"/>
      <c r="AG18" s="44">
        <f t="shared" si="24"/>
        <v>0</v>
      </c>
      <c r="AH18" s="44">
        <f t="shared" si="25"/>
        <v>0</v>
      </c>
      <c r="AI18" s="44">
        <f t="shared" si="26"/>
        <v>0</v>
      </c>
      <c r="AJ18" s="44">
        <f t="shared" si="27"/>
        <v>0</v>
      </c>
      <c r="AK18" s="44">
        <f t="shared" si="28"/>
        <v>0</v>
      </c>
      <c r="AL18" s="44">
        <f t="shared" si="29"/>
        <v>0</v>
      </c>
      <c r="AM18" s="20"/>
    </row>
    <row r="19" spans="4:39" x14ac:dyDescent="0.25">
      <c r="D19" s="20"/>
      <c r="E19" s="6">
        <f t="shared" si="2"/>
        <v>0</v>
      </c>
      <c r="F19" s="77">
        <f t="shared" si="3"/>
        <v>0</v>
      </c>
      <c r="G19" s="44">
        <f t="shared" si="4"/>
        <v>0</v>
      </c>
      <c r="H19" s="44">
        <f t="shared" si="5"/>
        <v>0</v>
      </c>
      <c r="I19" s="44">
        <f t="shared" si="6"/>
        <v>0</v>
      </c>
      <c r="J19" s="44">
        <f t="shared" si="7"/>
        <v>0</v>
      </c>
      <c r="K19" s="44">
        <f t="shared" si="8"/>
        <v>0</v>
      </c>
      <c r="L19" s="44">
        <f t="shared" si="9"/>
        <v>0</v>
      </c>
      <c r="M19" s="20"/>
      <c r="N19" s="44">
        <f t="shared" si="10"/>
        <v>0</v>
      </c>
      <c r="O19" s="44">
        <f t="shared" si="11"/>
        <v>0</v>
      </c>
      <c r="P19" s="44">
        <f t="shared" si="12"/>
        <v>0</v>
      </c>
      <c r="Q19" s="44">
        <f t="shared" si="13"/>
        <v>0</v>
      </c>
      <c r="R19" s="44">
        <f t="shared" si="14"/>
        <v>0</v>
      </c>
      <c r="S19" s="44">
        <f t="shared" si="15"/>
        <v>0</v>
      </c>
      <c r="W19" s="20"/>
      <c r="X19" s="6">
        <f t="shared" si="16"/>
        <v>0</v>
      </c>
      <c r="Y19" s="77">
        <f t="shared" si="17"/>
        <v>0</v>
      </c>
      <c r="Z19" s="44">
        <f t="shared" si="18"/>
        <v>0</v>
      </c>
      <c r="AA19" s="44">
        <f t="shared" si="19"/>
        <v>0</v>
      </c>
      <c r="AB19" s="44">
        <f t="shared" si="20"/>
        <v>0</v>
      </c>
      <c r="AC19" s="44">
        <f t="shared" si="21"/>
        <v>0</v>
      </c>
      <c r="AD19" s="44">
        <f t="shared" si="22"/>
        <v>0</v>
      </c>
      <c r="AE19" s="44">
        <f t="shared" si="23"/>
        <v>0</v>
      </c>
      <c r="AF19" s="20"/>
      <c r="AG19" s="44">
        <f t="shared" si="24"/>
        <v>0</v>
      </c>
      <c r="AH19" s="44">
        <f t="shared" si="25"/>
        <v>0</v>
      </c>
      <c r="AI19" s="44">
        <f t="shared" si="26"/>
        <v>0</v>
      </c>
      <c r="AJ19" s="44">
        <f t="shared" si="27"/>
        <v>0</v>
      </c>
      <c r="AK19" s="44">
        <f t="shared" si="28"/>
        <v>0</v>
      </c>
      <c r="AL19" s="44">
        <f t="shared" si="29"/>
        <v>0</v>
      </c>
      <c r="AM19" s="20"/>
    </row>
    <row r="20" spans="4:39" x14ac:dyDescent="0.25">
      <c r="D20" s="20"/>
      <c r="E20" s="6">
        <f t="shared" si="2"/>
        <v>0</v>
      </c>
      <c r="F20" s="77">
        <f t="shared" si="3"/>
        <v>0</v>
      </c>
      <c r="G20" s="44">
        <f t="shared" si="4"/>
        <v>0</v>
      </c>
      <c r="H20" s="44">
        <f t="shared" si="5"/>
        <v>0</v>
      </c>
      <c r="I20" s="44">
        <f t="shared" si="6"/>
        <v>0</v>
      </c>
      <c r="J20" s="44">
        <f t="shared" si="7"/>
        <v>0</v>
      </c>
      <c r="K20" s="44">
        <f t="shared" si="8"/>
        <v>0</v>
      </c>
      <c r="L20" s="44">
        <f t="shared" si="9"/>
        <v>0</v>
      </c>
      <c r="M20" s="20"/>
      <c r="N20" s="44">
        <f t="shared" si="10"/>
        <v>0</v>
      </c>
      <c r="O20" s="44">
        <f t="shared" si="11"/>
        <v>0</v>
      </c>
      <c r="P20" s="44">
        <f t="shared" si="12"/>
        <v>0</v>
      </c>
      <c r="Q20" s="44">
        <f t="shared" si="13"/>
        <v>0</v>
      </c>
      <c r="R20" s="44">
        <f t="shared" si="14"/>
        <v>0</v>
      </c>
      <c r="S20" s="44">
        <f t="shared" si="15"/>
        <v>0</v>
      </c>
      <c r="W20" s="20"/>
      <c r="X20" s="6">
        <f t="shared" si="16"/>
        <v>0</v>
      </c>
      <c r="Y20" s="77">
        <f t="shared" si="17"/>
        <v>0</v>
      </c>
      <c r="Z20" s="44">
        <f t="shared" si="18"/>
        <v>0</v>
      </c>
      <c r="AA20" s="44">
        <f t="shared" si="19"/>
        <v>0</v>
      </c>
      <c r="AB20" s="44">
        <f t="shared" si="20"/>
        <v>0</v>
      </c>
      <c r="AC20" s="44">
        <f t="shared" si="21"/>
        <v>0</v>
      </c>
      <c r="AD20" s="44">
        <f t="shared" si="22"/>
        <v>0</v>
      </c>
      <c r="AE20" s="44">
        <f t="shared" si="23"/>
        <v>0</v>
      </c>
      <c r="AF20" s="20"/>
      <c r="AG20" s="44">
        <f t="shared" si="24"/>
        <v>0</v>
      </c>
      <c r="AH20" s="44">
        <f t="shared" si="25"/>
        <v>0</v>
      </c>
      <c r="AI20" s="44">
        <f t="shared" si="26"/>
        <v>0</v>
      </c>
      <c r="AJ20" s="44">
        <f t="shared" si="27"/>
        <v>0</v>
      </c>
      <c r="AK20" s="44">
        <f t="shared" si="28"/>
        <v>0</v>
      </c>
      <c r="AL20" s="44">
        <f t="shared" si="29"/>
        <v>0</v>
      </c>
      <c r="AM20" s="20"/>
    </row>
    <row r="21" spans="4:39" x14ac:dyDescent="0.25">
      <c r="D21" s="20"/>
      <c r="E21" s="6">
        <f t="shared" si="2"/>
        <v>0</v>
      </c>
      <c r="F21" s="77">
        <f t="shared" si="3"/>
        <v>0</v>
      </c>
      <c r="G21" s="44">
        <f t="shared" si="4"/>
        <v>0</v>
      </c>
      <c r="H21" s="44">
        <f t="shared" si="5"/>
        <v>0</v>
      </c>
      <c r="I21" s="44">
        <f t="shared" si="6"/>
        <v>0</v>
      </c>
      <c r="J21" s="44">
        <f t="shared" si="7"/>
        <v>0</v>
      </c>
      <c r="K21" s="44">
        <f t="shared" si="8"/>
        <v>0</v>
      </c>
      <c r="L21" s="44">
        <f t="shared" si="9"/>
        <v>0</v>
      </c>
      <c r="M21" s="20"/>
      <c r="N21" s="44">
        <f t="shared" si="10"/>
        <v>0</v>
      </c>
      <c r="O21" s="44">
        <f t="shared" si="11"/>
        <v>0</v>
      </c>
      <c r="P21" s="44">
        <f t="shared" si="12"/>
        <v>0</v>
      </c>
      <c r="Q21" s="44">
        <f t="shared" si="13"/>
        <v>0</v>
      </c>
      <c r="R21" s="44">
        <f t="shared" si="14"/>
        <v>0</v>
      </c>
      <c r="S21" s="44">
        <f t="shared" si="15"/>
        <v>0</v>
      </c>
      <c r="W21" s="20"/>
      <c r="X21" s="6">
        <f t="shared" si="16"/>
        <v>0</v>
      </c>
      <c r="Y21" s="77">
        <f t="shared" si="17"/>
        <v>0</v>
      </c>
      <c r="Z21" s="44">
        <f t="shared" si="18"/>
        <v>0</v>
      </c>
      <c r="AA21" s="44">
        <f t="shared" si="19"/>
        <v>0</v>
      </c>
      <c r="AB21" s="44">
        <f t="shared" si="20"/>
        <v>0</v>
      </c>
      <c r="AC21" s="44">
        <f t="shared" si="21"/>
        <v>0</v>
      </c>
      <c r="AD21" s="44">
        <f t="shared" si="22"/>
        <v>0</v>
      </c>
      <c r="AE21" s="44">
        <f t="shared" si="23"/>
        <v>0</v>
      </c>
      <c r="AF21" s="20"/>
      <c r="AG21" s="44">
        <f t="shared" si="24"/>
        <v>0</v>
      </c>
      <c r="AH21" s="44">
        <f t="shared" si="25"/>
        <v>0</v>
      </c>
      <c r="AI21" s="44">
        <f t="shared" si="26"/>
        <v>0</v>
      </c>
      <c r="AJ21" s="44">
        <f t="shared" si="27"/>
        <v>0</v>
      </c>
      <c r="AK21" s="44">
        <f t="shared" si="28"/>
        <v>0</v>
      </c>
      <c r="AL21" s="44">
        <f t="shared" si="29"/>
        <v>0</v>
      </c>
      <c r="AM21" s="20"/>
    </row>
    <row r="22" spans="4:39" x14ac:dyDescent="0.25">
      <c r="D22" s="20"/>
      <c r="E22" s="6">
        <f t="shared" si="2"/>
        <v>0</v>
      </c>
      <c r="F22" s="77">
        <f t="shared" si="3"/>
        <v>0</v>
      </c>
      <c r="G22" s="44">
        <f t="shared" si="4"/>
        <v>0</v>
      </c>
      <c r="H22" s="44">
        <f t="shared" si="5"/>
        <v>0</v>
      </c>
      <c r="I22" s="44">
        <f t="shared" si="6"/>
        <v>0</v>
      </c>
      <c r="J22" s="44">
        <f t="shared" si="7"/>
        <v>0</v>
      </c>
      <c r="K22" s="44">
        <f t="shared" si="8"/>
        <v>0</v>
      </c>
      <c r="L22" s="44">
        <f t="shared" si="9"/>
        <v>0</v>
      </c>
      <c r="M22" s="20"/>
      <c r="N22" s="44">
        <f t="shared" si="10"/>
        <v>0</v>
      </c>
      <c r="O22" s="44">
        <f t="shared" si="11"/>
        <v>0</v>
      </c>
      <c r="P22" s="44">
        <f t="shared" si="12"/>
        <v>0</v>
      </c>
      <c r="Q22" s="44">
        <f t="shared" si="13"/>
        <v>0</v>
      </c>
      <c r="R22" s="44">
        <f t="shared" si="14"/>
        <v>0</v>
      </c>
      <c r="S22" s="44">
        <f t="shared" si="15"/>
        <v>0</v>
      </c>
      <c r="W22" s="20"/>
      <c r="X22" s="6">
        <f t="shared" si="16"/>
        <v>0</v>
      </c>
      <c r="Y22" s="77">
        <f t="shared" si="17"/>
        <v>0</v>
      </c>
      <c r="Z22" s="44">
        <f t="shared" si="18"/>
        <v>0</v>
      </c>
      <c r="AA22" s="44">
        <f t="shared" si="19"/>
        <v>0</v>
      </c>
      <c r="AB22" s="44">
        <f t="shared" si="20"/>
        <v>0</v>
      </c>
      <c r="AC22" s="44">
        <f t="shared" si="21"/>
        <v>0</v>
      </c>
      <c r="AD22" s="44">
        <f t="shared" si="22"/>
        <v>0</v>
      </c>
      <c r="AE22" s="44">
        <f t="shared" si="23"/>
        <v>0</v>
      </c>
      <c r="AF22" s="20"/>
      <c r="AG22" s="44">
        <f t="shared" si="24"/>
        <v>0</v>
      </c>
      <c r="AH22" s="44">
        <f t="shared" si="25"/>
        <v>0</v>
      </c>
      <c r="AI22" s="44">
        <f t="shared" si="26"/>
        <v>0</v>
      </c>
      <c r="AJ22" s="44">
        <f t="shared" si="27"/>
        <v>0</v>
      </c>
      <c r="AK22" s="44">
        <f t="shared" si="28"/>
        <v>0</v>
      </c>
      <c r="AL22" s="44">
        <f t="shared" si="29"/>
        <v>0</v>
      </c>
      <c r="AM22" s="20"/>
    </row>
    <row r="23" spans="4:39" x14ac:dyDescent="0.25">
      <c r="D23" s="20"/>
      <c r="E23" s="6">
        <f t="shared" si="2"/>
        <v>0</v>
      </c>
      <c r="F23" s="77">
        <f t="shared" si="3"/>
        <v>0</v>
      </c>
      <c r="G23" s="44">
        <f t="shared" si="4"/>
        <v>0</v>
      </c>
      <c r="H23" s="44">
        <f t="shared" si="5"/>
        <v>0</v>
      </c>
      <c r="I23" s="44">
        <f t="shared" si="6"/>
        <v>0</v>
      </c>
      <c r="J23" s="44">
        <f t="shared" si="7"/>
        <v>0</v>
      </c>
      <c r="K23" s="44">
        <f t="shared" si="8"/>
        <v>0</v>
      </c>
      <c r="L23" s="44">
        <f t="shared" si="9"/>
        <v>0</v>
      </c>
      <c r="M23" s="20"/>
      <c r="N23" s="44">
        <f t="shared" si="10"/>
        <v>0</v>
      </c>
      <c r="O23" s="44">
        <f t="shared" si="11"/>
        <v>0</v>
      </c>
      <c r="P23" s="44">
        <f t="shared" si="12"/>
        <v>0</v>
      </c>
      <c r="Q23" s="44">
        <f t="shared" si="13"/>
        <v>0</v>
      </c>
      <c r="R23" s="44">
        <f t="shared" si="14"/>
        <v>0</v>
      </c>
      <c r="S23" s="44">
        <f t="shared" si="15"/>
        <v>0</v>
      </c>
      <c r="W23" s="20"/>
      <c r="X23" s="6">
        <f t="shared" si="16"/>
        <v>0</v>
      </c>
      <c r="Y23" s="77">
        <f t="shared" si="17"/>
        <v>0</v>
      </c>
      <c r="Z23" s="44">
        <f t="shared" si="18"/>
        <v>0</v>
      </c>
      <c r="AA23" s="44">
        <f t="shared" si="19"/>
        <v>0</v>
      </c>
      <c r="AB23" s="44">
        <f t="shared" si="20"/>
        <v>0</v>
      </c>
      <c r="AC23" s="44">
        <f t="shared" si="21"/>
        <v>0</v>
      </c>
      <c r="AD23" s="44">
        <f t="shared" si="22"/>
        <v>0</v>
      </c>
      <c r="AE23" s="44">
        <f t="shared" si="23"/>
        <v>0</v>
      </c>
      <c r="AF23" s="20"/>
      <c r="AG23" s="44">
        <f t="shared" si="24"/>
        <v>0</v>
      </c>
      <c r="AH23" s="44">
        <f t="shared" si="25"/>
        <v>0</v>
      </c>
      <c r="AI23" s="44">
        <f t="shared" si="26"/>
        <v>0</v>
      </c>
      <c r="AJ23" s="44">
        <f t="shared" si="27"/>
        <v>0</v>
      </c>
      <c r="AK23" s="44">
        <f t="shared" si="28"/>
        <v>0</v>
      </c>
      <c r="AL23" s="44">
        <f t="shared" si="29"/>
        <v>0</v>
      </c>
      <c r="AM23" s="20"/>
    </row>
    <row r="24" spans="4:39" x14ac:dyDescent="0.25">
      <c r="D24" s="20"/>
      <c r="E24" s="6">
        <f t="shared" si="2"/>
        <v>0</v>
      </c>
      <c r="F24" s="77">
        <f t="shared" si="3"/>
        <v>0</v>
      </c>
      <c r="G24" s="44">
        <f t="shared" si="4"/>
        <v>0</v>
      </c>
      <c r="H24" s="44">
        <f t="shared" si="5"/>
        <v>0</v>
      </c>
      <c r="I24" s="44">
        <f t="shared" si="6"/>
        <v>0</v>
      </c>
      <c r="J24" s="44">
        <f t="shared" si="7"/>
        <v>0</v>
      </c>
      <c r="K24" s="44">
        <f t="shared" si="8"/>
        <v>0</v>
      </c>
      <c r="L24" s="44">
        <f t="shared" si="9"/>
        <v>0</v>
      </c>
      <c r="M24" s="20"/>
      <c r="N24" s="44">
        <f t="shared" si="10"/>
        <v>0</v>
      </c>
      <c r="O24" s="44">
        <f t="shared" si="11"/>
        <v>0</v>
      </c>
      <c r="P24" s="44">
        <f t="shared" si="12"/>
        <v>0</v>
      </c>
      <c r="Q24" s="44">
        <f t="shared" si="13"/>
        <v>0</v>
      </c>
      <c r="R24" s="44">
        <f t="shared" si="14"/>
        <v>0</v>
      </c>
      <c r="S24" s="44">
        <f t="shared" si="15"/>
        <v>0</v>
      </c>
      <c r="W24" s="20"/>
      <c r="X24" s="6">
        <f t="shared" si="16"/>
        <v>0</v>
      </c>
      <c r="Y24" s="77">
        <f t="shared" si="17"/>
        <v>0</v>
      </c>
      <c r="Z24" s="44">
        <f t="shared" si="18"/>
        <v>0</v>
      </c>
      <c r="AA24" s="44">
        <f t="shared" si="19"/>
        <v>0</v>
      </c>
      <c r="AB24" s="44">
        <f t="shared" si="20"/>
        <v>0</v>
      </c>
      <c r="AC24" s="44">
        <f t="shared" si="21"/>
        <v>0</v>
      </c>
      <c r="AD24" s="44">
        <f t="shared" si="22"/>
        <v>0</v>
      </c>
      <c r="AE24" s="44">
        <f t="shared" si="23"/>
        <v>0</v>
      </c>
      <c r="AF24" s="20"/>
      <c r="AG24" s="44">
        <f t="shared" si="24"/>
        <v>0</v>
      </c>
      <c r="AH24" s="44">
        <f t="shared" si="25"/>
        <v>0</v>
      </c>
      <c r="AI24" s="44">
        <f t="shared" si="26"/>
        <v>0</v>
      </c>
      <c r="AJ24" s="44">
        <f t="shared" si="27"/>
        <v>0</v>
      </c>
      <c r="AK24" s="44">
        <f t="shared" si="28"/>
        <v>0</v>
      </c>
      <c r="AL24" s="44">
        <f t="shared" si="29"/>
        <v>0</v>
      </c>
      <c r="AM24" s="20"/>
    </row>
    <row r="25" spans="4:39" x14ac:dyDescent="0.25">
      <c r="D25" s="20"/>
      <c r="E25" s="6">
        <f t="shared" si="2"/>
        <v>0</v>
      </c>
      <c r="F25" s="77">
        <f t="shared" si="3"/>
        <v>0</v>
      </c>
      <c r="G25" s="44">
        <f t="shared" si="4"/>
        <v>0</v>
      </c>
      <c r="H25" s="44">
        <f t="shared" si="5"/>
        <v>0</v>
      </c>
      <c r="I25" s="44">
        <f t="shared" si="6"/>
        <v>0</v>
      </c>
      <c r="J25" s="44">
        <f t="shared" si="7"/>
        <v>0</v>
      </c>
      <c r="K25" s="44">
        <f t="shared" si="8"/>
        <v>0</v>
      </c>
      <c r="L25" s="44">
        <f t="shared" si="9"/>
        <v>0</v>
      </c>
      <c r="M25" s="20"/>
      <c r="N25" s="44">
        <f t="shared" si="10"/>
        <v>0</v>
      </c>
      <c r="O25" s="44">
        <f t="shared" si="11"/>
        <v>0</v>
      </c>
      <c r="P25" s="44">
        <f t="shared" si="12"/>
        <v>0</v>
      </c>
      <c r="Q25" s="44">
        <f t="shared" si="13"/>
        <v>0</v>
      </c>
      <c r="R25" s="44">
        <f t="shared" si="14"/>
        <v>0</v>
      </c>
      <c r="S25" s="44">
        <f t="shared" si="15"/>
        <v>0</v>
      </c>
      <c r="W25" s="20"/>
      <c r="X25" s="6">
        <f t="shared" si="16"/>
        <v>0</v>
      </c>
      <c r="Y25" s="77">
        <f t="shared" si="17"/>
        <v>0</v>
      </c>
      <c r="Z25" s="44">
        <f t="shared" si="18"/>
        <v>0</v>
      </c>
      <c r="AA25" s="44">
        <f t="shared" si="19"/>
        <v>0</v>
      </c>
      <c r="AB25" s="44">
        <f t="shared" si="20"/>
        <v>0</v>
      </c>
      <c r="AC25" s="44">
        <f t="shared" si="21"/>
        <v>0</v>
      </c>
      <c r="AD25" s="44">
        <f t="shared" si="22"/>
        <v>0</v>
      </c>
      <c r="AE25" s="44">
        <f t="shared" si="23"/>
        <v>0</v>
      </c>
      <c r="AF25" s="20"/>
      <c r="AG25" s="44">
        <f t="shared" si="24"/>
        <v>0</v>
      </c>
      <c r="AH25" s="44">
        <f t="shared" si="25"/>
        <v>0</v>
      </c>
      <c r="AI25" s="44">
        <f t="shared" si="26"/>
        <v>0</v>
      </c>
      <c r="AJ25" s="44">
        <f t="shared" si="27"/>
        <v>0</v>
      </c>
      <c r="AK25" s="44">
        <f t="shared" si="28"/>
        <v>0</v>
      </c>
      <c r="AL25" s="44">
        <f t="shared" si="29"/>
        <v>0</v>
      </c>
      <c r="AM25" s="20"/>
    </row>
    <row r="26" spans="4:39" x14ac:dyDescent="0.25">
      <c r="D26" s="20"/>
      <c r="E26" s="6">
        <f t="shared" si="2"/>
        <v>0</v>
      </c>
      <c r="F26" s="77">
        <f t="shared" si="3"/>
        <v>0</v>
      </c>
      <c r="G26" s="44">
        <f t="shared" si="4"/>
        <v>0</v>
      </c>
      <c r="H26" s="44">
        <f t="shared" si="5"/>
        <v>0</v>
      </c>
      <c r="I26" s="44">
        <f t="shared" si="6"/>
        <v>0</v>
      </c>
      <c r="J26" s="44">
        <f t="shared" si="7"/>
        <v>0</v>
      </c>
      <c r="K26" s="44">
        <f t="shared" si="8"/>
        <v>0</v>
      </c>
      <c r="L26" s="44">
        <f t="shared" si="9"/>
        <v>0</v>
      </c>
      <c r="M26" s="20"/>
      <c r="N26" s="44">
        <f t="shared" si="10"/>
        <v>0</v>
      </c>
      <c r="O26" s="44">
        <f t="shared" si="11"/>
        <v>0</v>
      </c>
      <c r="P26" s="44">
        <f t="shared" si="12"/>
        <v>0</v>
      </c>
      <c r="Q26" s="44">
        <f t="shared" si="13"/>
        <v>0</v>
      </c>
      <c r="R26" s="44">
        <f t="shared" si="14"/>
        <v>0</v>
      </c>
      <c r="S26" s="44">
        <f t="shared" si="15"/>
        <v>0</v>
      </c>
      <c r="W26" s="20"/>
      <c r="X26" s="6">
        <f t="shared" si="16"/>
        <v>0</v>
      </c>
      <c r="Y26" s="77">
        <f t="shared" si="17"/>
        <v>0</v>
      </c>
      <c r="Z26" s="44">
        <f t="shared" si="18"/>
        <v>0</v>
      </c>
      <c r="AA26" s="44">
        <f t="shared" si="19"/>
        <v>0</v>
      </c>
      <c r="AB26" s="44">
        <f t="shared" si="20"/>
        <v>0</v>
      </c>
      <c r="AC26" s="44">
        <f t="shared" si="21"/>
        <v>0</v>
      </c>
      <c r="AD26" s="44">
        <f t="shared" si="22"/>
        <v>0</v>
      </c>
      <c r="AE26" s="44">
        <f t="shared" si="23"/>
        <v>0</v>
      </c>
      <c r="AF26" s="20"/>
      <c r="AG26" s="44">
        <f t="shared" si="24"/>
        <v>0</v>
      </c>
      <c r="AH26" s="44">
        <f t="shared" si="25"/>
        <v>0</v>
      </c>
      <c r="AI26" s="44">
        <f t="shared" si="26"/>
        <v>0</v>
      </c>
      <c r="AJ26" s="44">
        <f t="shared" si="27"/>
        <v>0</v>
      </c>
      <c r="AK26" s="44">
        <f t="shared" si="28"/>
        <v>0</v>
      </c>
      <c r="AL26" s="44">
        <f t="shared" si="29"/>
        <v>0</v>
      </c>
      <c r="AM26" s="20"/>
    </row>
    <row r="27" spans="4:39" x14ac:dyDescent="0.25">
      <c r="D27" s="20"/>
      <c r="E27" s="6">
        <f t="shared" si="2"/>
        <v>0</v>
      </c>
      <c r="F27" s="77">
        <f t="shared" si="3"/>
        <v>0</v>
      </c>
      <c r="G27" s="44">
        <f t="shared" si="4"/>
        <v>0</v>
      </c>
      <c r="H27" s="44">
        <f t="shared" si="5"/>
        <v>0</v>
      </c>
      <c r="I27" s="44">
        <f t="shared" si="6"/>
        <v>0</v>
      </c>
      <c r="J27" s="44">
        <f t="shared" si="7"/>
        <v>0</v>
      </c>
      <c r="K27" s="44">
        <f t="shared" si="8"/>
        <v>0</v>
      </c>
      <c r="L27" s="44">
        <f t="shared" si="9"/>
        <v>0</v>
      </c>
      <c r="M27" s="20"/>
      <c r="N27" s="44">
        <f t="shared" si="10"/>
        <v>0</v>
      </c>
      <c r="O27" s="44">
        <f t="shared" si="11"/>
        <v>0</v>
      </c>
      <c r="P27" s="44">
        <f t="shared" si="12"/>
        <v>0</v>
      </c>
      <c r="Q27" s="44">
        <f t="shared" si="13"/>
        <v>0</v>
      </c>
      <c r="R27" s="44">
        <f t="shared" si="14"/>
        <v>0</v>
      </c>
      <c r="S27" s="44">
        <f t="shared" si="15"/>
        <v>0</v>
      </c>
      <c r="W27" s="20"/>
      <c r="X27" s="6">
        <f t="shared" si="16"/>
        <v>0</v>
      </c>
      <c r="Y27" s="77">
        <f t="shared" si="17"/>
        <v>0</v>
      </c>
      <c r="Z27" s="44">
        <f t="shared" si="18"/>
        <v>0</v>
      </c>
      <c r="AA27" s="44">
        <f t="shared" si="19"/>
        <v>0</v>
      </c>
      <c r="AB27" s="44">
        <f t="shared" si="20"/>
        <v>0</v>
      </c>
      <c r="AC27" s="44">
        <f t="shared" si="21"/>
        <v>0</v>
      </c>
      <c r="AD27" s="44">
        <f t="shared" si="22"/>
        <v>0</v>
      </c>
      <c r="AE27" s="44">
        <f t="shared" si="23"/>
        <v>0</v>
      </c>
      <c r="AF27" s="20"/>
      <c r="AG27" s="44">
        <f t="shared" si="24"/>
        <v>0</v>
      </c>
      <c r="AH27" s="44">
        <f t="shared" si="25"/>
        <v>0</v>
      </c>
      <c r="AI27" s="44">
        <f t="shared" si="26"/>
        <v>0</v>
      </c>
      <c r="AJ27" s="44">
        <f t="shared" si="27"/>
        <v>0</v>
      </c>
      <c r="AK27" s="44">
        <f t="shared" si="28"/>
        <v>0</v>
      </c>
      <c r="AL27" s="44">
        <f t="shared" si="29"/>
        <v>0</v>
      </c>
      <c r="AM27" s="20"/>
    </row>
    <row r="28" spans="4:39" x14ac:dyDescent="0.25">
      <c r="D28" s="20"/>
      <c r="E28" s="6">
        <f t="shared" si="2"/>
        <v>0</v>
      </c>
      <c r="F28" s="77">
        <f t="shared" si="3"/>
        <v>0</v>
      </c>
      <c r="G28" s="44">
        <f t="shared" si="4"/>
        <v>0</v>
      </c>
      <c r="H28" s="44">
        <f t="shared" si="5"/>
        <v>0</v>
      </c>
      <c r="I28" s="44">
        <f t="shared" si="6"/>
        <v>0</v>
      </c>
      <c r="J28" s="44">
        <f t="shared" si="7"/>
        <v>0</v>
      </c>
      <c r="K28" s="44">
        <f t="shared" si="8"/>
        <v>0</v>
      </c>
      <c r="L28" s="44">
        <f t="shared" si="9"/>
        <v>0</v>
      </c>
      <c r="M28" s="20"/>
      <c r="N28" s="44">
        <f t="shared" si="10"/>
        <v>0</v>
      </c>
      <c r="O28" s="44">
        <f t="shared" si="11"/>
        <v>0</v>
      </c>
      <c r="P28" s="44">
        <f t="shared" si="12"/>
        <v>0</v>
      </c>
      <c r="Q28" s="44">
        <f t="shared" si="13"/>
        <v>0</v>
      </c>
      <c r="R28" s="44">
        <f t="shared" si="14"/>
        <v>0</v>
      </c>
      <c r="S28" s="44">
        <f t="shared" si="15"/>
        <v>0</v>
      </c>
      <c r="W28" s="20"/>
      <c r="X28" s="6">
        <f t="shared" si="16"/>
        <v>0</v>
      </c>
      <c r="Y28" s="77">
        <f t="shared" si="17"/>
        <v>0</v>
      </c>
      <c r="Z28" s="44">
        <f t="shared" si="18"/>
        <v>0</v>
      </c>
      <c r="AA28" s="44">
        <f t="shared" si="19"/>
        <v>0</v>
      </c>
      <c r="AB28" s="44">
        <f t="shared" si="20"/>
        <v>0</v>
      </c>
      <c r="AC28" s="44">
        <f t="shared" si="21"/>
        <v>0</v>
      </c>
      <c r="AD28" s="44">
        <f t="shared" si="22"/>
        <v>0</v>
      </c>
      <c r="AE28" s="44">
        <f t="shared" si="23"/>
        <v>0</v>
      </c>
      <c r="AF28" s="20"/>
      <c r="AG28" s="44">
        <f t="shared" si="24"/>
        <v>0</v>
      </c>
      <c r="AH28" s="44">
        <f t="shared" si="25"/>
        <v>0</v>
      </c>
      <c r="AI28" s="44">
        <f t="shared" si="26"/>
        <v>0</v>
      </c>
      <c r="AJ28" s="44">
        <f t="shared" si="27"/>
        <v>0</v>
      </c>
      <c r="AK28" s="44">
        <f t="shared" si="28"/>
        <v>0</v>
      </c>
      <c r="AL28" s="44">
        <f t="shared" si="29"/>
        <v>0</v>
      </c>
      <c r="AM28" s="20"/>
    </row>
    <row r="29" spans="4:39" x14ac:dyDescent="0.25">
      <c r="D29" s="20"/>
      <c r="E29" s="6">
        <f t="shared" si="2"/>
        <v>0</v>
      </c>
      <c r="F29" s="77">
        <f t="shared" si="3"/>
        <v>0</v>
      </c>
      <c r="G29" s="44">
        <f t="shared" si="4"/>
        <v>0</v>
      </c>
      <c r="H29" s="44">
        <f t="shared" si="5"/>
        <v>0</v>
      </c>
      <c r="I29" s="44">
        <f t="shared" si="6"/>
        <v>0</v>
      </c>
      <c r="J29" s="44">
        <f t="shared" si="7"/>
        <v>0</v>
      </c>
      <c r="K29" s="44">
        <f t="shared" si="8"/>
        <v>0</v>
      </c>
      <c r="L29" s="44">
        <f t="shared" si="9"/>
        <v>0</v>
      </c>
      <c r="M29" s="20"/>
      <c r="N29" s="44">
        <f t="shared" si="10"/>
        <v>0</v>
      </c>
      <c r="O29" s="44">
        <f t="shared" si="11"/>
        <v>0</v>
      </c>
      <c r="P29" s="44">
        <f t="shared" si="12"/>
        <v>0</v>
      </c>
      <c r="Q29" s="44">
        <f t="shared" si="13"/>
        <v>0</v>
      </c>
      <c r="R29" s="44">
        <f t="shared" si="14"/>
        <v>0</v>
      </c>
      <c r="S29" s="44">
        <f t="shared" si="15"/>
        <v>0</v>
      </c>
      <c r="W29" s="20"/>
      <c r="X29" s="6">
        <f t="shared" si="16"/>
        <v>0</v>
      </c>
      <c r="Y29" s="77">
        <f t="shared" si="17"/>
        <v>0</v>
      </c>
      <c r="Z29" s="44">
        <f t="shared" si="18"/>
        <v>0</v>
      </c>
      <c r="AA29" s="44">
        <f t="shared" si="19"/>
        <v>0</v>
      </c>
      <c r="AB29" s="44">
        <f t="shared" si="20"/>
        <v>0</v>
      </c>
      <c r="AC29" s="44">
        <f t="shared" si="21"/>
        <v>0</v>
      </c>
      <c r="AD29" s="44">
        <f t="shared" si="22"/>
        <v>0</v>
      </c>
      <c r="AE29" s="44">
        <f t="shared" si="23"/>
        <v>0</v>
      </c>
      <c r="AF29" s="20"/>
      <c r="AG29" s="44">
        <f t="shared" si="24"/>
        <v>0</v>
      </c>
      <c r="AH29" s="44">
        <f t="shared" si="25"/>
        <v>0</v>
      </c>
      <c r="AI29" s="44">
        <f t="shared" si="26"/>
        <v>0</v>
      </c>
      <c r="AJ29" s="44">
        <f t="shared" si="27"/>
        <v>0</v>
      </c>
      <c r="AK29" s="44">
        <f t="shared" si="28"/>
        <v>0</v>
      </c>
      <c r="AL29" s="44">
        <f t="shared" si="29"/>
        <v>0</v>
      </c>
      <c r="AM29" s="20"/>
    </row>
    <row r="30" spans="4:39" x14ac:dyDescent="0.25">
      <c r="D30" s="20"/>
      <c r="E30" s="6">
        <f t="shared" si="2"/>
        <v>0</v>
      </c>
      <c r="F30" s="77">
        <f t="shared" si="3"/>
        <v>0</v>
      </c>
      <c r="G30" s="44">
        <f t="shared" si="4"/>
        <v>0</v>
      </c>
      <c r="H30" s="44">
        <f t="shared" si="5"/>
        <v>0</v>
      </c>
      <c r="I30" s="44">
        <f t="shared" si="6"/>
        <v>0</v>
      </c>
      <c r="J30" s="44">
        <f t="shared" si="7"/>
        <v>0</v>
      </c>
      <c r="K30" s="44">
        <f t="shared" si="8"/>
        <v>0</v>
      </c>
      <c r="L30" s="44">
        <f t="shared" si="9"/>
        <v>0</v>
      </c>
      <c r="M30" s="20"/>
      <c r="N30" s="44">
        <f t="shared" si="10"/>
        <v>0</v>
      </c>
      <c r="O30" s="44">
        <f t="shared" si="11"/>
        <v>0</v>
      </c>
      <c r="P30" s="44">
        <f t="shared" si="12"/>
        <v>0</v>
      </c>
      <c r="Q30" s="44">
        <f t="shared" si="13"/>
        <v>0</v>
      </c>
      <c r="R30" s="44">
        <f t="shared" si="14"/>
        <v>0</v>
      </c>
      <c r="S30" s="44">
        <f t="shared" si="15"/>
        <v>0</v>
      </c>
      <c r="W30" s="20"/>
      <c r="X30" s="6">
        <f t="shared" si="16"/>
        <v>0</v>
      </c>
      <c r="Y30" s="77">
        <f t="shared" si="17"/>
        <v>0</v>
      </c>
      <c r="Z30" s="44">
        <f t="shared" si="18"/>
        <v>0</v>
      </c>
      <c r="AA30" s="44">
        <f t="shared" si="19"/>
        <v>0</v>
      </c>
      <c r="AB30" s="44">
        <f t="shared" si="20"/>
        <v>0</v>
      </c>
      <c r="AC30" s="44">
        <f t="shared" si="21"/>
        <v>0</v>
      </c>
      <c r="AD30" s="44">
        <f t="shared" si="22"/>
        <v>0</v>
      </c>
      <c r="AE30" s="44">
        <f t="shared" si="23"/>
        <v>0</v>
      </c>
      <c r="AF30" s="20"/>
      <c r="AG30" s="44">
        <f t="shared" si="24"/>
        <v>0</v>
      </c>
      <c r="AH30" s="44">
        <f t="shared" si="25"/>
        <v>0</v>
      </c>
      <c r="AI30" s="44">
        <f t="shared" si="26"/>
        <v>0</v>
      </c>
      <c r="AJ30" s="44">
        <f t="shared" si="27"/>
        <v>0</v>
      </c>
      <c r="AK30" s="44">
        <f t="shared" si="28"/>
        <v>0</v>
      </c>
      <c r="AL30" s="44">
        <f t="shared" si="29"/>
        <v>0</v>
      </c>
      <c r="AM30" s="20"/>
    </row>
    <row r="31" spans="4:39" x14ac:dyDescent="0.25">
      <c r="D31" s="20"/>
      <c r="E31" s="6">
        <f t="shared" si="2"/>
        <v>0</v>
      </c>
      <c r="F31" s="77">
        <f t="shared" si="3"/>
        <v>0</v>
      </c>
      <c r="G31" s="44">
        <f t="shared" si="4"/>
        <v>0</v>
      </c>
      <c r="H31" s="44">
        <f t="shared" si="5"/>
        <v>0</v>
      </c>
      <c r="I31" s="44">
        <f t="shared" si="6"/>
        <v>0</v>
      </c>
      <c r="J31" s="44">
        <f t="shared" si="7"/>
        <v>0</v>
      </c>
      <c r="K31" s="44">
        <f t="shared" si="8"/>
        <v>0</v>
      </c>
      <c r="L31" s="44">
        <f t="shared" si="9"/>
        <v>0</v>
      </c>
      <c r="M31" s="20"/>
      <c r="N31" s="44">
        <f t="shared" si="10"/>
        <v>0</v>
      </c>
      <c r="O31" s="44">
        <f t="shared" si="11"/>
        <v>0</v>
      </c>
      <c r="P31" s="44">
        <f t="shared" si="12"/>
        <v>0</v>
      </c>
      <c r="Q31" s="44">
        <f t="shared" si="13"/>
        <v>0</v>
      </c>
      <c r="R31" s="44">
        <f t="shared" si="14"/>
        <v>0</v>
      </c>
      <c r="S31" s="44">
        <f t="shared" si="15"/>
        <v>0</v>
      </c>
      <c r="W31" s="20"/>
      <c r="X31" s="6">
        <f t="shared" si="16"/>
        <v>0</v>
      </c>
      <c r="Y31" s="77">
        <f t="shared" si="17"/>
        <v>0</v>
      </c>
      <c r="Z31" s="44">
        <f t="shared" si="18"/>
        <v>0</v>
      </c>
      <c r="AA31" s="44">
        <f t="shared" si="19"/>
        <v>0</v>
      </c>
      <c r="AB31" s="44">
        <f t="shared" si="20"/>
        <v>0</v>
      </c>
      <c r="AC31" s="44">
        <f t="shared" si="21"/>
        <v>0</v>
      </c>
      <c r="AD31" s="44">
        <f t="shared" si="22"/>
        <v>0</v>
      </c>
      <c r="AE31" s="44">
        <f t="shared" si="23"/>
        <v>0</v>
      </c>
      <c r="AF31" s="20"/>
      <c r="AG31" s="44">
        <f t="shared" si="24"/>
        <v>0</v>
      </c>
      <c r="AH31" s="44">
        <f t="shared" si="25"/>
        <v>0</v>
      </c>
      <c r="AI31" s="44">
        <f t="shared" si="26"/>
        <v>0</v>
      </c>
      <c r="AJ31" s="44">
        <f t="shared" si="27"/>
        <v>0</v>
      </c>
      <c r="AK31" s="44">
        <f t="shared" si="28"/>
        <v>0</v>
      </c>
      <c r="AL31" s="44">
        <f t="shared" si="29"/>
        <v>0</v>
      </c>
      <c r="AM31" s="20"/>
    </row>
    <row r="32" spans="4:39" x14ac:dyDescent="0.25">
      <c r="D32" s="20"/>
      <c r="E32" s="6">
        <f t="shared" si="2"/>
        <v>0</v>
      </c>
      <c r="F32" s="77">
        <f t="shared" si="3"/>
        <v>0</v>
      </c>
      <c r="G32" s="44">
        <f t="shared" si="4"/>
        <v>0</v>
      </c>
      <c r="H32" s="44">
        <f t="shared" si="5"/>
        <v>0</v>
      </c>
      <c r="I32" s="44">
        <f t="shared" si="6"/>
        <v>0</v>
      </c>
      <c r="J32" s="44">
        <f t="shared" si="7"/>
        <v>0</v>
      </c>
      <c r="K32" s="44">
        <f t="shared" si="8"/>
        <v>0</v>
      </c>
      <c r="L32" s="44">
        <f t="shared" si="9"/>
        <v>0</v>
      </c>
      <c r="M32" s="20"/>
      <c r="N32" s="44">
        <f t="shared" si="10"/>
        <v>0</v>
      </c>
      <c r="O32" s="44">
        <f t="shared" si="11"/>
        <v>0</v>
      </c>
      <c r="P32" s="44">
        <f t="shared" si="12"/>
        <v>0</v>
      </c>
      <c r="Q32" s="44">
        <f t="shared" si="13"/>
        <v>0</v>
      </c>
      <c r="R32" s="44">
        <f t="shared" si="14"/>
        <v>0</v>
      </c>
      <c r="S32" s="44">
        <f t="shared" si="15"/>
        <v>0</v>
      </c>
      <c r="W32" s="20"/>
      <c r="X32" s="6">
        <f t="shared" si="16"/>
        <v>0</v>
      </c>
      <c r="Y32" s="77">
        <f t="shared" si="17"/>
        <v>0</v>
      </c>
      <c r="Z32" s="44">
        <f t="shared" si="18"/>
        <v>0</v>
      </c>
      <c r="AA32" s="44">
        <f t="shared" si="19"/>
        <v>0</v>
      </c>
      <c r="AB32" s="44">
        <f t="shared" si="20"/>
        <v>0</v>
      </c>
      <c r="AC32" s="44">
        <f t="shared" si="21"/>
        <v>0</v>
      </c>
      <c r="AD32" s="44">
        <f t="shared" si="22"/>
        <v>0</v>
      </c>
      <c r="AE32" s="44">
        <f t="shared" si="23"/>
        <v>0</v>
      </c>
      <c r="AF32" s="20"/>
      <c r="AG32" s="44">
        <f t="shared" si="24"/>
        <v>0</v>
      </c>
      <c r="AH32" s="44">
        <f t="shared" si="25"/>
        <v>0</v>
      </c>
      <c r="AI32" s="44">
        <f t="shared" si="26"/>
        <v>0</v>
      </c>
      <c r="AJ32" s="44">
        <f t="shared" si="27"/>
        <v>0</v>
      </c>
      <c r="AK32" s="44">
        <f t="shared" si="28"/>
        <v>0</v>
      </c>
      <c r="AL32" s="44">
        <f t="shared" si="29"/>
        <v>0</v>
      </c>
      <c r="AM32" s="20"/>
    </row>
    <row r="33" spans="4:39" x14ac:dyDescent="0.25">
      <c r="D33" s="20"/>
      <c r="E33" s="6">
        <f t="shared" si="2"/>
        <v>0</v>
      </c>
      <c r="F33" s="77">
        <f t="shared" si="3"/>
        <v>0</v>
      </c>
      <c r="G33" s="44">
        <f t="shared" si="4"/>
        <v>0</v>
      </c>
      <c r="H33" s="44">
        <f t="shared" si="5"/>
        <v>0</v>
      </c>
      <c r="I33" s="44">
        <f t="shared" si="6"/>
        <v>0</v>
      </c>
      <c r="J33" s="44">
        <f t="shared" si="7"/>
        <v>0</v>
      </c>
      <c r="K33" s="44">
        <f t="shared" si="8"/>
        <v>0</v>
      </c>
      <c r="L33" s="44">
        <f t="shared" si="9"/>
        <v>0</v>
      </c>
      <c r="M33" s="20"/>
      <c r="N33" s="44">
        <f t="shared" si="10"/>
        <v>0</v>
      </c>
      <c r="O33" s="44">
        <f t="shared" si="11"/>
        <v>0</v>
      </c>
      <c r="P33" s="44">
        <f t="shared" si="12"/>
        <v>0</v>
      </c>
      <c r="Q33" s="44">
        <f t="shared" si="13"/>
        <v>0</v>
      </c>
      <c r="R33" s="44">
        <f t="shared" si="14"/>
        <v>0</v>
      </c>
      <c r="S33" s="44">
        <f t="shared" si="15"/>
        <v>0</v>
      </c>
      <c r="W33" s="20"/>
      <c r="X33" s="6">
        <f t="shared" si="16"/>
        <v>0</v>
      </c>
      <c r="Y33" s="77">
        <f t="shared" si="17"/>
        <v>0</v>
      </c>
      <c r="Z33" s="44">
        <f t="shared" si="18"/>
        <v>0</v>
      </c>
      <c r="AA33" s="44">
        <f t="shared" si="19"/>
        <v>0</v>
      </c>
      <c r="AB33" s="44">
        <f t="shared" si="20"/>
        <v>0</v>
      </c>
      <c r="AC33" s="44">
        <f t="shared" si="21"/>
        <v>0</v>
      </c>
      <c r="AD33" s="44">
        <f t="shared" si="22"/>
        <v>0</v>
      </c>
      <c r="AE33" s="44">
        <f t="shared" si="23"/>
        <v>0</v>
      </c>
      <c r="AF33" s="20"/>
      <c r="AG33" s="44">
        <f t="shared" si="24"/>
        <v>0</v>
      </c>
      <c r="AH33" s="44">
        <f t="shared" si="25"/>
        <v>0</v>
      </c>
      <c r="AI33" s="44">
        <f t="shared" si="26"/>
        <v>0</v>
      </c>
      <c r="AJ33" s="44">
        <f t="shared" si="27"/>
        <v>0</v>
      </c>
      <c r="AK33" s="44">
        <f t="shared" si="28"/>
        <v>0</v>
      </c>
      <c r="AL33" s="44">
        <f t="shared" si="29"/>
        <v>0</v>
      </c>
      <c r="AM33" s="20"/>
    </row>
    <row r="34" spans="4:39" x14ac:dyDescent="0.25">
      <c r="D34" s="20"/>
      <c r="E34" s="6">
        <f t="shared" si="2"/>
        <v>0</v>
      </c>
      <c r="F34" s="77">
        <f t="shared" si="3"/>
        <v>0</v>
      </c>
      <c r="G34" s="44">
        <f t="shared" si="4"/>
        <v>0</v>
      </c>
      <c r="H34" s="44">
        <f t="shared" si="5"/>
        <v>0</v>
      </c>
      <c r="I34" s="44">
        <f t="shared" si="6"/>
        <v>0</v>
      </c>
      <c r="J34" s="44">
        <f t="shared" si="7"/>
        <v>0</v>
      </c>
      <c r="K34" s="44">
        <f t="shared" si="8"/>
        <v>0</v>
      </c>
      <c r="L34" s="44">
        <f t="shared" si="9"/>
        <v>0</v>
      </c>
      <c r="M34" s="20"/>
      <c r="N34" s="44">
        <f t="shared" si="10"/>
        <v>0</v>
      </c>
      <c r="O34" s="44">
        <f t="shared" si="11"/>
        <v>0</v>
      </c>
      <c r="P34" s="44">
        <f t="shared" si="12"/>
        <v>0</v>
      </c>
      <c r="Q34" s="44">
        <f t="shared" si="13"/>
        <v>0</v>
      </c>
      <c r="R34" s="44">
        <f t="shared" si="14"/>
        <v>0</v>
      </c>
      <c r="S34" s="44">
        <f t="shared" si="15"/>
        <v>0</v>
      </c>
      <c r="W34" s="20"/>
      <c r="X34" s="6">
        <f t="shared" si="16"/>
        <v>0</v>
      </c>
      <c r="Y34" s="77">
        <f t="shared" si="17"/>
        <v>0</v>
      </c>
      <c r="Z34" s="44">
        <f t="shared" si="18"/>
        <v>0</v>
      </c>
      <c r="AA34" s="44">
        <f t="shared" si="19"/>
        <v>0</v>
      </c>
      <c r="AB34" s="44">
        <f t="shared" si="20"/>
        <v>0</v>
      </c>
      <c r="AC34" s="44">
        <f t="shared" si="21"/>
        <v>0</v>
      </c>
      <c r="AD34" s="44">
        <f t="shared" si="22"/>
        <v>0</v>
      </c>
      <c r="AE34" s="44">
        <f t="shared" si="23"/>
        <v>0</v>
      </c>
      <c r="AF34" s="20"/>
      <c r="AG34" s="44">
        <f t="shared" si="24"/>
        <v>0</v>
      </c>
      <c r="AH34" s="44">
        <f t="shared" si="25"/>
        <v>0</v>
      </c>
      <c r="AI34" s="44">
        <f t="shared" si="26"/>
        <v>0</v>
      </c>
      <c r="AJ34" s="44">
        <f t="shared" si="27"/>
        <v>0</v>
      </c>
      <c r="AK34" s="44">
        <f t="shared" si="28"/>
        <v>0</v>
      </c>
      <c r="AL34" s="44">
        <f t="shared" si="29"/>
        <v>0</v>
      </c>
      <c r="AM34" s="20"/>
    </row>
    <row r="35" spans="4:39" x14ac:dyDescent="0.25">
      <c r="D35" s="20"/>
      <c r="E35" s="6">
        <f t="shared" si="2"/>
        <v>0</v>
      </c>
      <c r="F35" s="77">
        <f t="shared" si="3"/>
        <v>0</v>
      </c>
      <c r="G35" s="44">
        <f t="shared" si="4"/>
        <v>0</v>
      </c>
      <c r="H35" s="44">
        <f t="shared" si="5"/>
        <v>0</v>
      </c>
      <c r="I35" s="44">
        <f t="shared" si="6"/>
        <v>0</v>
      </c>
      <c r="J35" s="44">
        <f t="shared" si="7"/>
        <v>0</v>
      </c>
      <c r="K35" s="44">
        <f t="shared" si="8"/>
        <v>0</v>
      </c>
      <c r="L35" s="44">
        <f t="shared" si="9"/>
        <v>0</v>
      </c>
      <c r="M35" s="20"/>
      <c r="N35" s="44">
        <f t="shared" si="10"/>
        <v>0</v>
      </c>
      <c r="O35" s="44">
        <f t="shared" si="11"/>
        <v>0</v>
      </c>
      <c r="P35" s="44">
        <f t="shared" si="12"/>
        <v>0</v>
      </c>
      <c r="Q35" s="44">
        <f t="shared" si="13"/>
        <v>0</v>
      </c>
      <c r="R35" s="44">
        <f t="shared" si="14"/>
        <v>0</v>
      </c>
      <c r="S35" s="44">
        <f t="shared" si="15"/>
        <v>0</v>
      </c>
      <c r="W35" s="20"/>
      <c r="X35" s="6">
        <f t="shared" si="16"/>
        <v>0</v>
      </c>
      <c r="Y35" s="77">
        <f t="shared" si="17"/>
        <v>0</v>
      </c>
      <c r="Z35" s="44">
        <f t="shared" si="18"/>
        <v>0</v>
      </c>
      <c r="AA35" s="44">
        <f t="shared" si="19"/>
        <v>0</v>
      </c>
      <c r="AB35" s="44">
        <f t="shared" si="20"/>
        <v>0</v>
      </c>
      <c r="AC35" s="44">
        <f t="shared" si="21"/>
        <v>0</v>
      </c>
      <c r="AD35" s="44">
        <f t="shared" si="22"/>
        <v>0</v>
      </c>
      <c r="AE35" s="44">
        <f t="shared" si="23"/>
        <v>0</v>
      </c>
      <c r="AF35" s="20"/>
      <c r="AG35" s="44">
        <f t="shared" si="24"/>
        <v>0</v>
      </c>
      <c r="AH35" s="44">
        <f t="shared" si="25"/>
        <v>0</v>
      </c>
      <c r="AI35" s="44">
        <f t="shared" si="26"/>
        <v>0</v>
      </c>
      <c r="AJ35" s="44">
        <f t="shared" si="27"/>
        <v>0</v>
      </c>
      <c r="AK35" s="44">
        <f t="shared" si="28"/>
        <v>0</v>
      </c>
      <c r="AL35" s="44">
        <f t="shared" si="29"/>
        <v>0</v>
      </c>
      <c r="AM35" s="20"/>
    </row>
    <row r="36" spans="4:39" x14ac:dyDescent="0.25">
      <c r="D36" s="20"/>
      <c r="E36" s="6">
        <f t="shared" si="2"/>
        <v>0</v>
      </c>
      <c r="F36" s="77">
        <f t="shared" si="3"/>
        <v>0</v>
      </c>
      <c r="G36" s="44">
        <f t="shared" si="4"/>
        <v>0</v>
      </c>
      <c r="H36" s="44">
        <f t="shared" si="5"/>
        <v>0</v>
      </c>
      <c r="I36" s="44">
        <f t="shared" si="6"/>
        <v>0</v>
      </c>
      <c r="J36" s="44">
        <f t="shared" si="7"/>
        <v>0</v>
      </c>
      <c r="K36" s="44">
        <f t="shared" si="8"/>
        <v>0</v>
      </c>
      <c r="L36" s="44">
        <f t="shared" si="9"/>
        <v>0</v>
      </c>
      <c r="M36" s="20"/>
      <c r="N36" s="44">
        <f t="shared" si="10"/>
        <v>0</v>
      </c>
      <c r="O36" s="44">
        <f t="shared" si="11"/>
        <v>0</v>
      </c>
      <c r="P36" s="44">
        <f t="shared" si="12"/>
        <v>0</v>
      </c>
      <c r="Q36" s="44">
        <f t="shared" si="13"/>
        <v>0</v>
      </c>
      <c r="R36" s="44">
        <f t="shared" si="14"/>
        <v>0</v>
      </c>
      <c r="S36" s="44">
        <f t="shared" si="15"/>
        <v>0</v>
      </c>
      <c r="W36" s="20"/>
      <c r="X36" s="6">
        <f t="shared" si="16"/>
        <v>0</v>
      </c>
      <c r="Y36" s="77">
        <f t="shared" si="17"/>
        <v>0</v>
      </c>
      <c r="Z36" s="44">
        <f t="shared" si="18"/>
        <v>0</v>
      </c>
      <c r="AA36" s="44">
        <f t="shared" si="19"/>
        <v>0</v>
      </c>
      <c r="AB36" s="44">
        <f t="shared" si="20"/>
        <v>0</v>
      </c>
      <c r="AC36" s="44">
        <f t="shared" si="21"/>
        <v>0</v>
      </c>
      <c r="AD36" s="44">
        <f t="shared" si="22"/>
        <v>0</v>
      </c>
      <c r="AE36" s="44">
        <f t="shared" si="23"/>
        <v>0</v>
      </c>
      <c r="AF36" s="20"/>
      <c r="AG36" s="44">
        <f t="shared" si="24"/>
        <v>0</v>
      </c>
      <c r="AH36" s="44">
        <f t="shared" si="25"/>
        <v>0</v>
      </c>
      <c r="AI36" s="44">
        <f t="shared" si="26"/>
        <v>0</v>
      </c>
      <c r="AJ36" s="44">
        <f t="shared" si="27"/>
        <v>0</v>
      </c>
      <c r="AK36" s="44">
        <f t="shared" si="28"/>
        <v>0</v>
      </c>
      <c r="AL36" s="44">
        <f t="shared" si="29"/>
        <v>0</v>
      </c>
      <c r="AM36" s="20"/>
    </row>
    <row r="37" spans="4:39" x14ac:dyDescent="0.25">
      <c r="D37" s="20"/>
      <c r="E37" s="6">
        <f t="shared" si="2"/>
        <v>0</v>
      </c>
      <c r="F37" s="77">
        <f t="shared" si="3"/>
        <v>0</v>
      </c>
      <c r="G37" s="44">
        <f t="shared" si="4"/>
        <v>0</v>
      </c>
      <c r="H37" s="44">
        <f t="shared" si="5"/>
        <v>0</v>
      </c>
      <c r="I37" s="44">
        <f t="shared" si="6"/>
        <v>0</v>
      </c>
      <c r="J37" s="44">
        <f t="shared" si="7"/>
        <v>0</v>
      </c>
      <c r="K37" s="44">
        <f t="shared" si="8"/>
        <v>0</v>
      </c>
      <c r="L37" s="44">
        <f t="shared" si="9"/>
        <v>0</v>
      </c>
      <c r="M37" s="20"/>
      <c r="N37" s="44">
        <f t="shared" si="10"/>
        <v>0</v>
      </c>
      <c r="O37" s="44">
        <f t="shared" si="11"/>
        <v>0</v>
      </c>
      <c r="P37" s="44">
        <f t="shared" si="12"/>
        <v>0</v>
      </c>
      <c r="Q37" s="44">
        <f t="shared" si="13"/>
        <v>0</v>
      </c>
      <c r="R37" s="44">
        <f t="shared" si="14"/>
        <v>0</v>
      </c>
      <c r="S37" s="44">
        <f t="shared" si="15"/>
        <v>0</v>
      </c>
      <c r="W37" s="20"/>
      <c r="X37" s="6">
        <f t="shared" si="16"/>
        <v>0</v>
      </c>
      <c r="Y37" s="77">
        <f t="shared" si="17"/>
        <v>0</v>
      </c>
      <c r="Z37" s="44">
        <f t="shared" si="18"/>
        <v>0</v>
      </c>
      <c r="AA37" s="44">
        <f t="shared" si="19"/>
        <v>0</v>
      </c>
      <c r="AB37" s="44">
        <f t="shared" si="20"/>
        <v>0</v>
      </c>
      <c r="AC37" s="44">
        <f t="shared" si="21"/>
        <v>0</v>
      </c>
      <c r="AD37" s="44">
        <f t="shared" si="22"/>
        <v>0</v>
      </c>
      <c r="AE37" s="44">
        <f t="shared" si="23"/>
        <v>0</v>
      </c>
      <c r="AF37" s="20"/>
      <c r="AG37" s="44">
        <f t="shared" si="24"/>
        <v>0</v>
      </c>
      <c r="AH37" s="44">
        <f t="shared" si="25"/>
        <v>0</v>
      </c>
      <c r="AI37" s="44">
        <f t="shared" si="26"/>
        <v>0</v>
      </c>
      <c r="AJ37" s="44">
        <f t="shared" si="27"/>
        <v>0</v>
      </c>
      <c r="AK37" s="44">
        <f t="shared" si="28"/>
        <v>0</v>
      </c>
      <c r="AL37" s="44">
        <f t="shared" si="29"/>
        <v>0</v>
      </c>
      <c r="AM37" s="20"/>
    </row>
    <row r="38" spans="4:39" x14ac:dyDescent="0.25">
      <c r="D38" s="20"/>
      <c r="E38" s="6">
        <f t="shared" si="2"/>
        <v>0</v>
      </c>
      <c r="F38" s="77">
        <f t="shared" si="3"/>
        <v>0</v>
      </c>
      <c r="G38" s="44">
        <f t="shared" si="4"/>
        <v>0</v>
      </c>
      <c r="H38" s="44">
        <f t="shared" si="5"/>
        <v>0</v>
      </c>
      <c r="I38" s="44">
        <f t="shared" si="6"/>
        <v>0</v>
      </c>
      <c r="J38" s="44">
        <f t="shared" si="7"/>
        <v>0</v>
      </c>
      <c r="K38" s="44">
        <f t="shared" si="8"/>
        <v>0</v>
      </c>
      <c r="L38" s="44">
        <f t="shared" si="9"/>
        <v>0</v>
      </c>
      <c r="M38" s="20"/>
      <c r="N38" s="44">
        <f t="shared" si="10"/>
        <v>0</v>
      </c>
      <c r="O38" s="44">
        <f t="shared" si="11"/>
        <v>0</v>
      </c>
      <c r="P38" s="44">
        <f t="shared" si="12"/>
        <v>0</v>
      </c>
      <c r="Q38" s="44">
        <f t="shared" si="13"/>
        <v>0</v>
      </c>
      <c r="R38" s="44">
        <f t="shared" si="14"/>
        <v>0</v>
      </c>
      <c r="S38" s="44">
        <f t="shared" si="15"/>
        <v>0</v>
      </c>
      <c r="W38" s="20"/>
      <c r="X38" s="6">
        <f t="shared" si="16"/>
        <v>0</v>
      </c>
      <c r="Y38" s="77">
        <f t="shared" si="17"/>
        <v>0</v>
      </c>
      <c r="Z38" s="44">
        <f t="shared" si="18"/>
        <v>0</v>
      </c>
      <c r="AA38" s="44">
        <f t="shared" si="19"/>
        <v>0</v>
      </c>
      <c r="AB38" s="44">
        <f t="shared" si="20"/>
        <v>0</v>
      </c>
      <c r="AC38" s="44">
        <f t="shared" si="21"/>
        <v>0</v>
      </c>
      <c r="AD38" s="44">
        <f t="shared" si="22"/>
        <v>0</v>
      </c>
      <c r="AE38" s="44">
        <f t="shared" si="23"/>
        <v>0</v>
      </c>
      <c r="AF38" s="20"/>
      <c r="AG38" s="44">
        <f t="shared" si="24"/>
        <v>0</v>
      </c>
      <c r="AH38" s="44">
        <f t="shared" si="25"/>
        <v>0</v>
      </c>
      <c r="AI38" s="44">
        <f t="shared" si="26"/>
        <v>0</v>
      </c>
      <c r="AJ38" s="44">
        <f t="shared" si="27"/>
        <v>0</v>
      </c>
      <c r="AK38" s="44">
        <f t="shared" si="28"/>
        <v>0</v>
      </c>
      <c r="AL38" s="44">
        <f t="shared" si="29"/>
        <v>0</v>
      </c>
      <c r="AM38" s="20"/>
    </row>
    <row r="39" spans="4:39" x14ac:dyDescent="0.25">
      <c r="D39" s="20"/>
      <c r="E39" s="6">
        <f t="shared" si="2"/>
        <v>0</v>
      </c>
      <c r="F39" s="77">
        <f t="shared" si="3"/>
        <v>0</v>
      </c>
      <c r="G39" s="44">
        <f t="shared" si="4"/>
        <v>0</v>
      </c>
      <c r="H39" s="44">
        <f t="shared" si="5"/>
        <v>0</v>
      </c>
      <c r="I39" s="44">
        <f t="shared" si="6"/>
        <v>0</v>
      </c>
      <c r="J39" s="44">
        <f t="shared" si="7"/>
        <v>0</v>
      </c>
      <c r="K39" s="44">
        <f t="shared" si="8"/>
        <v>0</v>
      </c>
      <c r="L39" s="44">
        <f t="shared" si="9"/>
        <v>0</v>
      </c>
      <c r="M39" s="20"/>
      <c r="N39" s="44">
        <f t="shared" si="10"/>
        <v>0</v>
      </c>
      <c r="O39" s="44">
        <f t="shared" si="11"/>
        <v>0</v>
      </c>
      <c r="P39" s="44">
        <f t="shared" si="12"/>
        <v>0</v>
      </c>
      <c r="Q39" s="44">
        <f t="shared" si="13"/>
        <v>0</v>
      </c>
      <c r="R39" s="44">
        <f t="shared" si="14"/>
        <v>0</v>
      </c>
      <c r="S39" s="44">
        <f t="shared" si="15"/>
        <v>0</v>
      </c>
      <c r="W39" s="20"/>
      <c r="X39" s="6">
        <f t="shared" si="16"/>
        <v>0</v>
      </c>
      <c r="Y39" s="77">
        <f t="shared" si="17"/>
        <v>0</v>
      </c>
      <c r="Z39" s="44">
        <f t="shared" si="18"/>
        <v>0</v>
      </c>
      <c r="AA39" s="44">
        <f t="shared" si="19"/>
        <v>0</v>
      </c>
      <c r="AB39" s="44">
        <f t="shared" si="20"/>
        <v>0</v>
      </c>
      <c r="AC39" s="44">
        <f t="shared" si="21"/>
        <v>0</v>
      </c>
      <c r="AD39" s="44">
        <f t="shared" si="22"/>
        <v>0</v>
      </c>
      <c r="AE39" s="44">
        <f t="shared" si="23"/>
        <v>0</v>
      </c>
      <c r="AF39" s="20"/>
      <c r="AG39" s="44">
        <f t="shared" si="24"/>
        <v>0</v>
      </c>
      <c r="AH39" s="44">
        <f t="shared" si="25"/>
        <v>0</v>
      </c>
      <c r="AI39" s="44">
        <f t="shared" si="26"/>
        <v>0</v>
      </c>
      <c r="AJ39" s="44">
        <f t="shared" si="27"/>
        <v>0</v>
      </c>
      <c r="AK39" s="44">
        <f t="shared" si="28"/>
        <v>0</v>
      </c>
      <c r="AL39" s="44">
        <f t="shared" si="29"/>
        <v>0</v>
      </c>
      <c r="AM39" s="20"/>
    </row>
    <row r="40" spans="4:39" x14ac:dyDescent="0.25">
      <c r="D40" s="20"/>
      <c r="E40" s="6">
        <f t="shared" si="2"/>
        <v>0</v>
      </c>
      <c r="F40" s="77">
        <f t="shared" si="3"/>
        <v>0</v>
      </c>
      <c r="G40" s="44">
        <f t="shared" si="4"/>
        <v>0</v>
      </c>
      <c r="H40" s="44">
        <f t="shared" si="5"/>
        <v>0</v>
      </c>
      <c r="I40" s="44">
        <f t="shared" si="6"/>
        <v>0</v>
      </c>
      <c r="J40" s="44">
        <f t="shared" si="7"/>
        <v>0</v>
      </c>
      <c r="K40" s="44">
        <f t="shared" si="8"/>
        <v>0</v>
      </c>
      <c r="L40" s="44">
        <f t="shared" si="9"/>
        <v>0</v>
      </c>
      <c r="M40" s="20"/>
      <c r="N40" s="44">
        <f t="shared" si="10"/>
        <v>0</v>
      </c>
      <c r="O40" s="44">
        <f t="shared" si="11"/>
        <v>0</v>
      </c>
      <c r="P40" s="44">
        <f t="shared" si="12"/>
        <v>0</v>
      </c>
      <c r="Q40" s="44">
        <f t="shared" si="13"/>
        <v>0</v>
      </c>
      <c r="R40" s="44">
        <f t="shared" si="14"/>
        <v>0</v>
      </c>
      <c r="S40" s="44">
        <f t="shared" si="15"/>
        <v>0</v>
      </c>
      <c r="W40" s="20"/>
      <c r="X40" s="6">
        <f t="shared" si="16"/>
        <v>0</v>
      </c>
      <c r="Y40" s="77">
        <f t="shared" si="17"/>
        <v>0</v>
      </c>
      <c r="Z40" s="44">
        <f t="shared" si="18"/>
        <v>0</v>
      </c>
      <c r="AA40" s="44">
        <f t="shared" si="19"/>
        <v>0</v>
      </c>
      <c r="AB40" s="44">
        <f t="shared" si="20"/>
        <v>0</v>
      </c>
      <c r="AC40" s="44">
        <f t="shared" si="21"/>
        <v>0</v>
      </c>
      <c r="AD40" s="44">
        <f t="shared" si="22"/>
        <v>0</v>
      </c>
      <c r="AE40" s="44">
        <f t="shared" si="23"/>
        <v>0</v>
      </c>
      <c r="AF40" s="20"/>
      <c r="AG40" s="44">
        <f t="shared" si="24"/>
        <v>0</v>
      </c>
      <c r="AH40" s="44">
        <f t="shared" si="25"/>
        <v>0</v>
      </c>
      <c r="AI40" s="44">
        <f t="shared" si="26"/>
        <v>0</v>
      </c>
      <c r="AJ40" s="44">
        <f t="shared" si="27"/>
        <v>0</v>
      </c>
      <c r="AK40" s="44">
        <f t="shared" si="28"/>
        <v>0</v>
      </c>
      <c r="AL40" s="44">
        <f t="shared" si="29"/>
        <v>0</v>
      </c>
      <c r="AM40" s="20"/>
    </row>
    <row r="41" spans="4:39" x14ac:dyDescent="0.25">
      <c r="D41" s="20"/>
      <c r="E41" s="6">
        <f t="shared" si="2"/>
        <v>0</v>
      </c>
      <c r="F41" s="77">
        <f t="shared" si="3"/>
        <v>0</v>
      </c>
      <c r="G41" s="44">
        <f t="shared" si="4"/>
        <v>0</v>
      </c>
      <c r="H41" s="44">
        <f t="shared" si="5"/>
        <v>0</v>
      </c>
      <c r="I41" s="44">
        <f t="shared" si="6"/>
        <v>0</v>
      </c>
      <c r="J41" s="44">
        <f t="shared" si="7"/>
        <v>0</v>
      </c>
      <c r="K41" s="44">
        <f t="shared" si="8"/>
        <v>0</v>
      </c>
      <c r="L41" s="44">
        <f t="shared" si="9"/>
        <v>0</v>
      </c>
      <c r="M41" s="20"/>
      <c r="N41" s="44">
        <f t="shared" si="10"/>
        <v>0</v>
      </c>
      <c r="O41" s="44">
        <f t="shared" si="11"/>
        <v>0</v>
      </c>
      <c r="P41" s="44">
        <f t="shared" si="12"/>
        <v>0</v>
      </c>
      <c r="Q41" s="44">
        <f t="shared" si="13"/>
        <v>0</v>
      </c>
      <c r="R41" s="44">
        <f t="shared" si="14"/>
        <v>0</v>
      </c>
      <c r="S41" s="44">
        <f t="shared" si="15"/>
        <v>0</v>
      </c>
      <c r="W41" s="20"/>
      <c r="X41" s="6">
        <f t="shared" si="16"/>
        <v>0</v>
      </c>
      <c r="Y41" s="77">
        <f t="shared" si="17"/>
        <v>0</v>
      </c>
      <c r="Z41" s="44">
        <f t="shared" si="18"/>
        <v>0</v>
      </c>
      <c r="AA41" s="44">
        <f t="shared" si="19"/>
        <v>0</v>
      </c>
      <c r="AB41" s="44">
        <f t="shared" si="20"/>
        <v>0</v>
      </c>
      <c r="AC41" s="44">
        <f t="shared" si="21"/>
        <v>0</v>
      </c>
      <c r="AD41" s="44">
        <f t="shared" si="22"/>
        <v>0</v>
      </c>
      <c r="AE41" s="44">
        <f t="shared" si="23"/>
        <v>0</v>
      </c>
      <c r="AF41" s="20"/>
      <c r="AG41" s="44">
        <f t="shared" si="24"/>
        <v>0</v>
      </c>
      <c r="AH41" s="44">
        <f t="shared" si="25"/>
        <v>0</v>
      </c>
      <c r="AI41" s="44">
        <f t="shared" si="26"/>
        <v>0</v>
      </c>
      <c r="AJ41" s="44">
        <f t="shared" si="27"/>
        <v>0</v>
      </c>
      <c r="AK41" s="44">
        <f t="shared" si="28"/>
        <v>0</v>
      </c>
      <c r="AL41" s="44">
        <f t="shared" si="29"/>
        <v>0</v>
      </c>
      <c r="AM41" s="20"/>
    </row>
    <row r="42" spans="4:39" x14ac:dyDescent="0.25">
      <c r="D42" s="20"/>
      <c r="E42" s="6">
        <f t="shared" si="2"/>
        <v>0</v>
      </c>
      <c r="F42" s="77">
        <f t="shared" si="3"/>
        <v>0</v>
      </c>
      <c r="G42" s="44">
        <f t="shared" si="4"/>
        <v>0</v>
      </c>
      <c r="H42" s="44">
        <f t="shared" si="5"/>
        <v>0</v>
      </c>
      <c r="I42" s="44">
        <f t="shared" si="6"/>
        <v>0</v>
      </c>
      <c r="J42" s="44">
        <f t="shared" si="7"/>
        <v>0</v>
      </c>
      <c r="K42" s="44">
        <f t="shared" si="8"/>
        <v>0</v>
      </c>
      <c r="L42" s="44">
        <f t="shared" si="9"/>
        <v>0</v>
      </c>
      <c r="M42" s="20"/>
      <c r="N42" s="44">
        <f t="shared" si="10"/>
        <v>0</v>
      </c>
      <c r="O42" s="44">
        <f t="shared" si="11"/>
        <v>0</v>
      </c>
      <c r="P42" s="44">
        <f t="shared" si="12"/>
        <v>0</v>
      </c>
      <c r="Q42" s="44">
        <f t="shared" si="13"/>
        <v>0</v>
      </c>
      <c r="R42" s="44">
        <f t="shared" si="14"/>
        <v>0</v>
      </c>
      <c r="S42" s="44">
        <f t="shared" si="15"/>
        <v>0</v>
      </c>
      <c r="W42" s="20"/>
      <c r="X42" s="6">
        <f t="shared" si="16"/>
        <v>0</v>
      </c>
      <c r="Y42" s="77">
        <f t="shared" si="17"/>
        <v>0</v>
      </c>
      <c r="Z42" s="44">
        <f t="shared" si="18"/>
        <v>0</v>
      </c>
      <c r="AA42" s="44">
        <f t="shared" si="19"/>
        <v>0</v>
      </c>
      <c r="AB42" s="44">
        <f t="shared" si="20"/>
        <v>0</v>
      </c>
      <c r="AC42" s="44">
        <f t="shared" si="21"/>
        <v>0</v>
      </c>
      <c r="AD42" s="44">
        <f t="shared" si="22"/>
        <v>0</v>
      </c>
      <c r="AE42" s="44">
        <f t="shared" si="23"/>
        <v>0</v>
      </c>
      <c r="AF42" s="20"/>
      <c r="AG42" s="44">
        <f t="shared" si="24"/>
        <v>0</v>
      </c>
      <c r="AH42" s="44">
        <f t="shared" si="25"/>
        <v>0</v>
      </c>
      <c r="AI42" s="44">
        <f t="shared" si="26"/>
        <v>0</v>
      </c>
      <c r="AJ42" s="44">
        <f t="shared" si="27"/>
        <v>0</v>
      </c>
      <c r="AK42" s="44">
        <f t="shared" si="28"/>
        <v>0</v>
      </c>
      <c r="AL42" s="44">
        <f t="shared" si="29"/>
        <v>0</v>
      </c>
      <c r="AM42" s="20"/>
    </row>
    <row r="43" spans="4:39" x14ac:dyDescent="0.25">
      <c r="D43" s="20"/>
      <c r="E43" s="6">
        <f t="shared" si="2"/>
        <v>0</v>
      </c>
      <c r="F43" s="77">
        <f t="shared" si="3"/>
        <v>0</v>
      </c>
      <c r="G43" s="44">
        <f t="shared" si="4"/>
        <v>0</v>
      </c>
      <c r="H43" s="44">
        <f t="shared" si="5"/>
        <v>0</v>
      </c>
      <c r="I43" s="44">
        <f t="shared" si="6"/>
        <v>0</v>
      </c>
      <c r="J43" s="44">
        <f t="shared" si="7"/>
        <v>0</v>
      </c>
      <c r="K43" s="44">
        <f t="shared" si="8"/>
        <v>0</v>
      </c>
      <c r="L43" s="44">
        <f t="shared" si="9"/>
        <v>0</v>
      </c>
      <c r="M43" s="20"/>
      <c r="N43" s="44">
        <f t="shared" si="10"/>
        <v>0</v>
      </c>
      <c r="O43" s="44">
        <f t="shared" si="11"/>
        <v>0</v>
      </c>
      <c r="P43" s="44">
        <f t="shared" si="12"/>
        <v>0</v>
      </c>
      <c r="Q43" s="44">
        <f t="shared" si="13"/>
        <v>0</v>
      </c>
      <c r="R43" s="44">
        <f t="shared" si="14"/>
        <v>0</v>
      </c>
      <c r="S43" s="44">
        <f t="shared" si="15"/>
        <v>0</v>
      </c>
      <c r="W43" s="20"/>
      <c r="X43" s="6">
        <f t="shared" si="16"/>
        <v>0</v>
      </c>
      <c r="Y43" s="77">
        <f t="shared" si="17"/>
        <v>0</v>
      </c>
      <c r="Z43" s="44">
        <f t="shared" si="18"/>
        <v>0</v>
      </c>
      <c r="AA43" s="44">
        <f t="shared" si="19"/>
        <v>0</v>
      </c>
      <c r="AB43" s="44">
        <f t="shared" si="20"/>
        <v>0</v>
      </c>
      <c r="AC43" s="44">
        <f t="shared" si="21"/>
        <v>0</v>
      </c>
      <c r="AD43" s="44">
        <f t="shared" si="22"/>
        <v>0</v>
      </c>
      <c r="AE43" s="44">
        <f t="shared" si="23"/>
        <v>0</v>
      </c>
      <c r="AF43" s="20"/>
      <c r="AG43" s="44">
        <f t="shared" si="24"/>
        <v>0</v>
      </c>
      <c r="AH43" s="44">
        <f t="shared" si="25"/>
        <v>0</v>
      </c>
      <c r="AI43" s="44">
        <f t="shared" si="26"/>
        <v>0</v>
      </c>
      <c r="AJ43" s="44">
        <f t="shared" si="27"/>
        <v>0</v>
      </c>
      <c r="AK43" s="44">
        <f t="shared" si="28"/>
        <v>0</v>
      </c>
      <c r="AL43" s="44">
        <f t="shared" si="29"/>
        <v>0</v>
      </c>
      <c r="AM43" s="20"/>
    </row>
    <row r="44" spans="4:39" x14ac:dyDescent="0.25">
      <c r="D44" s="20"/>
      <c r="E44" s="6">
        <f t="shared" si="2"/>
        <v>0</v>
      </c>
      <c r="F44" s="77">
        <f t="shared" si="3"/>
        <v>0</v>
      </c>
      <c r="G44" s="44">
        <f t="shared" si="4"/>
        <v>0</v>
      </c>
      <c r="H44" s="44">
        <f t="shared" si="5"/>
        <v>0</v>
      </c>
      <c r="I44" s="44">
        <f t="shared" si="6"/>
        <v>0</v>
      </c>
      <c r="J44" s="44">
        <f t="shared" si="7"/>
        <v>0</v>
      </c>
      <c r="K44" s="44">
        <f t="shared" si="8"/>
        <v>0</v>
      </c>
      <c r="L44" s="44">
        <f t="shared" si="9"/>
        <v>0</v>
      </c>
      <c r="M44" s="20"/>
      <c r="N44" s="44">
        <f t="shared" si="10"/>
        <v>0</v>
      </c>
      <c r="O44" s="44">
        <f t="shared" si="11"/>
        <v>0</v>
      </c>
      <c r="P44" s="44">
        <f t="shared" si="12"/>
        <v>0</v>
      </c>
      <c r="Q44" s="44">
        <f t="shared" si="13"/>
        <v>0</v>
      </c>
      <c r="R44" s="44">
        <f t="shared" si="14"/>
        <v>0</v>
      </c>
      <c r="S44" s="44">
        <f t="shared" si="15"/>
        <v>0</v>
      </c>
      <c r="W44" s="20"/>
      <c r="X44" s="6">
        <f t="shared" si="16"/>
        <v>0</v>
      </c>
      <c r="Y44" s="77">
        <f t="shared" si="17"/>
        <v>0</v>
      </c>
      <c r="Z44" s="44">
        <f t="shared" si="18"/>
        <v>0</v>
      </c>
      <c r="AA44" s="44">
        <f t="shared" si="19"/>
        <v>0</v>
      </c>
      <c r="AB44" s="44">
        <f t="shared" si="20"/>
        <v>0</v>
      </c>
      <c r="AC44" s="44">
        <f t="shared" si="21"/>
        <v>0</v>
      </c>
      <c r="AD44" s="44">
        <f t="shared" si="22"/>
        <v>0</v>
      </c>
      <c r="AE44" s="44">
        <f t="shared" si="23"/>
        <v>0</v>
      </c>
      <c r="AF44" s="20"/>
      <c r="AG44" s="44">
        <f t="shared" si="24"/>
        <v>0</v>
      </c>
      <c r="AH44" s="44">
        <f t="shared" si="25"/>
        <v>0</v>
      </c>
      <c r="AI44" s="44">
        <f t="shared" si="26"/>
        <v>0</v>
      </c>
      <c r="AJ44" s="44">
        <f t="shared" si="27"/>
        <v>0</v>
      </c>
      <c r="AK44" s="44">
        <f t="shared" si="28"/>
        <v>0</v>
      </c>
      <c r="AL44" s="44">
        <f t="shared" si="29"/>
        <v>0</v>
      </c>
      <c r="AM44" s="20"/>
    </row>
    <row r="45" spans="4:39" x14ac:dyDescent="0.25">
      <c r="D45" s="20"/>
      <c r="E45" s="6">
        <f t="shared" si="2"/>
        <v>0</v>
      </c>
      <c r="F45" s="77">
        <f t="shared" si="3"/>
        <v>0</v>
      </c>
      <c r="G45" s="44">
        <f t="shared" si="4"/>
        <v>0</v>
      </c>
      <c r="H45" s="44">
        <f t="shared" si="5"/>
        <v>0</v>
      </c>
      <c r="I45" s="44">
        <f t="shared" si="6"/>
        <v>0</v>
      </c>
      <c r="J45" s="44">
        <f t="shared" si="7"/>
        <v>0</v>
      </c>
      <c r="K45" s="44">
        <f t="shared" si="8"/>
        <v>0</v>
      </c>
      <c r="L45" s="44">
        <f t="shared" si="9"/>
        <v>0</v>
      </c>
      <c r="M45" s="20"/>
      <c r="N45" s="44">
        <f t="shared" si="10"/>
        <v>0</v>
      </c>
      <c r="O45" s="44">
        <f t="shared" si="11"/>
        <v>0</v>
      </c>
      <c r="P45" s="44">
        <f t="shared" si="12"/>
        <v>0</v>
      </c>
      <c r="Q45" s="44">
        <f t="shared" si="13"/>
        <v>0</v>
      </c>
      <c r="R45" s="44">
        <f t="shared" si="14"/>
        <v>0</v>
      </c>
      <c r="S45" s="44">
        <f t="shared" si="15"/>
        <v>0</v>
      </c>
      <c r="W45" s="20"/>
      <c r="X45" s="6">
        <f t="shared" si="16"/>
        <v>0</v>
      </c>
      <c r="Y45" s="77">
        <f t="shared" si="17"/>
        <v>0</v>
      </c>
      <c r="Z45" s="44">
        <f t="shared" si="18"/>
        <v>0</v>
      </c>
      <c r="AA45" s="44">
        <f t="shared" si="19"/>
        <v>0</v>
      </c>
      <c r="AB45" s="44">
        <f t="shared" si="20"/>
        <v>0</v>
      </c>
      <c r="AC45" s="44">
        <f t="shared" si="21"/>
        <v>0</v>
      </c>
      <c r="AD45" s="44">
        <f t="shared" si="22"/>
        <v>0</v>
      </c>
      <c r="AE45" s="44">
        <f t="shared" si="23"/>
        <v>0</v>
      </c>
      <c r="AF45" s="20"/>
      <c r="AG45" s="44">
        <f t="shared" si="24"/>
        <v>0</v>
      </c>
      <c r="AH45" s="44">
        <f t="shared" si="25"/>
        <v>0</v>
      </c>
      <c r="AI45" s="44">
        <f t="shared" si="26"/>
        <v>0</v>
      </c>
      <c r="AJ45" s="44">
        <f t="shared" si="27"/>
        <v>0</v>
      </c>
      <c r="AK45" s="44">
        <f t="shared" si="28"/>
        <v>0</v>
      </c>
      <c r="AL45" s="44">
        <f t="shared" si="29"/>
        <v>0</v>
      </c>
      <c r="AM45" s="20"/>
    </row>
    <row r="46" spans="4:39" x14ac:dyDescent="0.25">
      <c r="D46" s="20"/>
      <c r="E46" s="6">
        <f t="shared" si="2"/>
        <v>0</v>
      </c>
      <c r="F46" s="77">
        <f t="shared" si="3"/>
        <v>0</v>
      </c>
      <c r="G46" s="44">
        <f t="shared" si="4"/>
        <v>0</v>
      </c>
      <c r="H46" s="44">
        <f t="shared" si="5"/>
        <v>0</v>
      </c>
      <c r="I46" s="44">
        <f t="shared" si="6"/>
        <v>0</v>
      </c>
      <c r="J46" s="44">
        <f t="shared" si="7"/>
        <v>0</v>
      </c>
      <c r="K46" s="44">
        <f t="shared" si="8"/>
        <v>0</v>
      </c>
      <c r="L46" s="44">
        <f t="shared" si="9"/>
        <v>0</v>
      </c>
      <c r="M46" s="20"/>
      <c r="N46" s="44">
        <f t="shared" si="10"/>
        <v>0</v>
      </c>
      <c r="O46" s="44">
        <f t="shared" si="11"/>
        <v>0</v>
      </c>
      <c r="P46" s="44">
        <f t="shared" si="12"/>
        <v>0</v>
      </c>
      <c r="Q46" s="44">
        <f t="shared" si="13"/>
        <v>0</v>
      </c>
      <c r="R46" s="44">
        <f t="shared" si="14"/>
        <v>0</v>
      </c>
      <c r="S46" s="44">
        <f t="shared" si="15"/>
        <v>0</v>
      </c>
      <c r="W46" s="20"/>
      <c r="X46" s="6">
        <f t="shared" si="16"/>
        <v>0</v>
      </c>
      <c r="Y46" s="77">
        <f t="shared" si="17"/>
        <v>0</v>
      </c>
      <c r="Z46" s="44">
        <f t="shared" si="18"/>
        <v>0</v>
      </c>
      <c r="AA46" s="44">
        <f t="shared" si="19"/>
        <v>0</v>
      </c>
      <c r="AB46" s="44">
        <f t="shared" si="20"/>
        <v>0</v>
      </c>
      <c r="AC46" s="44">
        <f t="shared" si="21"/>
        <v>0</v>
      </c>
      <c r="AD46" s="44">
        <f t="shared" si="22"/>
        <v>0</v>
      </c>
      <c r="AE46" s="44">
        <f t="shared" si="23"/>
        <v>0</v>
      </c>
      <c r="AF46" s="20"/>
      <c r="AG46" s="44">
        <f t="shared" si="24"/>
        <v>0</v>
      </c>
      <c r="AH46" s="44">
        <f t="shared" si="25"/>
        <v>0</v>
      </c>
      <c r="AI46" s="44">
        <f t="shared" si="26"/>
        <v>0</v>
      </c>
      <c r="AJ46" s="44">
        <f t="shared" si="27"/>
        <v>0</v>
      </c>
      <c r="AK46" s="44">
        <f t="shared" si="28"/>
        <v>0</v>
      </c>
      <c r="AL46" s="44">
        <f t="shared" si="29"/>
        <v>0</v>
      </c>
      <c r="AM46" s="20"/>
    </row>
    <row r="47" spans="4:39" x14ac:dyDescent="0.25">
      <c r="D47" s="20"/>
      <c r="E47" s="6">
        <f t="shared" si="2"/>
        <v>0</v>
      </c>
      <c r="F47" s="77">
        <f t="shared" si="3"/>
        <v>0</v>
      </c>
      <c r="G47" s="44">
        <f t="shared" si="4"/>
        <v>0</v>
      </c>
      <c r="H47" s="44">
        <f t="shared" si="5"/>
        <v>0</v>
      </c>
      <c r="I47" s="44">
        <f t="shared" si="6"/>
        <v>0</v>
      </c>
      <c r="J47" s="44">
        <f t="shared" si="7"/>
        <v>0</v>
      </c>
      <c r="K47" s="44">
        <f t="shared" si="8"/>
        <v>0</v>
      </c>
      <c r="L47" s="44">
        <f t="shared" si="9"/>
        <v>0</v>
      </c>
      <c r="M47" s="20"/>
      <c r="N47" s="44">
        <f t="shared" si="10"/>
        <v>0</v>
      </c>
      <c r="O47" s="44">
        <f t="shared" si="11"/>
        <v>0</v>
      </c>
      <c r="P47" s="44">
        <f t="shared" si="12"/>
        <v>0</v>
      </c>
      <c r="Q47" s="44">
        <f t="shared" si="13"/>
        <v>0</v>
      </c>
      <c r="R47" s="44">
        <f t="shared" si="14"/>
        <v>0</v>
      </c>
      <c r="S47" s="44">
        <f t="shared" si="15"/>
        <v>0</v>
      </c>
      <c r="W47" s="20"/>
      <c r="X47" s="6">
        <f t="shared" si="16"/>
        <v>0</v>
      </c>
      <c r="Y47" s="77">
        <f t="shared" si="17"/>
        <v>0</v>
      </c>
      <c r="Z47" s="44">
        <f t="shared" si="18"/>
        <v>0</v>
      </c>
      <c r="AA47" s="44">
        <f t="shared" si="19"/>
        <v>0</v>
      </c>
      <c r="AB47" s="44">
        <f t="shared" si="20"/>
        <v>0</v>
      </c>
      <c r="AC47" s="44">
        <f t="shared" si="21"/>
        <v>0</v>
      </c>
      <c r="AD47" s="44">
        <f t="shared" si="22"/>
        <v>0</v>
      </c>
      <c r="AE47" s="44">
        <f t="shared" si="23"/>
        <v>0</v>
      </c>
      <c r="AF47" s="20"/>
      <c r="AG47" s="44">
        <f t="shared" si="24"/>
        <v>0</v>
      </c>
      <c r="AH47" s="44">
        <f t="shared" si="25"/>
        <v>0</v>
      </c>
      <c r="AI47" s="44">
        <f t="shared" si="26"/>
        <v>0</v>
      </c>
      <c r="AJ47" s="44">
        <f t="shared" si="27"/>
        <v>0</v>
      </c>
      <c r="AK47" s="44">
        <f t="shared" si="28"/>
        <v>0</v>
      </c>
      <c r="AL47" s="44">
        <f t="shared" si="29"/>
        <v>0</v>
      </c>
      <c r="AM47" s="20"/>
    </row>
    <row r="48" spans="4:39" x14ac:dyDescent="0.25">
      <c r="D48" s="20"/>
      <c r="E48" s="6">
        <f t="shared" si="2"/>
        <v>0</v>
      </c>
      <c r="F48" s="77">
        <f t="shared" si="3"/>
        <v>0</v>
      </c>
      <c r="G48" s="44">
        <f t="shared" si="4"/>
        <v>0</v>
      </c>
      <c r="H48" s="44">
        <f t="shared" si="5"/>
        <v>0</v>
      </c>
      <c r="I48" s="44">
        <f t="shared" si="6"/>
        <v>0</v>
      </c>
      <c r="J48" s="44">
        <f t="shared" si="7"/>
        <v>0</v>
      </c>
      <c r="K48" s="44">
        <f t="shared" si="8"/>
        <v>0</v>
      </c>
      <c r="L48" s="44">
        <f t="shared" si="9"/>
        <v>0</v>
      </c>
      <c r="M48" s="20"/>
      <c r="N48" s="44">
        <f t="shared" si="10"/>
        <v>0</v>
      </c>
      <c r="O48" s="44">
        <f t="shared" si="11"/>
        <v>0</v>
      </c>
      <c r="P48" s="44">
        <f t="shared" si="12"/>
        <v>0</v>
      </c>
      <c r="Q48" s="44">
        <f t="shared" si="13"/>
        <v>0</v>
      </c>
      <c r="R48" s="44">
        <f t="shared" si="14"/>
        <v>0</v>
      </c>
      <c r="S48" s="44">
        <f t="shared" si="15"/>
        <v>0</v>
      </c>
      <c r="W48" s="20"/>
      <c r="X48" s="6">
        <f t="shared" si="16"/>
        <v>0</v>
      </c>
      <c r="Y48" s="77">
        <f t="shared" si="17"/>
        <v>0</v>
      </c>
      <c r="Z48" s="44">
        <f t="shared" si="18"/>
        <v>0</v>
      </c>
      <c r="AA48" s="44">
        <f t="shared" si="19"/>
        <v>0</v>
      </c>
      <c r="AB48" s="44">
        <f t="shared" si="20"/>
        <v>0</v>
      </c>
      <c r="AC48" s="44">
        <f t="shared" si="21"/>
        <v>0</v>
      </c>
      <c r="AD48" s="44">
        <f t="shared" si="22"/>
        <v>0</v>
      </c>
      <c r="AE48" s="44">
        <f t="shared" si="23"/>
        <v>0</v>
      </c>
      <c r="AF48" s="20"/>
      <c r="AG48" s="44">
        <f t="shared" si="24"/>
        <v>0</v>
      </c>
      <c r="AH48" s="44">
        <f t="shared" si="25"/>
        <v>0</v>
      </c>
      <c r="AI48" s="44">
        <f t="shared" si="26"/>
        <v>0</v>
      </c>
      <c r="AJ48" s="44">
        <f t="shared" si="27"/>
        <v>0</v>
      </c>
      <c r="AK48" s="44">
        <f t="shared" si="28"/>
        <v>0</v>
      </c>
      <c r="AL48" s="44">
        <f t="shared" si="29"/>
        <v>0</v>
      </c>
      <c r="AM48" s="20"/>
    </row>
    <row r="49" spans="4:39" x14ac:dyDescent="0.25">
      <c r="D49" s="20"/>
      <c r="E49" s="6">
        <f t="shared" si="2"/>
        <v>0</v>
      </c>
      <c r="F49" s="77">
        <f t="shared" si="3"/>
        <v>0</v>
      </c>
      <c r="G49" s="44">
        <f t="shared" si="4"/>
        <v>0</v>
      </c>
      <c r="H49" s="44">
        <f t="shared" si="5"/>
        <v>0</v>
      </c>
      <c r="I49" s="44">
        <f t="shared" si="6"/>
        <v>0</v>
      </c>
      <c r="J49" s="44">
        <f t="shared" si="7"/>
        <v>0</v>
      </c>
      <c r="K49" s="44">
        <f t="shared" si="8"/>
        <v>0</v>
      </c>
      <c r="L49" s="44">
        <f t="shared" si="9"/>
        <v>0</v>
      </c>
      <c r="M49" s="20"/>
      <c r="N49" s="44">
        <f t="shared" si="10"/>
        <v>0</v>
      </c>
      <c r="O49" s="44">
        <f t="shared" si="11"/>
        <v>0</v>
      </c>
      <c r="P49" s="44">
        <f t="shared" si="12"/>
        <v>0</v>
      </c>
      <c r="Q49" s="44">
        <f t="shared" si="13"/>
        <v>0</v>
      </c>
      <c r="R49" s="44">
        <f t="shared" si="14"/>
        <v>0</v>
      </c>
      <c r="S49" s="44">
        <f t="shared" si="15"/>
        <v>0</v>
      </c>
      <c r="W49" s="20"/>
      <c r="X49" s="6">
        <f t="shared" si="16"/>
        <v>0</v>
      </c>
      <c r="Y49" s="77">
        <f t="shared" si="17"/>
        <v>0</v>
      </c>
      <c r="Z49" s="44">
        <f t="shared" si="18"/>
        <v>0</v>
      </c>
      <c r="AA49" s="44">
        <f t="shared" si="19"/>
        <v>0</v>
      </c>
      <c r="AB49" s="44">
        <f t="shared" si="20"/>
        <v>0</v>
      </c>
      <c r="AC49" s="44">
        <f t="shared" si="21"/>
        <v>0</v>
      </c>
      <c r="AD49" s="44">
        <f t="shared" si="22"/>
        <v>0</v>
      </c>
      <c r="AE49" s="44">
        <f t="shared" si="23"/>
        <v>0</v>
      </c>
      <c r="AF49" s="20"/>
      <c r="AG49" s="44">
        <f t="shared" si="24"/>
        <v>0</v>
      </c>
      <c r="AH49" s="44">
        <f t="shared" si="25"/>
        <v>0</v>
      </c>
      <c r="AI49" s="44">
        <f t="shared" si="26"/>
        <v>0</v>
      </c>
      <c r="AJ49" s="44">
        <f t="shared" si="27"/>
        <v>0</v>
      </c>
      <c r="AK49" s="44">
        <f t="shared" si="28"/>
        <v>0</v>
      </c>
      <c r="AL49" s="44">
        <f t="shared" si="29"/>
        <v>0</v>
      </c>
      <c r="AM49" s="20"/>
    </row>
    <row r="50" spans="4:39" x14ac:dyDescent="0.25">
      <c r="D50" s="20"/>
      <c r="E50" s="6">
        <f t="shared" si="2"/>
        <v>0</v>
      </c>
      <c r="F50" s="77">
        <f t="shared" si="3"/>
        <v>0</v>
      </c>
      <c r="G50" s="44">
        <f t="shared" si="4"/>
        <v>0</v>
      </c>
      <c r="H50" s="44">
        <f t="shared" si="5"/>
        <v>0</v>
      </c>
      <c r="I50" s="44">
        <f t="shared" si="6"/>
        <v>0</v>
      </c>
      <c r="J50" s="44">
        <f t="shared" si="7"/>
        <v>0</v>
      </c>
      <c r="K50" s="44">
        <f t="shared" si="8"/>
        <v>0</v>
      </c>
      <c r="L50" s="44">
        <f t="shared" si="9"/>
        <v>0</v>
      </c>
      <c r="M50" s="20"/>
      <c r="N50" s="44">
        <f t="shared" si="10"/>
        <v>0</v>
      </c>
      <c r="O50" s="44">
        <f t="shared" si="11"/>
        <v>0</v>
      </c>
      <c r="P50" s="44">
        <f t="shared" si="12"/>
        <v>0</v>
      </c>
      <c r="Q50" s="44">
        <f t="shared" si="13"/>
        <v>0</v>
      </c>
      <c r="R50" s="44">
        <f t="shared" si="14"/>
        <v>0</v>
      </c>
      <c r="S50" s="44">
        <f t="shared" si="15"/>
        <v>0</v>
      </c>
      <c r="W50" s="20"/>
      <c r="X50" s="6">
        <f t="shared" si="16"/>
        <v>0</v>
      </c>
      <c r="Y50" s="77">
        <f t="shared" si="17"/>
        <v>0</v>
      </c>
      <c r="Z50" s="44">
        <f t="shared" si="18"/>
        <v>0</v>
      </c>
      <c r="AA50" s="44">
        <f t="shared" si="19"/>
        <v>0</v>
      </c>
      <c r="AB50" s="44">
        <f t="shared" si="20"/>
        <v>0</v>
      </c>
      <c r="AC50" s="44">
        <f t="shared" si="21"/>
        <v>0</v>
      </c>
      <c r="AD50" s="44">
        <f t="shared" si="22"/>
        <v>0</v>
      </c>
      <c r="AE50" s="44">
        <f t="shared" si="23"/>
        <v>0</v>
      </c>
      <c r="AF50" s="20"/>
      <c r="AG50" s="44">
        <f t="shared" si="24"/>
        <v>0</v>
      </c>
      <c r="AH50" s="44">
        <f t="shared" si="25"/>
        <v>0</v>
      </c>
      <c r="AI50" s="44">
        <f t="shared" si="26"/>
        <v>0</v>
      </c>
      <c r="AJ50" s="44">
        <f t="shared" si="27"/>
        <v>0</v>
      </c>
      <c r="AK50" s="44">
        <f t="shared" si="28"/>
        <v>0</v>
      </c>
      <c r="AL50" s="44">
        <f t="shared" si="29"/>
        <v>0</v>
      </c>
      <c r="AM50" s="20"/>
    </row>
    <row r="51" spans="4:39" x14ac:dyDescent="0.25">
      <c r="D51" s="20"/>
      <c r="E51" s="6">
        <f t="shared" si="2"/>
        <v>0</v>
      </c>
      <c r="F51" s="77">
        <f t="shared" si="3"/>
        <v>0</v>
      </c>
      <c r="G51" s="44">
        <f t="shared" si="4"/>
        <v>0</v>
      </c>
      <c r="H51" s="44">
        <f t="shared" si="5"/>
        <v>0</v>
      </c>
      <c r="I51" s="44">
        <f t="shared" si="6"/>
        <v>0</v>
      </c>
      <c r="J51" s="44">
        <f t="shared" si="7"/>
        <v>0</v>
      </c>
      <c r="K51" s="44">
        <f t="shared" si="8"/>
        <v>0</v>
      </c>
      <c r="L51" s="44">
        <f t="shared" si="9"/>
        <v>0</v>
      </c>
      <c r="M51" s="20"/>
      <c r="N51" s="44">
        <f t="shared" si="10"/>
        <v>0</v>
      </c>
      <c r="O51" s="44">
        <f t="shared" si="11"/>
        <v>0</v>
      </c>
      <c r="P51" s="44">
        <f t="shared" si="12"/>
        <v>0</v>
      </c>
      <c r="Q51" s="44">
        <f t="shared" si="13"/>
        <v>0</v>
      </c>
      <c r="R51" s="44">
        <f t="shared" si="14"/>
        <v>0</v>
      </c>
      <c r="S51" s="44">
        <f t="shared" si="15"/>
        <v>0</v>
      </c>
      <c r="W51" s="20"/>
      <c r="X51" s="6">
        <f t="shared" si="16"/>
        <v>0</v>
      </c>
      <c r="Y51" s="77">
        <f t="shared" si="17"/>
        <v>0</v>
      </c>
      <c r="Z51" s="44">
        <f t="shared" si="18"/>
        <v>0</v>
      </c>
      <c r="AA51" s="44">
        <f t="shared" si="19"/>
        <v>0</v>
      </c>
      <c r="AB51" s="44">
        <f t="shared" si="20"/>
        <v>0</v>
      </c>
      <c r="AC51" s="44">
        <f t="shared" si="21"/>
        <v>0</v>
      </c>
      <c r="AD51" s="44">
        <f t="shared" si="22"/>
        <v>0</v>
      </c>
      <c r="AE51" s="44">
        <f t="shared" si="23"/>
        <v>0</v>
      </c>
      <c r="AF51" s="20"/>
      <c r="AG51" s="44">
        <f t="shared" si="24"/>
        <v>0</v>
      </c>
      <c r="AH51" s="44">
        <f t="shared" si="25"/>
        <v>0</v>
      </c>
      <c r="AI51" s="44">
        <f t="shared" si="26"/>
        <v>0</v>
      </c>
      <c r="AJ51" s="44">
        <f t="shared" si="27"/>
        <v>0</v>
      </c>
      <c r="AK51" s="44">
        <f t="shared" si="28"/>
        <v>0</v>
      </c>
      <c r="AL51" s="44">
        <f t="shared" si="29"/>
        <v>0</v>
      </c>
      <c r="AM51" s="20"/>
    </row>
    <row r="52" spans="4:39" x14ac:dyDescent="0.25">
      <c r="D52" s="20"/>
      <c r="E52" s="6">
        <f t="shared" si="2"/>
        <v>0</v>
      </c>
      <c r="F52" s="77">
        <f t="shared" si="3"/>
        <v>0</v>
      </c>
      <c r="G52" s="44">
        <f t="shared" si="4"/>
        <v>0</v>
      </c>
      <c r="H52" s="44">
        <f t="shared" si="5"/>
        <v>0</v>
      </c>
      <c r="I52" s="44">
        <f t="shared" si="6"/>
        <v>0</v>
      </c>
      <c r="J52" s="44">
        <f t="shared" si="7"/>
        <v>0</v>
      </c>
      <c r="K52" s="44">
        <f t="shared" si="8"/>
        <v>0</v>
      </c>
      <c r="L52" s="44">
        <f t="shared" si="9"/>
        <v>0</v>
      </c>
      <c r="M52" s="20"/>
      <c r="N52" s="44">
        <f t="shared" si="10"/>
        <v>0</v>
      </c>
      <c r="O52" s="44">
        <f t="shared" si="11"/>
        <v>0</v>
      </c>
      <c r="P52" s="44">
        <f t="shared" si="12"/>
        <v>0</v>
      </c>
      <c r="Q52" s="44">
        <f t="shared" si="13"/>
        <v>0</v>
      </c>
      <c r="R52" s="44">
        <f t="shared" si="14"/>
        <v>0</v>
      </c>
      <c r="S52" s="44">
        <f t="shared" si="15"/>
        <v>0</v>
      </c>
      <c r="W52" s="20"/>
      <c r="X52" s="6">
        <f t="shared" si="16"/>
        <v>0</v>
      </c>
      <c r="Y52" s="77">
        <f t="shared" si="17"/>
        <v>0</v>
      </c>
      <c r="Z52" s="44">
        <f t="shared" si="18"/>
        <v>0</v>
      </c>
      <c r="AA52" s="44">
        <f t="shared" si="19"/>
        <v>0</v>
      </c>
      <c r="AB52" s="44">
        <f t="shared" si="20"/>
        <v>0</v>
      </c>
      <c r="AC52" s="44">
        <f t="shared" si="21"/>
        <v>0</v>
      </c>
      <c r="AD52" s="44">
        <f t="shared" si="22"/>
        <v>0</v>
      </c>
      <c r="AE52" s="44">
        <f t="shared" si="23"/>
        <v>0</v>
      </c>
      <c r="AF52" s="20"/>
      <c r="AG52" s="44">
        <f t="shared" si="24"/>
        <v>0</v>
      </c>
      <c r="AH52" s="44">
        <f t="shared" si="25"/>
        <v>0</v>
      </c>
      <c r="AI52" s="44">
        <f t="shared" si="26"/>
        <v>0</v>
      </c>
      <c r="AJ52" s="44">
        <f t="shared" si="27"/>
        <v>0</v>
      </c>
      <c r="AK52" s="44">
        <f t="shared" si="28"/>
        <v>0</v>
      </c>
      <c r="AL52" s="44">
        <f t="shared" si="29"/>
        <v>0</v>
      </c>
      <c r="AM52" s="20"/>
    </row>
    <row r="53" spans="4:39" x14ac:dyDescent="0.25">
      <c r="D53" s="20"/>
      <c r="E53" s="6">
        <f t="shared" si="2"/>
        <v>0</v>
      </c>
      <c r="F53" s="77">
        <f t="shared" si="3"/>
        <v>0</v>
      </c>
      <c r="G53" s="44">
        <f t="shared" si="4"/>
        <v>0</v>
      </c>
      <c r="H53" s="44">
        <f t="shared" si="5"/>
        <v>0</v>
      </c>
      <c r="I53" s="44">
        <f t="shared" si="6"/>
        <v>0</v>
      </c>
      <c r="J53" s="44">
        <f t="shared" si="7"/>
        <v>0</v>
      </c>
      <c r="K53" s="44">
        <f t="shared" si="8"/>
        <v>0</v>
      </c>
      <c r="L53" s="44">
        <f t="shared" si="9"/>
        <v>0</v>
      </c>
      <c r="M53" s="20"/>
      <c r="N53" s="44">
        <f t="shared" si="10"/>
        <v>0</v>
      </c>
      <c r="O53" s="44">
        <f t="shared" si="11"/>
        <v>0</v>
      </c>
      <c r="P53" s="44">
        <f t="shared" si="12"/>
        <v>0</v>
      </c>
      <c r="Q53" s="44">
        <f t="shared" si="13"/>
        <v>0</v>
      </c>
      <c r="R53" s="44">
        <f t="shared" si="14"/>
        <v>0</v>
      </c>
      <c r="S53" s="44">
        <f t="shared" si="15"/>
        <v>0</v>
      </c>
      <c r="W53" s="20"/>
      <c r="X53" s="6">
        <f t="shared" si="16"/>
        <v>0</v>
      </c>
      <c r="Y53" s="77">
        <f t="shared" si="17"/>
        <v>0</v>
      </c>
      <c r="Z53" s="44">
        <f t="shared" si="18"/>
        <v>0</v>
      </c>
      <c r="AA53" s="44">
        <f t="shared" si="19"/>
        <v>0</v>
      </c>
      <c r="AB53" s="44">
        <f t="shared" si="20"/>
        <v>0</v>
      </c>
      <c r="AC53" s="44">
        <f t="shared" si="21"/>
        <v>0</v>
      </c>
      <c r="AD53" s="44">
        <f t="shared" si="22"/>
        <v>0</v>
      </c>
      <c r="AE53" s="44">
        <f t="shared" si="23"/>
        <v>0</v>
      </c>
      <c r="AF53" s="20"/>
      <c r="AG53" s="44">
        <f t="shared" si="24"/>
        <v>0</v>
      </c>
      <c r="AH53" s="44">
        <f t="shared" si="25"/>
        <v>0</v>
      </c>
      <c r="AI53" s="44">
        <f t="shared" si="26"/>
        <v>0</v>
      </c>
      <c r="AJ53" s="44">
        <f t="shared" si="27"/>
        <v>0</v>
      </c>
      <c r="AK53" s="44">
        <f t="shared" si="28"/>
        <v>0</v>
      </c>
      <c r="AL53" s="44">
        <f t="shared" si="29"/>
        <v>0</v>
      </c>
      <c r="AM53" s="20"/>
    </row>
    <row r="54" spans="4:39" x14ac:dyDescent="0.25">
      <c r="D54" s="20"/>
      <c r="E54" s="6">
        <f t="shared" si="2"/>
        <v>0</v>
      </c>
      <c r="F54" s="77">
        <f t="shared" si="3"/>
        <v>0</v>
      </c>
      <c r="G54" s="44">
        <f t="shared" si="4"/>
        <v>0</v>
      </c>
      <c r="H54" s="44">
        <f t="shared" si="5"/>
        <v>0</v>
      </c>
      <c r="I54" s="44">
        <f t="shared" si="6"/>
        <v>0</v>
      </c>
      <c r="J54" s="44">
        <f t="shared" si="7"/>
        <v>0</v>
      </c>
      <c r="K54" s="44">
        <f t="shared" si="8"/>
        <v>0</v>
      </c>
      <c r="L54" s="44">
        <f t="shared" si="9"/>
        <v>0</v>
      </c>
      <c r="M54" s="20"/>
      <c r="N54" s="44">
        <f t="shared" si="10"/>
        <v>0</v>
      </c>
      <c r="O54" s="44">
        <f t="shared" si="11"/>
        <v>0</v>
      </c>
      <c r="P54" s="44">
        <f t="shared" si="12"/>
        <v>0</v>
      </c>
      <c r="Q54" s="44">
        <f t="shared" si="13"/>
        <v>0</v>
      </c>
      <c r="R54" s="44">
        <f t="shared" si="14"/>
        <v>0</v>
      </c>
      <c r="S54" s="44">
        <f t="shared" si="15"/>
        <v>0</v>
      </c>
      <c r="W54" s="20"/>
      <c r="X54" s="6">
        <f t="shared" si="16"/>
        <v>0</v>
      </c>
      <c r="Y54" s="77">
        <f t="shared" si="17"/>
        <v>0</v>
      </c>
      <c r="Z54" s="44">
        <f t="shared" si="18"/>
        <v>0</v>
      </c>
      <c r="AA54" s="44">
        <f t="shared" si="19"/>
        <v>0</v>
      </c>
      <c r="AB54" s="44">
        <f t="shared" si="20"/>
        <v>0</v>
      </c>
      <c r="AC54" s="44">
        <f t="shared" si="21"/>
        <v>0</v>
      </c>
      <c r="AD54" s="44">
        <f t="shared" si="22"/>
        <v>0</v>
      </c>
      <c r="AE54" s="44">
        <f t="shared" si="23"/>
        <v>0</v>
      </c>
      <c r="AF54" s="20"/>
      <c r="AG54" s="44">
        <f t="shared" si="24"/>
        <v>0</v>
      </c>
      <c r="AH54" s="44">
        <f t="shared" si="25"/>
        <v>0</v>
      </c>
      <c r="AI54" s="44">
        <f t="shared" si="26"/>
        <v>0</v>
      </c>
      <c r="AJ54" s="44">
        <f t="shared" si="27"/>
        <v>0</v>
      </c>
      <c r="AK54" s="44">
        <f t="shared" si="28"/>
        <v>0</v>
      </c>
      <c r="AL54" s="44">
        <f t="shared" si="29"/>
        <v>0</v>
      </c>
      <c r="AM54" s="20"/>
    </row>
    <row r="55" spans="4:39" x14ac:dyDescent="0.25">
      <c r="D55" s="20"/>
      <c r="E55" s="6">
        <f t="shared" si="2"/>
        <v>0</v>
      </c>
      <c r="F55" s="77">
        <f t="shared" si="3"/>
        <v>0</v>
      </c>
      <c r="G55" s="44">
        <f t="shared" si="4"/>
        <v>0</v>
      </c>
      <c r="H55" s="44">
        <f t="shared" si="5"/>
        <v>0</v>
      </c>
      <c r="I55" s="44">
        <f t="shared" si="6"/>
        <v>0</v>
      </c>
      <c r="J55" s="44">
        <f t="shared" si="7"/>
        <v>0</v>
      </c>
      <c r="K55" s="44">
        <f t="shared" si="8"/>
        <v>0</v>
      </c>
      <c r="L55" s="44">
        <f t="shared" si="9"/>
        <v>0</v>
      </c>
      <c r="M55" s="20"/>
      <c r="N55" s="44">
        <f t="shared" si="10"/>
        <v>0</v>
      </c>
      <c r="O55" s="44">
        <f t="shared" si="11"/>
        <v>0</v>
      </c>
      <c r="P55" s="44">
        <f t="shared" si="12"/>
        <v>0</v>
      </c>
      <c r="Q55" s="44">
        <f t="shared" si="13"/>
        <v>0</v>
      </c>
      <c r="R55" s="44">
        <f t="shared" si="14"/>
        <v>0</v>
      </c>
      <c r="S55" s="44">
        <f t="shared" si="15"/>
        <v>0</v>
      </c>
      <c r="W55" s="20"/>
      <c r="X55" s="6">
        <f t="shared" si="16"/>
        <v>0</v>
      </c>
      <c r="Y55" s="77">
        <f t="shared" si="17"/>
        <v>0</v>
      </c>
      <c r="Z55" s="44">
        <f t="shared" si="18"/>
        <v>0</v>
      </c>
      <c r="AA55" s="44">
        <f t="shared" si="19"/>
        <v>0</v>
      </c>
      <c r="AB55" s="44">
        <f t="shared" si="20"/>
        <v>0</v>
      </c>
      <c r="AC55" s="44">
        <f t="shared" si="21"/>
        <v>0</v>
      </c>
      <c r="AD55" s="44">
        <f t="shared" si="22"/>
        <v>0</v>
      </c>
      <c r="AE55" s="44">
        <f t="shared" si="23"/>
        <v>0</v>
      </c>
      <c r="AF55" s="20"/>
      <c r="AG55" s="44">
        <f t="shared" si="24"/>
        <v>0</v>
      </c>
      <c r="AH55" s="44">
        <f t="shared" si="25"/>
        <v>0</v>
      </c>
      <c r="AI55" s="44">
        <f t="shared" si="26"/>
        <v>0</v>
      </c>
      <c r="AJ55" s="44">
        <f t="shared" si="27"/>
        <v>0</v>
      </c>
      <c r="AK55" s="44">
        <f t="shared" si="28"/>
        <v>0</v>
      </c>
      <c r="AL55" s="44">
        <f t="shared" si="29"/>
        <v>0</v>
      </c>
      <c r="AM55" s="20"/>
    </row>
    <row r="56" spans="4:39" x14ac:dyDescent="0.25">
      <c r="E56" s="6"/>
      <c r="F56" s="77"/>
      <c r="G56" s="44"/>
      <c r="H56" s="44"/>
      <c r="I56" s="44"/>
      <c r="J56" s="44"/>
      <c r="K56" s="44"/>
      <c r="L56" s="44"/>
      <c r="N56" s="44"/>
      <c r="O56" s="44"/>
      <c r="P56" s="44"/>
      <c r="Q56" s="44"/>
      <c r="R56" s="44"/>
      <c r="S56" s="44"/>
      <c r="X56" s="6"/>
      <c r="Y56" s="77"/>
      <c r="Z56" s="44"/>
      <c r="AA56" s="44"/>
      <c r="AB56" s="44"/>
      <c r="AC56" s="44"/>
      <c r="AD56" s="44"/>
      <c r="AE56" s="44"/>
      <c r="AG56" s="44"/>
      <c r="AH56" s="44"/>
      <c r="AI56" s="44"/>
      <c r="AJ56" s="44"/>
      <c r="AK56" s="44"/>
      <c r="AL56" s="44"/>
    </row>
    <row r="57" spans="4:39" x14ac:dyDescent="0.25">
      <c r="E57" s="6"/>
      <c r="F57" s="77"/>
      <c r="G57" s="44"/>
      <c r="H57" s="44"/>
      <c r="I57" s="44"/>
      <c r="J57" s="44"/>
      <c r="K57" s="44"/>
      <c r="L57" s="44"/>
      <c r="N57" s="44"/>
      <c r="O57" s="44"/>
      <c r="P57" s="44"/>
      <c r="Q57" s="44"/>
      <c r="R57" s="44"/>
      <c r="S57" s="44"/>
      <c r="X57" s="6"/>
      <c r="Y57" s="77"/>
      <c r="Z57" s="44"/>
      <c r="AA57" s="44"/>
      <c r="AB57" s="44"/>
      <c r="AC57" s="44"/>
      <c r="AD57" s="44"/>
      <c r="AE57" s="44"/>
      <c r="AG57" s="44"/>
      <c r="AH57" s="44"/>
      <c r="AI57" s="44"/>
      <c r="AJ57" s="44"/>
      <c r="AK57" s="44"/>
      <c r="AL57" s="44"/>
    </row>
    <row r="58" spans="4:39" x14ac:dyDescent="0.25">
      <c r="E58" s="6"/>
      <c r="F58" s="77"/>
      <c r="G58" s="44"/>
      <c r="H58" s="44"/>
      <c r="I58" s="44"/>
      <c r="J58" s="44"/>
      <c r="K58" s="44"/>
      <c r="L58" s="44"/>
      <c r="N58" s="44"/>
      <c r="O58" s="44"/>
      <c r="P58" s="44"/>
      <c r="Q58" s="44"/>
      <c r="R58" s="44"/>
      <c r="S58" s="44"/>
      <c r="X58" s="6"/>
      <c r="Y58" s="77"/>
      <c r="Z58" s="44"/>
      <c r="AA58" s="44"/>
      <c r="AB58" s="44"/>
      <c r="AC58" s="44"/>
      <c r="AD58" s="44"/>
      <c r="AE58" s="44"/>
      <c r="AG58" s="44"/>
      <c r="AH58" s="44"/>
      <c r="AI58" s="44"/>
      <c r="AJ58" s="44"/>
      <c r="AK58" s="44"/>
      <c r="AL58" s="44"/>
    </row>
    <row r="59" spans="4:39" x14ac:dyDescent="0.25">
      <c r="E59" s="6"/>
      <c r="F59" s="77"/>
      <c r="G59" s="44"/>
      <c r="H59" s="44"/>
      <c r="I59" s="44"/>
      <c r="J59" s="44"/>
      <c r="K59" s="44"/>
      <c r="L59" s="44"/>
      <c r="N59" s="44"/>
      <c r="O59" s="44"/>
      <c r="P59" s="44"/>
      <c r="Q59" s="44"/>
      <c r="R59" s="44"/>
      <c r="S59" s="44"/>
      <c r="X59" s="6"/>
      <c r="Y59" s="77"/>
      <c r="Z59" s="44"/>
      <c r="AA59" s="44"/>
      <c r="AB59" s="44"/>
      <c r="AC59" s="44"/>
      <c r="AD59" s="44"/>
      <c r="AE59" s="44"/>
      <c r="AG59" s="44"/>
      <c r="AH59" s="44"/>
      <c r="AI59" s="44"/>
      <c r="AJ59" s="44"/>
      <c r="AK59" s="44"/>
      <c r="AL59" s="44"/>
    </row>
    <row r="60" spans="4:39" x14ac:dyDescent="0.25">
      <c r="E60" s="6"/>
      <c r="F60" s="77"/>
      <c r="G60" s="44"/>
      <c r="H60" s="44"/>
      <c r="I60" s="44"/>
      <c r="J60" s="44"/>
      <c r="K60" s="44"/>
      <c r="L60" s="44"/>
      <c r="N60" s="44"/>
      <c r="O60" s="44"/>
      <c r="P60" s="44"/>
      <c r="Q60" s="44"/>
      <c r="R60" s="44"/>
      <c r="S60" s="44"/>
      <c r="X60" s="6"/>
      <c r="Y60" s="77"/>
      <c r="Z60" s="44"/>
      <c r="AA60" s="44"/>
      <c r="AB60" s="44"/>
      <c r="AC60" s="44"/>
      <c r="AD60" s="44"/>
      <c r="AE60" s="44"/>
      <c r="AG60" s="44"/>
      <c r="AH60" s="44"/>
      <c r="AI60" s="44"/>
      <c r="AJ60" s="44"/>
      <c r="AK60" s="44"/>
      <c r="AL60" s="44"/>
    </row>
    <row r="61" spans="4:39" x14ac:dyDescent="0.25">
      <c r="E61" s="6"/>
      <c r="F61" s="77"/>
      <c r="G61" s="44"/>
      <c r="H61" s="44"/>
      <c r="I61" s="44"/>
      <c r="J61" s="44"/>
      <c r="K61" s="44"/>
      <c r="L61" s="44"/>
      <c r="N61" s="44"/>
      <c r="O61" s="44"/>
      <c r="P61" s="44"/>
      <c r="Q61" s="44"/>
      <c r="R61" s="44"/>
      <c r="S61" s="44"/>
      <c r="X61" s="6"/>
      <c r="Y61" s="77"/>
      <c r="Z61" s="44"/>
      <c r="AA61" s="44"/>
      <c r="AB61" s="44"/>
      <c r="AC61" s="44"/>
      <c r="AD61" s="44"/>
      <c r="AE61" s="44"/>
      <c r="AG61" s="44"/>
      <c r="AH61" s="44"/>
      <c r="AI61" s="44"/>
      <c r="AJ61" s="44"/>
      <c r="AK61" s="44"/>
      <c r="AL61" s="44"/>
    </row>
    <row r="62" spans="4:39" x14ac:dyDescent="0.25">
      <c r="E62" s="6"/>
      <c r="F62" s="77"/>
      <c r="G62" s="44"/>
      <c r="H62" s="44"/>
      <c r="I62" s="44"/>
      <c r="J62" s="44"/>
      <c r="K62" s="44"/>
      <c r="L62" s="44"/>
      <c r="N62" s="44"/>
      <c r="O62" s="44"/>
      <c r="P62" s="44"/>
      <c r="Q62" s="44"/>
      <c r="R62" s="44"/>
      <c r="S62" s="44"/>
      <c r="X62" s="6"/>
      <c r="Y62" s="77"/>
      <c r="Z62" s="44"/>
      <c r="AA62" s="44"/>
      <c r="AB62" s="44"/>
      <c r="AC62" s="44"/>
      <c r="AD62" s="44"/>
      <c r="AE62" s="44"/>
      <c r="AG62" s="44"/>
      <c r="AH62" s="44"/>
      <c r="AI62" s="44"/>
      <c r="AJ62" s="44"/>
      <c r="AK62" s="44"/>
      <c r="AL62" s="44"/>
    </row>
    <row r="63" spans="4:39" x14ac:dyDescent="0.25">
      <c r="E63" s="6"/>
      <c r="F63" s="77"/>
      <c r="G63" s="44"/>
      <c r="H63" s="44"/>
      <c r="I63" s="44"/>
      <c r="J63" s="44"/>
      <c r="K63" s="44"/>
      <c r="L63" s="44"/>
      <c r="N63" s="44"/>
      <c r="O63" s="44"/>
      <c r="P63" s="44"/>
      <c r="Q63" s="44"/>
      <c r="R63" s="44"/>
      <c r="S63" s="44"/>
      <c r="X63" s="6"/>
      <c r="Y63" s="77"/>
      <c r="Z63" s="44"/>
      <c r="AA63" s="44"/>
      <c r="AB63" s="44"/>
      <c r="AC63" s="44"/>
      <c r="AD63" s="44"/>
      <c r="AE63" s="44"/>
      <c r="AG63" s="44"/>
      <c r="AH63" s="44"/>
      <c r="AI63" s="44"/>
      <c r="AJ63" s="44"/>
      <c r="AK63" s="44"/>
      <c r="AL63" s="44"/>
    </row>
    <row r="64" spans="4:39" x14ac:dyDescent="0.25">
      <c r="E64" s="6"/>
      <c r="F64" s="77"/>
      <c r="G64" s="44"/>
      <c r="H64" s="44"/>
      <c r="I64" s="44"/>
      <c r="J64" s="44"/>
      <c r="K64" s="44"/>
      <c r="L64" s="44"/>
      <c r="N64" s="44"/>
      <c r="O64" s="44"/>
      <c r="P64" s="44"/>
      <c r="Q64" s="44"/>
      <c r="R64" s="44"/>
      <c r="S64" s="44"/>
      <c r="X64" s="6"/>
      <c r="Y64" s="77"/>
      <c r="Z64" s="44"/>
      <c r="AA64" s="44"/>
      <c r="AB64" s="44"/>
      <c r="AC64" s="44"/>
      <c r="AD64" s="44"/>
      <c r="AE64" s="44"/>
      <c r="AG64" s="44"/>
      <c r="AH64" s="44"/>
      <c r="AI64" s="44"/>
      <c r="AJ64" s="44"/>
      <c r="AK64" s="44"/>
      <c r="AL64" s="44"/>
    </row>
    <row r="65" spans="5:38" x14ac:dyDescent="0.25">
      <c r="E65" s="6"/>
      <c r="F65" s="77"/>
      <c r="G65" s="44"/>
      <c r="H65" s="44"/>
      <c r="I65" s="44"/>
      <c r="J65" s="44"/>
      <c r="K65" s="44"/>
      <c r="L65" s="44"/>
      <c r="N65" s="44"/>
      <c r="O65" s="44"/>
      <c r="P65" s="44"/>
      <c r="Q65" s="44"/>
      <c r="R65" s="44"/>
      <c r="S65" s="44"/>
      <c r="X65" s="6"/>
      <c r="Y65" s="77"/>
      <c r="Z65" s="44"/>
      <c r="AA65" s="44"/>
      <c r="AB65" s="44"/>
      <c r="AC65" s="44"/>
      <c r="AD65" s="44"/>
      <c r="AE65" s="44"/>
      <c r="AG65" s="44"/>
      <c r="AH65" s="44"/>
      <c r="AI65" s="44"/>
      <c r="AJ65" s="44"/>
      <c r="AK65" s="44"/>
      <c r="AL65" s="44"/>
    </row>
    <row r="66" spans="5:38" x14ac:dyDescent="0.25">
      <c r="E66" s="6"/>
      <c r="F66" s="77"/>
      <c r="G66" s="44"/>
      <c r="H66" s="44"/>
      <c r="I66" s="44"/>
      <c r="J66" s="44"/>
      <c r="K66" s="44"/>
      <c r="L66" s="44"/>
      <c r="N66" s="44"/>
      <c r="O66" s="44"/>
      <c r="P66" s="44"/>
      <c r="Q66" s="44"/>
      <c r="R66" s="44"/>
      <c r="S66" s="44"/>
      <c r="X66" s="6"/>
      <c r="Y66" s="77"/>
      <c r="Z66" s="44"/>
      <c r="AA66" s="44"/>
      <c r="AB66" s="44"/>
      <c r="AC66" s="44"/>
      <c r="AD66" s="44"/>
      <c r="AE66" s="44"/>
      <c r="AG66" s="44"/>
      <c r="AH66" s="44"/>
      <c r="AI66" s="44"/>
      <c r="AJ66" s="44"/>
      <c r="AK66" s="44"/>
      <c r="AL66" s="44"/>
    </row>
    <row r="67" spans="5:38" x14ac:dyDescent="0.25">
      <c r="E67" s="6"/>
      <c r="F67" s="77"/>
      <c r="G67" s="44"/>
      <c r="H67" s="44"/>
      <c r="I67" s="44"/>
      <c r="J67" s="44"/>
      <c r="K67" s="44"/>
      <c r="L67" s="44"/>
      <c r="N67" s="44"/>
      <c r="O67" s="44"/>
      <c r="P67" s="44"/>
      <c r="Q67" s="44"/>
      <c r="R67" s="44"/>
      <c r="S67" s="44"/>
      <c r="X67" s="6"/>
      <c r="Y67" s="77"/>
      <c r="Z67" s="44"/>
      <c r="AA67" s="44"/>
      <c r="AB67" s="44"/>
      <c r="AC67" s="44"/>
      <c r="AD67" s="44"/>
      <c r="AE67" s="44"/>
      <c r="AG67" s="44"/>
      <c r="AH67" s="44"/>
      <c r="AI67" s="44"/>
      <c r="AJ67" s="44"/>
      <c r="AK67" s="44"/>
      <c r="AL67" s="44"/>
    </row>
    <row r="68" spans="5:38" x14ac:dyDescent="0.25">
      <c r="E68" s="6"/>
      <c r="F68" s="77"/>
      <c r="G68" s="44"/>
      <c r="H68" s="44"/>
      <c r="I68" s="44"/>
      <c r="J68" s="44"/>
      <c r="K68" s="44"/>
      <c r="L68" s="44"/>
      <c r="N68" s="44"/>
      <c r="O68" s="44"/>
      <c r="P68" s="44"/>
      <c r="Q68" s="44"/>
      <c r="R68" s="44"/>
      <c r="S68" s="44"/>
      <c r="X68" s="6"/>
      <c r="Y68" s="77"/>
      <c r="Z68" s="44"/>
      <c r="AA68" s="44"/>
      <c r="AB68" s="44"/>
      <c r="AC68" s="44"/>
      <c r="AD68" s="44"/>
      <c r="AE68" s="44"/>
      <c r="AG68" s="44"/>
      <c r="AH68" s="44"/>
      <c r="AI68" s="44"/>
      <c r="AJ68" s="44"/>
      <c r="AK68" s="44"/>
      <c r="AL68" s="44"/>
    </row>
    <row r="69" spans="5:38" x14ac:dyDescent="0.25">
      <c r="E69" s="6"/>
      <c r="F69" s="77"/>
      <c r="G69" s="44"/>
      <c r="H69" s="44"/>
      <c r="I69" s="44"/>
      <c r="J69" s="44"/>
      <c r="K69" s="44"/>
      <c r="L69" s="44"/>
      <c r="N69" s="44"/>
      <c r="O69" s="44"/>
      <c r="P69" s="44"/>
      <c r="Q69" s="44"/>
      <c r="R69" s="44"/>
      <c r="S69" s="44"/>
      <c r="X69" s="6"/>
      <c r="Y69" s="77"/>
      <c r="Z69" s="44"/>
      <c r="AA69" s="44"/>
      <c r="AB69" s="44"/>
      <c r="AC69" s="44"/>
      <c r="AD69" s="44"/>
      <c r="AE69" s="44"/>
      <c r="AG69" s="44"/>
      <c r="AH69" s="44"/>
      <c r="AI69" s="44"/>
      <c r="AJ69" s="44"/>
      <c r="AK69" s="44"/>
      <c r="AL69" s="44"/>
    </row>
    <row r="70" spans="5:38" x14ac:dyDescent="0.25">
      <c r="E70" s="6"/>
      <c r="F70" s="77"/>
      <c r="G70" s="44"/>
      <c r="H70" s="44"/>
      <c r="I70" s="44"/>
      <c r="J70" s="44"/>
      <c r="K70" s="44"/>
      <c r="L70" s="44"/>
      <c r="N70" s="44"/>
      <c r="O70" s="44"/>
      <c r="P70" s="44"/>
      <c r="Q70" s="44"/>
      <c r="R70" s="44"/>
      <c r="S70" s="44"/>
      <c r="X70" s="6"/>
      <c r="Y70" s="77"/>
      <c r="Z70" s="44"/>
      <c r="AA70" s="44"/>
      <c r="AB70" s="44"/>
      <c r="AC70" s="44"/>
      <c r="AD70" s="44"/>
      <c r="AE70" s="44"/>
      <c r="AG70" s="44"/>
      <c r="AH70" s="44"/>
      <c r="AI70" s="44"/>
      <c r="AJ70" s="44"/>
      <c r="AK70" s="44"/>
      <c r="AL70" s="44"/>
    </row>
    <row r="71" spans="5:38" x14ac:dyDescent="0.25">
      <c r="E71" s="6"/>
      <c r="F71" s="77"/>
      <c r="G71" s="44"/>
      <c r="H71" s="44"/>
      <c r="I71" s="44"/>
      <c r="J71" s="44"/>
      <c r="K71" s="44"/>
      <c r="L71" s="44"/>
      <c r="N71" s="44"/>
      <c r="O71" s="44"/>
      <c r="P71" s="44"/>
      <c r="Q71" s="44"/>
      <c r="R71" s="44"/>
      <c r="S71" s="44"/>
      <c r="X71" s="6"/>
      <c r="Y71" s="77"/>
      <c r="Z71" s="44"/>
      <c r="AA71" s="44"/>
      <c r="AB71" s="44"/>
      <c r="AC71" s="44"/>
      <c r="AD71" s="44"/>
      <c r="AE71" s="44"/>
      <c r="AG71" s="44"/>
      <c r="AH71" s="44"/>
      <c r="AI71" s="44"/>
      <c r="AJ71" s="44"/>
      <c r="AK71" s="44"/>
      <c r="AL71" s="44"/>
    </row>
    <row r="72" spans="5:38" x14ac:dyDescent="0.25">
      <c r="E72" s="6"/>
      <c r="F72" s="77"/>
      <c r="G72" s="44"/>
      <c r="H72" s="44"/>
      <c r="I72" s="44"/>
      <c r="J72" s="44"/>
      <c r="K72" s="44"/>
      <c r="L72" s="44"/>
      <c r="N72" s="44"/>
      <c r="O72" s="44"/>
      <c r="P72" s="44"/>
      <c r="Q72" s="44"/>
      <c r="R72" s="44"/>
      <c r="S72" s="44"/>
      <c r="X72" s="6"/>
      <c r="Y72" s="77"/>
      <c r="Z72" s="44"/>
      <c r="AA72" s="44"/>
      <c r="AB72" s="44"/>
      <c r="AC72" s="44"/>
      <c r="AD72" s="44"/>
      <c r="AE72" s="44"/>
      <c r="AG72" s="44"/>
      <c r="AH72" s="44"/>
      <c r="AI72" s="44"/>
      <c r="AJ72" s="44"/>
      <c r="AK72" s="44"/>
      <c r="AL72" s="44"/>
    </row>
    <row r="73" spans="5:38" x14ac:dyDescent="0.25">
      <c r="E73" s="6"/>
      <c r="F73" s="77"/>
      <c r="G73" s="44"/>
      <c r="H73" s="44"/>
      <c r="I73" s="44"/>
      <c r="J73" s="44"/>
      <c r="K73" s="44"/>
      <c r="L73" s="44"/>
      <c r="N73" s="44"/>
      <c r="O73" s="44"/>
      <c r="P73" s="44"/>
      <c r="Q73" s="44"/>
      <c r="R73" s="44"/>
      <c r="S73" s="44"/>
      <c r="X73" s="6"/>
      <c r="Y73" s="77"/>
      <c r="Z73" s="44"/>
      <c r="AA73" s="44"/>
      <c r="AB73" s="44"/>
      <c r="AC73" s="44"/>
      <c r="AD73" s="44"/>
      <c r="AE73" s="44"/>
      <c r="AG73" s="44"/>
      <c r="AH73" s="44"/>
      <c r="AI73" s="44"/>
      <c r="AJ73" s="44"/>
      <c r="AK73" s="44"/>
      <c r="AL73" s="44"/>
    </row>
    <row r="74" spans="5:38" x14ac:dyDescent="0.25">
      <c r="E74" s="6"/>
      <c r="F74" s="77"/>
      <c r="G74" s="44"/>
      <c r="H74" s="44"/>
      <c r="I74" s="44"/>
      <c r="J74" s="44"/>
      <c r="K74" s="44"/>
      <c r="L74" s="44"/>
      <c r="N74" s="44"/>
      <c r="O74" s="44"/>
      <c r="P74" s="44"/>
      <c r="Q74" s="44"/>
      <c r="R74" s="44"/>
      <c r="S74" s="44"/>
      <c r="X74" s="6"/>
      <c r="Y74" s="77"/>
      <c r="Z74" s="44"/>
      <c r="AA74" s="44"/>
      <c r="AB74" s="44"/>
      <c r="AC74" s="44"/>
      <c r="AD74" s="44"/>
      <c r="AE74" s="44"/>
      <c r="AG74" s="44"/>
      <c r="AH74" s="44"/>
      <c r="AI74" s="44"/>
      <c r="AJ74" s="44"/>
      <c r="AK74" s="44"/>
      <c r="AL74" s="44"/>
    </row>
    <row r="75" spans="5:38" x14ac:dyDescent="0.25">
      <c r="E75" s="6"/>
      <c r="F75" s="77"/>
      <c r="G75" s="44"/>
      <c r="H75" s="44"/>
      <c r="I75" s="44"/>
      <c r="J75" s="44"/>
      <c r="K75" s="44"/>
      <c r="L75" s="44"/>
      <c r="N75" s="44"/>
      <c r="O75" s="44"/>
      <c r="P75" s="44"/>
      <c r="Q75" s="44"/>
      <c r="R75" s="44"/>
      <c r="S75" s="44"/>
      <c r="X75" s="6"/>
      <c r="Y75" s="77"/>
      <c r="Z75" s="44"/>
      <c r="AA75" s="44"/>
      <c r="AB75" s="44"/>
      <c r="AC75" s="44"/>
      <c r="AD75" s="44"/>
      <c r="AE75" s="44"/>
      <c r="AG75" s="44"/>
      <c r="AH75" s="44"/>
      <c r="AI75" s="44"/>
      <c r="AJ75" s="44"/>
      <c r="AK75" s="44"/>
      <c r="AL75" s="44"/>
    </row>
    <row r="76" spans="5:38" x14ac:dyDescent="0.25">
      <c r="E76" s="6"/>
      <c r="F76" s="77"/>
      <c r="G76" s="44"/>
      <c r="H76" s="44"/>
      <c r="I76" s="44"/>
      <c r="J76" s="44"/>
      <c r="K76" s="44"/>
      <c r="L76" s="44"/>
      <c r="N76" s="44"/>
      <c r="O76" s="44"/>
      <c r="P76" s="44"/>
      <c r="Q76" s="44"/>
      <c r="R76" s="44"/>
      <c r="S76" s="44"/>
      <c r="X76" s="6"/>
      <c r="Y76" s="77"/>
      <c r="Z76" s="44"/>
      <c r="AA76" s="44"/>
      <c r="AB76" s="44"/>
      <c r="AC76" s="44"/>
      <c r="AD76" s="44"/>
      <c r="AE76" s="44"/>
      <c r="AG76" s="44"/>
      <c r="AH76" s="44"/>
      <c r="AI76" s="44"/>
      <c r="AJ76" s="44"/>
      <c r="AK76" s="44"/>
      <c r="AL76" s="44"/>
    </row>
    <row r="77" spans="5:38" x14ac:dyDescent="0.25">
      <c r="E77" s="6"/>
      <c r="F77" s="77"/>
      <c r="G77" s="44"/>
      <c r="H77" s="44"/>
      <c r="I77" s="44"/>
      <c r="J77" s="44"/>
      <c r="K77" s="44"/>
      <c r="L77" s="44"/>
      <c r="N77" s="44"/>
      <c r="O77" s="44"/>
      <c r="P77" s="44"/>
      <c r="Q77" s="44"/>
      <c r="R77" s="44"/>
      <c r="S77" s="44"/>
      <c r="X77" s="6"/>
      <c r="Y77" s="77"/>
      <c r="Z77" s="44"/>
      <c r="AA77" s="44"/>
      <c r="AB77" s="44"/>
      <c r="AC77" s="44"/>
      <c r="AD77" s="44"/>
      <c r="AE77" s="44"/>
      <c r="AG77" s="44"/>
      <c r="AH77" s="44"/>
      <c r="AI77" s="44"/>
      <c r="AJ77" s="44"/>
      <c r="AK77" s="44"/>
      <c r="AL77" s="44"/>
    </row>
    <row r="78" spans="5:38" x14ac:dyDescent="0.25">
      <c r="E78" s="6"/>
      <c r="F78" s="77"/>
      <c r="G78" s="44"/>
      <c r="H78" s="44"/>
      <c r="I78" s="44"/>
      <c r="J78" s="44"/>
      <c r="K78" s="44"/>
      <c r="L78" s="44"/>
      <c r="N78" s="44"/>
      <c r="O78" s="44"/>
      <c r="P78" s="44"/>
      <c r="Q78" s="44"/>
      <c r="R78" s="44"/>
      <c r="S78" s="44"/>
      <c r="X78" s="6"/>
      <c r="Y78" s="77"/>
      <c r="Z78" s="44"/>
      <c r="AA78" s="44"/>
      <c r="AB78" s="44"/>
      <c r="AC78" s="44"/>
      <c r="AD78" s="44"/>
      <c r="AE78" s="44"/>
      <c r="AG78" s="44"/>
      <c r="AH78" s="44"/>
      <c r="AI78" s="44"/>
      <c r="AJ78" s="44"/>
      <c r="AK78" s="44"/>
      <c r="AL78" s="44"/>
    </row>
    <row r="79" spans="5:38" x14ac:dyDescent="0.25">
      <c r="E79" s="6"/>
      <c r="F79" s="77"/>
      <c r="G79" s="44"/>
      <c r="H79" s="44"/>
      <c r="I79" s="44"/>
      <c r="J79" s="44"/>
      <c r="K79" s="44"/>
      <c r="L79" s="44"/>
      <c r="N79" s="44"/>
      <c r="O79" s="44"/>
      <c r="P79" s="44"/>
      <c r="Q79" s="44"/>
      <c r="R79" s="44"/>
      <c r="S79" s="44"/>
      <c r="X79" s="6"/>
      <c r="Y79" s="77"/>
      <c r="Z79" s="44"/>
      <c r="AA79" s="44"/>
      <c r="AB79" s="44"/>
      <c r="AC79" s="44"/>
      <c r="AD79" s="44"/>
      <c r="AE79" s="44"/>
      <c r="AG79" s="44"/>
      <c r="AH79" s="44"/>
      <c r="AI79" s="44"/>
      <c r="AJ79" s="44"/>
      <c r="AK79" s="44"/>
      <c r="AL79" s="44"/>
    </row>
    <row r="80" spans="5:38" x14ac:dyDescent="0.25">
      <c r="E80" s="6"/>
      <c r="F80" s="77"/>
      <c r="G80" s="44"/>
      <c r="H80" s="44"/>
      <c r="I80" s="44"/>
      <c r="J80" s="44"/>
      <c r="K80" s="44"/>
      <c r="L80" s="44"/>
      <c r="N80" s="44"/>
      <c r="O80" s="44"/>
      <c r="P80" s="44"/>
      <c r="Q80" s="44"/>
      <c r="R80" s="44"/>
      <c r="S80" s="44"/>
      <c r="X80" s="6"/>
      <c r="Y80" s="77"/>
      <c r="Z80" s="44"/>
      <c r="AA80" s="44"/>
      <c r="AB80" s="44"/>
      <c r="AC80" s="44"/>
      <c r="AD80" s="44"/>
      <c r="AE80" s="44"/>
      <c r="AG80" s="44"/>
      <c r="AH80" s="44"/>
      <c r="AI80" s="44"/>
      <c r="AJ80" s="44"/>
      <c r="AK80" s="44"/>
      <c r="AL80" s="44"/>
    </row>
    <row r="81" spans="5:38" x14ac:dyDescent="0.25">
      <c r="E81" s="6"/>
      <c r="F81" s="77"/>
      <c r="G81" s="44"/>
      <c r="H81" s="44"/>
      <c r="I81" s="44"/>
      <c r="J81" s="44"/>
      <c r="K81" s="44"/>
      <c r="L81" s="44"/>
      <c r="N81" s="44"/>
      <c r="O81" s="44"/>
      <c r="P81" s="44"/>
      <c r="Q81" s="44"/>
      <c r="R81" s="44"/>
      <c r="S81" s="44"/>
      <c r="X81" s="6"/>
      <c r="Y81" s="77"/>
      <c r="Z81" s="44"/>
      <c r="AA81" s="44"/>
      <c r="AB81" s="44"/>
      <c r="AC81" s="44"/>
      <c r="AD81" s="44"/>
      <c r="AE81" s="44"/>
      <c r="AG81" s="44"/>
      <c r="AH81" s="44"/>
      <c r="AI81" s="44"/>
      <c r="AJ81" s="44"/>
      <c r="AK81" s="44"/>
      <c r="AL81" s="44"/>
    </row>
    <row r="82" spans="5:38" x14ac:dyDescent="0.25">
      <c r="E82" s="6"/>
      <c r="F82" s="77"/>
      <c r="G82" s="44"/>
      <c r="H82" s="44"/>
      <c r="I82" s="44"/>
      <c r="J82" s="44"/>
      <c r="K82" s="44"/>
      <c r="L82" s="44"/>
      <c r="N82" s="44"/>
      <c r="O82" s="44"/>
      <c r="P82" s="44"/>
      <c r="Q82" s="44"/>
      <c r="R82" s="44"/>
      <c r="S82" s="44"/>
      <c r="X82" s="6"/>
      <c r="Y82" s="77"/>
      <c r="Z82" s="44"/>
      <c r="AA82" s="44"/>
      <c r="AB82" s="44"/>
      <c r="AC82" s="44"/>
      <c r="AD82" s="44"/>
      <c r="AE82" s="44"/>
      <c r="AG82" s="44"/>
      <c r="AH82" s="44"/>
      <c r="AI82" s="44"/>
      <c r="AJ82" s="44"/>
      <c r="AK82" s="44"/>
      <c r="AL82" s="44"/>
    </row>
    <row r="83" spans="5:38" x14ac:dyDescent="0.25">
      <c r="E83" s="6"/>
      <c r="F83" s="77"/>
      <c r="G83" s="44"/>
      <c r="H83" s="44"/>
      <c r="I83" s="44"/>
      <c r="J83" s="44"/>
      <c r="K83" s="44"/>
      <c r="L83" s="44"/>
      <c r="N83" s="44"/>
      <c r="O83" s="44"/>
      <c r="P83" s="44"/>
      <c r="Q83" s="44"/>
      <c r="R83" s="44"/>
      <c r="S83" s="44"/>
      <c r="X83" s="6"/>
      <c r="Y83" s="77"/>
      <c r="Z83" s="44"/>
      <c r="AA83" s="44"/>
      <c r="AB83" s="44"/>
      <c r="AC83" s="44"/>
      <c r="AD83" s="44"/>
      <c r="AE83" s="44"/>
      <c r="AG83" s="44"/>
      <c r="AH83" s="44"/>
      <c r="AI83" s="44"/>
      <c r="AJ83" s="44"/>
      <c r="AK83" s="44"/>
      <c r="AL83" s="44"/>
    </row>
    <row r="84" spans="5:38" x14ac:dyDescent="0.25">
      <c r="E84" s="6"/>
      <c r="F84" s="77"/>
      <c r="G84" s="44"/>
      <c r="H84" s="44"/>
      <c r="I84" s="44"/>
      <c r="J84" s="44"/>
      <c r="K84" s="44"/>
      <c r="L84" s="44"/>
      <c r="N84" s="44"/>
      <c r="O84" s="44"/>
      <c r="P84" s="44"/>
      <c r="Q84" s="44"/>
      <c r="R84" s="44"/>
      <c r="S84" s="44"/>
      <c r="X84" s="6"/>
      <c r="Y84" s="77"/>
      <c r="Z84" s="44"/>
      <c r="AA84" s="44"/>
      <c r="AB84" s="44"/>
      <c r="AC84" s="44"/>
      <c r="AD84" s="44"/>
      <c r="AE84" s="44"/>
      <c r="AG84" s="44"/>
      <c r="AH84" s="44"/>
      <c r="AI84" s="44"/>
      <c r="AJ84" s="44"/>
      <c r="AK84" s="44"/>
      <c r="AL84" s="44"/>
    </row>
    <row r="85" spans="5:38" x14ac:dyDescent="0.25">
      <c r="E85" s="6"/>
      <c r="F85" s="77"/>
      <c r="G85" s="44"/>
      <c r="H85" s="44"/>
      <c r="I85" s="44"/>
      <c r="J85" s="44"/>
      <c r="K85" s="44"/>
      <c r="L85" s="44"/>
      <c r="N85" s="44"/>
      <c r="O85" s="44"/>
      <c r="P85" s="44"/>
      <c r="Q85" s="44"/>
      <c r="R85" s="44"/>
      <c r="S85" s="44"/>
      <c r="X85" s="6"/>
      <c r="Y85" s="77"/>
      <c r="Z85" s="44"/>
      <c r="AA85" s="44"/>
      <c r="AB85" s="44"/>
      <c r="AC85" s="44"/>
      <c r="AD85" s="44"/>
      <c r="AE85" s="44"/>
      <c r="AG85" s="44"/>
      <c r="AH85" s="44"/>
      <c r="AI85" s="44"/>
      <c r="AJ85" s="44"/>
      <c r="AK85" s="44"/>
      <c r="AL85" s="44"/>
    </row>
    <row r="86" spans="5:38" x14ac:dyDescent="0.25">
      <c r="E86" s="6"/>
      <c r="F86" s="77"/>
      <c r="G86" s="44"/>
      <c r="H86" s="44"/>
      <c r="I86" s="44"/>
      <c r="J86" s="44"/>
      <c r="K86" s="44"/>
      <c r="L86" s="44"/>
      <c r="N86" s="44"/>
      <c r="O86" s="44"/>
      <c r="P86" s="44"/>
      <c r="Q86" s="44"/>
      <c r="R86" s="44"/>
      <c r="S86" s="44"/>
      <c r="X86" s="6"/>
      <c r="Y86" s="77"/>
      <c r="Z86" s="44"/>
      <c r="AA86" s="44"/>
      <c r="AB86" s="44"/>
      <c r="AC86" s="44"/>
      <c r="AD86" s="44"/>
      <c r="AE86" s="44"/>
      <c r="AG86" s="44"/>
      <c r="AH86" s="44"/>
      <c r="AI86" s="44"/>
      <c r="AJ86" s="44"/>
      <c r="AK86" s="44"/>
      <c r="AL86" s="44"/>
    </row>
    <row r="87" spans="5:38" x14ac:dyDescent="0.25">
      <c r="E87" s="6"/>
      <c r="F87" s="77"/>
      <c r="G87" s="44"/>
      <c r="H87" s="44"/>
      <c r="I87" s="44"/>
      <c r="J87" s="44"/>
      <c r="K87" s="44"/>
      <c r="L87" s="44"/>
      <c r="N87" s="44"/>
      <c r="O87" s="44"/>
      <c r="P87" s="44"/>
      <c r="Q87" s="44"/>
      <c r="R87" s="44"/>
      <c r="S87" s="44"/>
      <c r="X87" s="6"/>
      <c r="Y87" s="77"/>
      <c r="Z87" s="44"/>
      <c r="AA87" s="44"/>
      <c r="AB87" s="44"/>
      <c r="AC87" s="44"/>
      <c r="AD87" s="44"/>
      <c r="AE87" s="44"/>
      <c r="AG87" s="44"/>
      <c r="AH87" s="44"/>
      <c r="AI87" s="44"/>
      <c r="AJ87" s="44"/>
      <c r="AK87" s="44"/>
      <c r="AL87" s="44"/>
    </row>
    <row r="88" spans="5:38" x14ac:dyDescent="0.25">
      <c r="E88" s="6"/>
      <c r="F88" s="77"/>
      <c r="G88" s="44"/>
      <c r="H88" s="44"/>
      <c r="I88" s="44"/>
      <c r="J88" s="44"/>
      <c r="K88" s="44"/>
      <c r="L88" s="44"/>
      <c r="N88" s="44"/>
      <c r="O88" s="44"/>
      <c r="P88" s="44"/>
      <c r="Q88" s="44"/>
      <c r="R88" s="44"/>
      <c r="S88" s="44"/>
      <c r="X88" s="6"/>
      <c r="Y88" s="77"/>
      <c r="Z88" s="44"/>
      <c r="AA88" s="44"/>
      <c r="AB88" s="44"/>
      <c r="AC88" s="44"/>
      <c r="AD88" s="44"/>
      <c r="AE88" s="44"/>
      <c r="AG88" s="44"/>
      <c r="AH88" s="44"/>
      <c r="AI88" s="44"/>
      <c r="AJ88" s="44"/>
      <c r="AK88" s="44"/>
      <c r="AL88" s="44"/>
    </row>
    <row r="89" spans="5:38" x14ac:dyDescent="0.25">
      <c r="E89" s="6"/>
      <c r="F89" s="77"/>
      <c r="G89" s="44"/>
      <c r="H89" s="44"/>
      <c r="I89" s="44"/>
      <c r="J89" s="44"/>
      <c r="K89" s="44"/>
      <c r="L89" s="44"/>
      <c r="N89" s="44"/>
      <c r="O89" s="44"/>
      <c r="P89" s="44"/>
      <c r="Q89" s="44"/>
      <c r="R89" s="44"/>
      <c r="S89" s="44"/>
      <c r="X89" s="6"/>
      <c r="Y89" s="77"/>
      <c r="Z89" s="44"/>
      <c r="AA89" s="44"/>
      <c r="AB89" s="44"/>
      <c r="AC89" s="44"/>
      <c r="AD89" s="44"/>
      <c r="AE89" s="44"/>
      <c r="AG89" s="44"/>
      <c r="AH89" s="44"/>
      <c r="AI89" s="44"/>
      <c r="AJ89" s="44"/>
      <c r="AK89" s="44"/>
      <c r="AL89" s="44"/>
    </row>
    <row r="90" spans="5:38" x14ac:dyDescent="0.25">
      <c r="E90" s="6"/>
      <c r="F90" s="77"/>
      <c r="G90" s="44"/>
      <c r="H90" s="44"/>
      <c r="I90" s="44"/>
      <c r="J90" s="44"/>
      <c r="K90" s="44"/>
      <c r="L90" s="44"/>
      <c r="N90" s="44"/>
      <c r="O90" s="44"/>
      <c r="P90" s="44"/>
      <c r="Q90" s="44"/>
      <c r="R90" s="44"/>
      <c r="S90" s="44"/>
      <c r="X90" s="6"/>
      <c r="Y90" s="77"/>
      <c r="Z90" s="44"/>
      <c r="AA90" s="44"/>
      <c r="AB90" s="44"/>
      <c r="AC90" s="44"/>
      <c r="AD90" s="44"/>
      <c r="AE90" s="44"/>
      <c r="AG90" s="44"/>
      <c r="AH90" s="44"/>
      <c r="AI90" s="44"/>
      <c r="AJ90" s="44"/>
      <c r="AK90" s="44"/>
      <c r="AL90" s="44"/>
    </row>
    <row r="91" spans="5:38" x14ac:dyDescent="0.25">
      <c r="E91" s="6"/>
      <c r="F91" s="77"/>
      <c r="G91" s="44"/>
      <c r="H91" s="44"/>
      <c r="I91" s="44"/>
      <c r="J91" s="44"/>
      <c r="K91" s="44"/>
      <c r="L91" s="44"/>
      <c r="N91" s="44"/>
      <c r="O91" s="44"/>
      <c r="P91" s="44"/>
      <c r="Q91" s="44"/>
      <c r="R91" s="44"/>
      <c r="S91" s="44"/>
      <c r="X91" s="6"/>
      <c r="Y91" s="77"/>
      <c r="Z91" s="44"/>
      <c r="AA91" s="44"/>
      <c r="AB91" s="44"/>
      <c r="AC91" s="44"/>
      <c r="AD91" s="44"/>
      <c r="AE91" s="44"/>
      <c r="AG91" s="44"/>
      <c r="AH91" s="44"/>
      <c r="AI91" s="44"/>
      <c r="AJ91" s="44"/>
      <c r="AK91" s="44"/>
      <c r="AL91" s="44"/>
    </row>
    <row r="92" spans="5:38" x14ac:dyDescent="0.25">
      <c r="E92" s="6"/>
      <c r="F92" s="77"/>
      <c r="G92" s="44"/>
      <c r="H92" s="44"/>
      <c r="I92" s="44"/>
      <c r="J92" s="44"/>
      <c r="K92" s="44"/>
      <c r="L92" s="44"/>
      <c r="N92" s="44"/>
      <c r="O92" s="44"/>
      <c r="P92" s="44"/>
      <c r="Q92" s="44"/>
      <c r="R92" s="44"/>
      <c r="S92" s="44"/>
      <c r="X92" s="6"/>
      <c r="Y92" s="77"/>
      <c r="Z92" s="44"/>
      <c r="AA92" s="44"/>
      <c r="AB92" s="44"/>
      <c r="AC92" s="44"/>
      <c r="AD92" s="44"/>
      <c r="AE92" s="44"/>
      <c r="AG92" s="44"/>
      <c r="AH92" s="44"/>
      <c r="AI92" s="44"/>
      <c r="AJ92" s="44"/>
      <c r="AK92" s="44"/>
      <c r="AL92" s="44"/>
    </row>
    <row r="93" spans="5:38" x14ac:dyDescent="0.25">
      <c r="E93" s="6"/>
      <c r="F93" s="77"/>
      <c r="G93" s="44"/>
      <c r="H93" s="44"/>
      <c r="I93" s="44"/>
      <c r="J93" s="44"/>
      <c r="K93" s="44"/>
      <c r="L93" s="44"/>
      <c r="N93" s="44"/>
      <c r="O93" s="44"/>
      <c r="P93" s="44"/>
      <c r="Q93" s="44"/>
      <c r="R93" s="44"/>
      <c r="S93" s="44"/>
      <c r="X93" s="6"/>
      <c r="Y93" s="77"/>
      <c r="Z93" s="44"/>
      <c r="AA93" s="44"/>
      <c r="AB93" s="44"/>
      <c r="AC93" s="44"/>
      <c r="AD93" s="44"/>
      <c r="AE93" s="44"/>
      <c r="AG93" s="44"/>
      <c r="AH93" s="44"/>
      <c r="AI93" s="44"/>
      <c r="AJ93" s="44"/>
      <c r="AK93" s="44"/>
      <c r="AL93" s="44"/>
    </row>
    <row r="94" spans="5:38" x14ac:dyDescent="0.25">
      <c r="E94" s="6"/>
      <c r="F94" s="77"/>
      <c r="G94" s="44"/>
      <c r="H94" s="44"/>
      <c r="I94" s="44"/>
      <c r="J94" s="44"/>
      <c r="K94" s="44"/>
      <c r="L94" s="44"/>
      <c r="N94" s="44"/>
      <c r="O94" s="44"/>
      <c r="P94" s="44"/>
      <c r="Q94" s="44"/>
      <c r="R94" s="44"/>
      <c r="S94" s="44"/>
      <c r="X94" s="6"/>
      <c r="Y94" s="77"/>
      <c r="Z94" s="44"/>
      <c r="AA94" s="44"/>
      <c r="AB94" s="44"/>
      <c r="AC94" s="44"/>
      <c r="AD94" s="44"/>
      <c r="AE94" s="44"/>
      <c r="AG94" s="44"/>
      <c r="AH94" s="44"/>
      <c r="AI94" s="44"/>
      <c r="AJ94" s="44"/>
      <c r="AK94" s="44"/>
      <c r="AL94" s="44"/>
    </row>
    <row r="95" spans="5:38" x14ac:dyDescent="0.25">
      <c r="E95" s="6"/>
      <c r="F95" s="77"/>
      <c r="G95" s="44"/>
      <c r="H95" s="44"/>
      <c r="I95" s="44"/>
      <c r="J95" s="44"/>
      <c r="K95" s="44"/>
      <c r="L95" s="44"/>
      <c r="N95" s="44"/>
      <c r="O95" s="44"/>
      <c r="P95" s="44"/>
      <c r="Q95" s="44"/>
      <c r="R95" s="44"/>
      <c r="S95" s="44"/>
      <c r="X95" s="6"/>
      <c r="Y95" s="77"/>
      <c r="Z95" s="44"/>
      <c r="AA95" s="44"/>
      <c r="AB95" s="44"/>
      <c r="AC95" s="44"/>
      <c r="AD95" s="44"/>
      <c r="AE95" s="44"/>
      <c r="AG95" s="44"/>
      <c r="AH95" s="44"/>
      <c r="AI95" s="44"/>
      <c r="AJ95" s="44"/>
      <c r="AK95" s="44"/>
      <c r="AL95" s="44"/>
    </row>
    <row r="96" spans="5:38" x14ac:dyDescent="0.25">
      <c r="E96" s="6"/>
      <c r="F96" s="77"/>
      <c r="G96" s="44"/>
      <c r="H96" s="44"/>
      <c r="I96" s="44"/>
      <c r="J96" s="44"/>
      <c r="K96" s="44"/>
      <c r="L96" s="44"/>
      <c r="N96" s="44"/>
      <c r="O96" s="44"/>
      <c r="P96" s="44"/>
      <c r="Q96" s="44"/>
      <c r="R96" s="44"/>
      <c r="S96" s="44"/>
      <c r="X96" s="6"/>
      <c r="Y96" s="77"/>
      <c r="Z96" s="44"/>
      <c r="AA96" s="44"/>
      <c r="AB96" s="44"/>
      <c r="AC96" s="44"/>
      <c r="AD96" s="44"/>
      <c r="AE96" s="44"/>
      <c r="AG96" s="44"/>
      <c r="AH96" s="44"/>
      <c r="AI96" s="44"/>
      <c r="AJ96" s="44"/>
      <c r="AK96" s="44"/>
      <c r="AL96" s="44"/>
    </row>
    <row r="97" spans="5:38" x14ac:dyDescent="0.25">
      <c r="E97" s="6"/>
      <c r="F97" s="77"/>
      <c r="G97" s="44"/>
      <c r="H97" s="44"/>
      <c r="I97" s="44"/>
      <c r="J97" s="44"/>
      <c r="K97" s="44"/>
      <c r="L97" s="44"/>
      <c r="N97" s="44"/>
      <c r="O97" s="44"/>
      <c r="P97" s="44"/>
      <c r="Q97" s="44"/>
      <c r="R97" s="44"/>
      <c r="S97" s="44"/>
      <c r="X97" s="6"/>
      <c r="Y97" s="77"/>
      <c r="Z97" s="44"/>
      <c r="AA97" s="44"/>
      <c r="AB97" s="44"/>
      <c r="AC97" s="44"/>
      <c r="AD97" s="44"/>
      <c r="AE97" s="44"/>
      <c r="AG97" s="44"/>
      <c r="AH97" s="44"/>
      <c r="AI97" s="44"/>
      <c r="AJ97" s="44"/>
      <c r="AK97" s="44"/>
      <c r="AL97" s="44"/>
    </row>
    <row r="98" spans="5:38" x14ac:dyDescent="0.25">
      <c r="E98" s="6"/>
      <c r="F98" s="77"/>
      <c r="G98" s="44"/>
      <c r="H98" s="44"/>
      <c r="I98" s="44"/>
      <c r="J98" s="44"/>
      <c r="K98" s="44"/>
      <c r="L98" s="44"/>
      <c r="N98" s="44"/>
      <c r="O98" s="44"/>
      <c r="P98" s="44"/>
      <c r="Q98" s="44"/>
      <c r="R98" s="44"/>
      <c r="S98" s="44"/>
      <c r="X98" s="6"/>
      <c r="Y98" s="77"/>
      <c r="Z98" s="44"/>
      <c r="AA98" s="44"/>
      <c r="AB98" s="44"/>
      <c r="AC98" s="44"/>
      <c r="AD98" s="44"/>
      <c r="AE98" s="44"/>
      <c r="AG98" s="44"/>
      <c r="AH98" s="44"/>
      <c r="AI98" s="44"/>
      <c r="AJ98" s="44"/>
      <c r="AK98" s="44"/>
      <c r="AL98" s="44"/>
    </row>
    <row r="99" spans="5:38" x14ac:dyDescent="0.25">
      <c r="E99" s="6"/>
      <c r="F99" s="77"/>
      <c r="G99" s="44"/>
      <c r="H99" s="44"/>
      <c r="I99" s="44"/>
      <c r="J99" s="44"/>
      <c r="K99" s="44"/>
      <c r="L99" s="44"/>
      <c r="N99" s="44"/>
      <c r="O99" s="44"/>
      <c r="P99" s="44"/>
      <c r="Q99" s="44"/>
      <c r="R99" s="44"/>
      <c r="S99" s="44"/>
      <c r="X99" s="6"/>
      <c r="Y99" s="77"/>
      <c r="Z99" s="44"/>
      <c r="AA99" s="44"/>
      <c r="AB99" s="44"/>
      <c r="AC99" s="44"/>
      <c r="AD99" s="44"/>
      <c r="AE99" s="44"/>
      <c r="AG99" s="44"/>
      <c r="AH99" s="44"/>
      <c r="AI99" s="44"/>
      <c r="AJ99" s="44"/>
      <c r="AK99" s="44"/>
      <c r="AL99" s="44"/>
    </row>
    <row r="100" spans="5:38" x14ac:dyDescent="0.25">
      <c r="E100" s="6"/>
      <c r="F100" s="77"/>
      <c r="G100" s="44"/>
      <c r="H100" s="44"/>
      <c r="I100" s="44"/>
      <c r="J100" s="44"/>
      <c r="K100" s="44"/>
      <c r="L100" s="44"/>
      <c r="N100" s="44"/>
      <c r="O100" s="44"/>
      <c r="P100" s="44"/>
      <c r="Q100" s="44"/>
      <c r="R100" s="44"/>
      <c r="S100" s="44"/>
      <c r="X100" s="6"/>
      <c r="Y100" s="77"/>
      <c r="Z100" s="44"/>
      <c r="AA100" s="44"/>
      <c r="AB100" s="44"/>
      <c r="AC100" s="44"/>
      <c r="AD100" s="44"/>
      <c r="AE100" s="44"/>
      <c r="AG100" s="44"/>
      <c r="AH100" s="44"/>
      <c r="AI100" s="44"/>
      <c r="AJ100" s="44"/>
      <c r="AK100" s="44"/>
      <c r="AL100" s="44"/>
    </row>
    <row r="101" spans="5:38" x14ac:dyDescent="0.25">
      <c r="E101" s="6"/>
      <c r="F101" s="77"/>
      <c r="G101" s="44"/>
      <c r="H101" s="44"/>
      <c r="I101" s="44"/>
      <c r="J101" s="44"/>
      <c r="K101" s="44"/>
      <c r="L101" s="44"/>
      <c r="N101" s="44"/>
      <c r="O101" s="44"/>
      <c r="P101" s="44"/>
      <c r="Q101" s="44"/>
      <c r="R101" s="44"/>
      <c r="S101" s="44"/>
      <c r="X101" s="6"/>
      <c r="Y101" s="77"/>
      <c r="Z101" s="44"/>
      <c r="AA101" s="44"/>
      <c r="AB101" s="44"/>
      <c r="AC101" s="44"/>
      <c r="AD101" s="44"/>
      <c r="AE101" s="44"/>
      <c r="AG101" s="44"/>
      <c r="AH101" s="44"/>
      <c r="AI101" s="44"/>
      <c r="AJ101" s="44"/>
      <c r="AK101" s="44"/>
      <c r="AL101" s="44"/>
    </row>
    <row r="102" spans="5:38" x14ac:dyDescent="0.25">
      <c r="E102" s="6"/>
      <c r="F102" s="77"/>
      <c r="G102" s="44"/>
      <c r="H102" s="44"/>
      <c r="I102" s="44"/>
      <c r="J102" s="44"/>
      <c r="K102" s="44"/>
      <c r="L102" s="44"/>
      <c r="N102" s="44"/>
      <c r="O102" s="44"/>
      <c r="P102" s="44"/>
      <c r="Q102" s="44"/>
      <c r="R102" s="44"/>
      <c r="S102" s="44"/>
      <c r="X102" s="6"/>
      <c r="Y102" s="77"/>
      <c r="Z102" s="44"/>
      <c r="AA102" s="44"/>
      <c r="AB102" s="44"/>
      <c r="AC102" s="44"/>
      <c r="AD102" s="44"/>
      <c r="AE102" s="44"/>
      <c r="AG102" s="44"/>
      <c r="AH102" s="44"/>
      <c r="AI102" s="44"/>
      <c r="AJ102" s="44"/>
      <c r="AK102" s="44"/>
      <c r="AL102" s="44"/>
    </row>
    <row r="103" spans="5:38" x14ac:dyDescent="0.25">
      <c r="E103" s="6"/>
      <c r="F103" s="77"/>
      <c r="G103" s="44"/>
      <c r="H103" s="44"/>
      <c r="I103" s="44"/>
      <c r="J103" s="44"/>
      <c r="K103" s="44"/>
      <c r="L103" s="44"/>
      <c r="N103" s="44"/>
      <c r="O103" s="44"/>
      <c r="P103" s="44"/>
      <c r="Q103" s="44"/>
      <c r="R103" s="44"/>
      <c r="S103" s="44"/>
      <c r="X103" s="6"/>
      <c r="Y103" s="77"/>
      <c r="Z103" s="44"/>
      <c r="AA103" s="44"/>
      <c r="AB103" s="44"/>
      <c r="AC103" s="44"/>
      <c r="AD103" s="44"/>
      <c r="AE103" s="44"/>
      <c r="AG103" s="44"/>
      <c r="AH103" s="44"/>
      <c r="AI103" s="44"/>
      <c r="AJ103" s="44"/>
      <c r="AK103" s="44"/>
      <c r="AL103" s="44"/>
    </row>
    <row r="104" spans="5:38" x14ac:dyDescent="0.25">
      <c r="E104" s="6"/>
      <c r="F104" s="77"/>
      <c r="G104" s="44"/>
      <c r="H104" s="44"/>
      <c r="I104" s="44"/>
      <c r="J104" s="44"/>
      <c r="K104" s="44"/>
      <c r="L104" s="44"/>
      <c r="N104" s="44"/>
      <c r="O104" s="44"/>
      <c r="P104" s="44"/>
      <c r="Q104" s="44"/>
      <c r="R104" s="44"/>
      <c r="S104" s="44"/>
      <c r="X104" s="6"/>
      <c r="Y104" s="77"/>
      <c r="Z104" s="44"/>
      <c r="AA104" s="44"/>
      <c r="AB104" s="44"/>
      <c r="AC104" s="44"/>
      <c r="AD104" s="44"/>
      <c r="AE104" s="44"/>
      <c r="AG104" s="44"/>
      <c r="AH104" s="44"/>
      <c r="AI104" s="44"/>
      <c r="AJ104" s="44"/>
      <c r="AK104" s="44"/>
      <c r="AL104" s="44"/>
    </row>
    <row r="105" spans="5:38" x14ac:dyDescent="0.25">
      <c r="E105" s="6"/>
      <c r="F105" s="77"/>
      <c r="G105" s="44"/>
      <c r="H105" s="44"/>
      <c r="I105" s="44"/>
      <c r="J105" s="44"/>
      <c r="K105" s="44"/>
      <c r="L105" s="44"/>
      <c r="N105" s="44"/>
      <c r="O105" s="44"/>
      <c r="P105" s="44"/>
      <c r="Q105" s="44"/>
      <c r="R105" s="44"/>
      <c r="S105" s="44"/>
      <c r="X105" s="6"/>
      <c r="Y105" s="77"/>
      <c r="Z105" s="44"/>
      <c r="AA105" s="44"/>
      <c r="AB105" s="44"/>
      <c r="AC105" s="44"/>
      <c r="AD105" s="44"/>
      <c r="AE105" s="44"/>
      <c r="AG105" s="44"/>
      <c r="AH105" s="44"/>
      <c r="AI105" s="44"/>
      <c r="AJ105" s="44"/>
      <c r="AK105" s="44"/>
      <c r="AL105" s="44"/>
    </row>
    <row r="106" spans="5:38" x14ac:dyDescent="0.25">
      <c r="E106" s="6"/>
      <c r="F106" s="77"/>
      <c r="G106" s="44"/>
      <c r="H106" s="44"/>
      <c r="I106" s="44"/>
      <c r="J106" s="44"/>
      <c r="K106" s="44"/>
      <c r="L106" s="44"/>
      <c r="N106" s="44"/>
      <c r="O106" s="44"/>
      <c r="P106" s="44"/>
      <c r="Q106" s="44"/>
      <c r="R106" s="44"/>
      <c r="S106" s="44"/>
      <c r="X106" s="6"/>
      <c r="Y106" s="77"/>
      <c r="Z106" s="44"/>
      <c r="AA106" s="44"/>
      <c r="AB106" s="44"/>
      <c r="AC106" s="44"/>
      <c r="AD106" s="44"/>
      <c r="AE106" s="44"/>
      <c r="AG106" s="44"/>
      <c r="AH106" s="44"/>
      <c r="AI106" s="44"/>
      <c r="AJ106" s="44"/>
      <c r="AK106" s="44"/>
      <c r="AL106" s="44"/>
    </row>
    <row r="107" spans="5:38" x14ac:dyDescent="0.25">
      <c r="E107" s="6"/>
      <c r="F107" s="77"/>
      <c r="G107" s="44"/>
      <c r="H107" s="44"/>
      <c r="I107" s="44"/>
      <c r="J107" s="44"/>
      <c r="K107" s="44"/>
      <c r="L107" s="44"/>
      <c r="N107" s="44"/>
      <c r="O107" s="44"/>
      <c r="P107" s="44"/>
      <c r="Q107" s="44"/>
      <c r="R107" s="44"/>
      <c r="S107" s="44"/>
      <c r="X107" s="6"/>
      <c r="Y107" s="77"/>
      <c r="Z107" s="44"/>
      <c r="AA107" s="44"/>
      <c r="AB107" s="44"/>
      <c r="AC107" s="44"/>
      <c r="AD107" s="44"/>
      <c r="AE107" s="44"/>
      <c r="AG107" s="44"/>
      <c r="AH107" s="44"/>
      <c r="AI107" s="44"/>
      <c r="AJ107" s="44"/>
      <c r="AK107" s="44"/>
      <c r="AL107" s="44"/>
    </row>
    <row r="108" spans="5:38" x14ac:dyDescent="0.25">
      <c r="E108" s="6"/>
      <c r="F108" s="77"/>
      <c r="G108" s="44"/>
      <c r="H108" s="44"/>
      <c r="I108" s="44"/>
      <c r="J108" s="44"/>
      <c r="K108" s="44"/>
      <c r="L108" s="44"/>
      <c r="N108" s="44"/>
      <c r="O108" s="44"/>
      <c r="P108" s="44"/>
      <c r="Q108" s="44"/>
      <c r="R108" s="44"/>
      <c r="S108" s="44"/>
      <c r="X108" s="6"/>
      <c r="Y108" s="77"/>
      <c r="Z108" s="44"/>
      <c r="AA108" s="44"/>
      <c r="AB108" s="44"/>
      <c r="AC108" s="44"/>
      <c r="AD108" s="44"/>
      <c r="AE108" s="44"/>
      <c r="AG108" s="44"/>
      <c r="AH108" s="44"/>
      <c r="AI108" s="44"/>
      <c r="AJ108" s="44"/>
      <c r="AK108" s="44"/>
      <c r="AL108" s="44"/>
    </row>
    <row r="109" spans="5:38" x14ac:dyDescent="0.25">
      <c r="E109" s="6"/>
      <c r="F109" s="77"/>
      <c r="G109" s="44"/>
      <c r="H109" s="44"/>
      <c r="I109" s="44"/>
      <c r="J109" s="44"/>
      <c r="K109" s="44"/>
      <c r="L109" s="44"/>
      <c r="N109" s="44"/>
      <c r="O109" s="44"/>
      <c r="P109" s="44"/>
      <c r="Q109" s="44"/>
      <c r="R109" s="44"/>
      <c r="S109" s="44"/>
      <c r="X109" s="6"/>
      <c r="Y109" s="77"/>
      <c r="Z109" s="44"/>
      <c r="AA109" s="44"/>
      <c r="AB109" s="44"/>
      <c r="AC109" s="44"/>
      <c r="AD109" s="44"/>
      <c r="AE109" s="44"/>
      <c r="AG109" s="44"/>
      <c r="AH109" s="44"/>
      <c r="AI109" s="44"/>
      <c r="AJ109" s="44"/>
      <c r="AK109" s="44"/>
      <c r="AL109" s="44"/>
    </row>
    <row r="110" spans="5:38" x14ac:dyDescent="0.25">
      <c r="E110" s="6"/>
      <c r="F110" s="77"/>
      <c r="G110" s="44"/>
      <c r="H110" s="44"/>
      <c r="I110" s="44"/>
      <c r="J110" s="44"/>
      <c r="K110" s="44"/>
      <c r="L110" s="44"/>
      <c r="N110" s="44"/>
      <c r="O110" s="44"/>
      <c r="P110" s="44"/>
      <c r="Q110" s="44"/>
      <c r="R110" s="44"/>
      <c r="S110" s="44"/>
      <c r="X110" s="6"/>
      <c r="Y110" s="77"/>
      <c r="Z110" s="44"/>
      <c r="AA110" s="44"/>
      <c r="AB110" s="44"/>
      <c r="AC110" s="44"/>
      <c r="AD110" s="44"/>
      <c r="AE110" s="44"/>
      <c r="AG110" s="44"/>
      <c r="AH110" s="44"/>
      <c r="AI110" s="44"/>
      <c r="AJ110" s="44"/>
      <c r="AK110" s="44"/>
      <c r="AL110" s="44"/>
    </row>
    <row r="111" spans="5:38" x14ac:dyDescent="0.25">
      <c r="E111" s="6"/>
      <c r="F111" s="77"/>
      <c r="G111" s="44"/>
      <c r="H111" s="44"/>
      <c r="I111" s="44"/>
      <c r="J111" s="44"/>
      <c r="K111" s="44"/>
      <c r="L111" s="44"/>
      <c r="N111" s="44"/>
      <c r="O111" s="44"/>
      <c r="P111" s="44"/>
      <c r="Q111" s="44"/>
      <c r="R111" s="44"/>
      <c r="S111" s="44"/>
      <c r="X111" s="6"/>
      <c r="Y111" s="77"/>
      <c r="Z111" s="44"/>
      <c r="AA111" s="44"/>
      <c r="AB111" s="44"/>
      <c r="AC111" s="44"/>
      <c r="AD111" s="44"/>
      <c r="AE111" s="44"/>
      <c r="AG111" s="44"/>
      <c r="AH111" s="44"/>
      <c r="AI111" s="44"/>
      <c r="AJ111" s="44"/>
      <c r="AK111" s="44"/>
      <c r="AL111" s="44"/>
    </row>
    <row r="112" spans="5:38" x14ac:dyDescent="0.25">
      <c r="E112" s="6"/>
      <c r="F112" s="77"/>
      <c r="G112" s="44"/>
      <c r="H112" s="44"/>
      <c r="I112" s="44"/>
      <c r="J112" s="44"/>
      <c r="K112" s="44"/>
      <c r="L112" s="44"/>
      <c r="N112" s="44"/>
      <c r="O112" s="44"/>
      <c r="P112" s="44"/>
      <c r="Q112" s="44"/>
      <c r="R112" s="44"/>
      <c r="S112" s="44"/>
      <c r="X112" s="6"/>
      <c r="Y112" s="77"/>
      <c r="Z112" s="44"/>
      <c r="AA112" s="44"/>
      <c r="AB112" s="44"/>
      <c r="AC112" s="44"/>
      <c r="AD112" s="44"/>
      <c r="AE112" s="44"/>
      <c r="AG112" s="44"/>
      <c r="AH112" s="44"/>
      <c r="AI112" s="44"/>
      <c r="AJ112" s="44"/>
      <c r="AK112" s="44"/>
      <c r="AL112" s="44"/>
    </row>
    <row r="113" spans="5:38" x14ac:dyDescent="0.25">
      <c r="E113" s="6"/>
      <c r="F113" s="77"/>
      <c r="G113" s="44"/>
      <c r="H113" s="44"/>
      <c r="I113" s="44"/>
      <c r="J113" s="44"/>
      <c r="K113" s="44"/>
      <c r="L113" s="44"/>
      <c r="N113" s="44"/>
      <c r="O113" s="44"/>
      <c r="P113" s="44"/>
      <c r="Q113" s="44"/>
      <c r="R113" s="44"/>
      <c r="S113" s="44"/>
      <c r="X113" s="6"/>
      <c r="Y113" s="77"/>
      <c r="Z113" s="44"/>
      <c r="AA113" s="44"/>
      <c r="AB113" s="44"/>
      <c r="AC113" s="44"/>
      <c r="AD113" s="44"/>
      <c r="AE113" s="44"/>
      <c r="AG113" s="44"/>
      <c r="AH113" s="44"/>
      <c r="AI113" s="44"/>
      <c r="AJ113" s="44"/>
      <c r="AK113" s="44"/>
      <c r="AL113" s="44"/>
    </row>
    <row r="114" spans="5:38" x14ac:dyDescent="0.25">
      <c r="E114" s="6"/>
      <c r="F114" s="77"/>
      <c r="G114" s="44"/>
      <c r="H114" s="44"/>
      <c r="I114" s="44"/>
      <c r="J114" s="44"/>
      <c r="K114" s="44"/>
      <c r="L114" s="44"/>
      <c r="N114" s="44"/>
      <c r="O114" s="44"/>
      <c r="P114" s="44"/>
      <c r="Q114" s="44"/>
      <c r="R114" s="44"/>
      <c r="S114" s="44"/>
      <c r="X114" s="6"/>
      <c r="Y114" s="77"/>
      <c r="Z114" s="44"/>
      <c r="AA114" s="44"/>
      <c r="AB114" s="44"/>
      <c r="AC114" s="44"/>
      <c r="AD114" s="44"/>
      <c r="AE114" s="44"/>
      <c r="AG114" s="44"/>
      <c r="AH114" s="44"/>
      <c r="AI114" s="44"/>
      <c r="AJ114" s="44"/>
      <c r="AK114" s="44"/>
      <c r="AL114" s="44"/>
    </row>
    <row r="115" spans="5:38" x14ac:dyDescent="0.25">
      <c r="E115" s="6"/>
      <c r="F115" s="77"/>
      <c r="G115" s="44"/>
      <c r="H115" s="44"/>
      <c r="I115" s="44"/>
      <c r="J115" s="44"/>
      <c r="K115" s="44"/>
      <c r="L115" s="44"/>
      <c r="N115" s="44"/>
      <c r="O115" s="44"/>
      <c r="P115" s="44"/>
      <c r="Q115" s="44"/>
      <c r="R115" s="44"/>
      <c r="S115" s="44"/>
      <c r="X115" s="6"/>
      <c r="Y115" s="77"/>
      <c r="Z115" s="44"/>
      <c r="AA115" s="44"/>
      <c r="AB115" s="44"/>
      <c r="AC115" s="44"/>
      <c r="AD115" s="44"/>
      <c r="AE115" s="44"/>
      <c r="AG115" s="44"/>
      <c r="AH115" s="44"/>
      <c r="AI115" s="44"/>
      <c r="AJ115" s="44"/>
      <c r="AK115" s="44"/>
      <c r="AL115" s="44"/>
    </row>
    <row r="116" spans="5:38" x14ac:dyDescent="0.25">
      <c r="E116" s="6"/>
      <c r="F116" s="77"/>
      <c r="G116" s="44"/>
      <c r="H116" s="44"/>
      <c r="I116" s="44"/>
      <c r="J116" s="44"/>
      <c r="K116" s="44"/>
      <c r="L116" s="44"/>
      <c r="N116" s="44"/>
      <c r="O116" s="44"/>
      <c r="P116" s="44"/>
      <c r="Q116" s="44"/>
      <c r="R116" s="44"/>
      <c r="S116" s="44"/>
      <c r="X116" s="6"/>
      <c r="Y116" s="77"/>
      <c r="Z116" s="44"/>
      <c r="AA116" s="44"/>
      <c r="AB116" s="44"/>
      <c r="AC116" s="44"/>
      <c r="AD116" s="44"/>
      <c r="AE116" s="44"/>
      <c r="AG116" s="44"/>
      <c r="AH116" s="44"/>
      <c r="AI116" s="44"/>
      <c r="AJ116" s="44"/>
      <c r="AK116" s="44"/>
      <c r="AL116" s="44"/>
    </row>
    <row r="117" spans="5:38" x14ac:dyDescent="0.25">
      <c r="E117" s="6"/>
      <c r="F117" s="77"/>
      <c r="G117" s="44"/>
      <c r="H117" s="44"/>
      <c r="I117" s="44"/>
      <c r="J117" s="44"/>
      <c r="K117" s="44"/>
      <c r="L117" s="44"/>
      <c r="N117" s="44"/>
      <c r="O117" s="44"/>
      <c r="P117" s="44"/>
      <c r="Q117" s="44"/>
      <c r="R117" s="44"/>
      <c r="S117" s="44"/>
      <c r="X117" s="6"/>
      <c r="Y117" s="77"/>
      <c r="Z117" s="44"/>
      <c r="AA117" s="44"/>
      <c r="AB117" s="44"/>
      <c r="AC117" s="44"/>
      <c r="AD117" s="44"/>
      <c r="AE117" s="44"/>
      <c r="AG117" s="44"/>
      <c r="AH117" s="44"/>
      <c r="AI117" s="44"/>
      <c r="AJ117" s="44"/>
      <c r="AK117" s="44"/>
      <c r="AL117" s="44"/>
    </row>
    <row r="118" spans="5:38" x14ac:dyDescent="0.25">
      <c r="E118" s="6"/>
      <c r="F118" s="77"/>
      <c r="G118" s="44"/>
      <c r="H118" s="44"/>
      <c r="I118" s="44"/>
      <c r="J118" s="44"/>
      <c r="K118" s="44"/>
      <c r="L118" s="44"/>
      <c r="N118" s="44"/>
      <c r="O118" s="44"/>
      <c r="P118" s="44"/>
      <c r="Q118" s="44"/>
      <c r="R118" s="44"/>
      <c r="S118" s="44"/>
      <c r="X118" s="6"/>
      <c r="Y118" s="77"/>
      <c r="Z118" s="44"/>
      <c r="AA118" s="44"/>
      <c r="AB118" s="44"/>
      <c r="AC118" s="44"/>
      <c r="AD118" s="44"/>
      <c r="AE118" s="44"/>
      <c r="AG118" s="44"/>
      <c r="AH118" s="44"/>
      <c r="AI118" s="44"/>
      <c r="AJ118" s="44"/>
      <c r="AK118" s="44"/>
      <c r="AL118" s="44"/>
    </row>
    <row r="119" spans="5:38" x14ac:dyDescent="0.25">
      <c r="E119" s="6"/>
      <c r="F119" s="77"/>
      <c r="G119" s="44"/>
      <c r="H119" s="44"/>
      <c r="I119" s="44"/>
      <c r="J119" s="44"/>
      <c r="K119" s="44"/>
      <c r="L119" s="44"/>
      <c r="N119" s="44"/>
      <c r="O119" s="44"/>
      <c r="P119" s="44"/>
      <c r="Q119" s="44"/>
      <c r="R119" s="44"/>
      <c r="S119" s="44"/>
      <c r="X119" s="6"/>
      <c r="Y119" s="77"/>
      <c r="Z119" s="44"/>
      <c r="AA119" s="44"/>
      <c r="AB119" s="44"/>
      <c r="AC119" s="44"/>
      <c r="AD119" s="44"/>
      <c r="AE119" s="44"/>
      <c r="AG119" s="44"/>
      <c r="AH119" s="44"/>
      <c r="AI119" s="44"/>
      <c r="AJ119" s="44"/>
      <c r="AK119" s="44"/>
      <c r="AL119" s="44"/>
    </row>
    <row r="120" spans="5:38" x14ac:dyDescent="0.25">
      <c r="E120" s="6"/>
      <c r="F120" s="77"/>
      <c r="G120" s="44"/>
      <c r="H120" s="44"/>
      <c r="I120" s="44"/>
      <c r="J120" s="44"/>
      <c r="K120" s="44"/>
      <c r="L120" s="44"/>
      <c r="N120" s="44"/>
      <c r="O120" s="44"/>
      <c r="P120" s="44"/>
      <c r="Q120" s="44"/>
      <c r="R120" s="44"/>
      <c r="S120" s="44"/>
      <c r="X120" s="6"/>
      <c r="Y120" s="77"/>
      <c r="Z120" s="44"/>
      <c r="AA120" s="44"/>
      <c r="AB120" s="44"/>
      <c r="AC120" s="44"/>
      <c r="AD120" s="44"/>
      <c r="AE120" s="44"/>
      <c r="AG120" s="44"/>
      <c r="AH120" s="44"/>
      <c r="AI120" s="44"/>
      <c r="AJ120" s="44"/>
      <c r="AK120" s="44"/>
      <c r="AL120" s="44"/>
    </row>
    <row r="121" spans="5:38" x14ac:dyDescent="0.25">
      <c r="E121" s="6"/>
      <c r="F121" s="77"/>
      <c r="G121" s="44"/>
      <c r="H121" s="44"/>
      <c r="I121" s="44"/>
      <c r="J121" s="44"/>
      <c r="K121" s="44"/>
      <c r="L121" s="44"/>
      <c r="N121" s="44"/>
      <c r="O121" s="44"/>
      <c r="P121" s="44"/>
      <c r="Q121" s="44"/>
      <c r="R121" s="44"/>
      <c r="S121" s="44"/>
      <c r="X121" s="6"/>
      <c r="Y121" s="77"/>
      <c r="Z121" s="44"/>
      <c r="AA121" s="44"/>
      <c r="AB121" s="44"/>
      <c r="AC121" s="44"/>
      <c r="AD121" s="44"/>
      <c r="AE121" s="44"/>
      <c r="AG121" s="44"/>
      <c r="AH121" s="44"/>
      <c r="AI121" s="44"/>
      <c r="AJ121" s="44"/>
      <c r="AK121" s="44"/>
      <c r="AL121" s="44"/>
    </row>
    <row r="122" spans="5:38" x14ac:dyDescent="0.25">
      <c r="E122" s="6"/>
      <c r="F122" s="77"/>
      <c r="G122" s="44"/>
      <c r="H122" s="44"/>
      <c r="I122" s="44"/>
      <c r="J122" s="44"/>
      <c r="K122" s="44"/>
      <c r="L122" s="44"/>
      <c r="N122" s="44"/>
      <c r="O122" s="44"/>
      <c r="P122" s="44"/>
      <c r="Q122" s="44"/>
      <c r="R122" s="44"/>
      <c r="S122" s="44"/>
      <c r="X122" s="6"/>
      <c r="Y122" s="77"/>
      <c r="Z122" s="44"/>
      <c r="AA122" s="44"/>
      <c r="AB122" s="44"/>
      <c r="AC122" s="44"/>
      <c r="AD122" s="44"/>
      <c r="AE122" s="44"/>
      <c r="AG122" s="44"/>
      <c r="AH122" s="44"/>
      <c r="AI122" s="44"/>
      <c r="AJ122" s="44"/>
      <c r="AK122" s="44"/>
      <c r="AL122" s="44"/>
    </row>
    <row r="123" spans="5:38" x14ac:dyDescent="0.25">
      <c r="E123" s="6"/>
      <c r="F123" s="77"/>
      <c r="G123" s="44"/>
      <c r="H123" s="44"/>
      <c r="I123" s="44"/>
      <c r="J123" s="44"/>
      <c r="K123" s="44"/>
      <c r="L123" s="44"/>
      <c r="N123" s="44"/>
      <c r="O123" s="44"/>
      <c r="P123" s="44"/>
      <c r="Q123" s="44"/>
      <c r="R123" s="44"/>
      <c r="S123" s="44"/>
      <c r="X123" s="6"/>
      <c r="Y123" s="77"/>
      <c r="Z123" s="44"/>
      <c r="AA123" s="44"/>
      <c r="AB123" s="44"/>
      <c r="AC123" s="44"/>
      <c r="AD123" s="44"/>
      <c r="AE123" s="44"/>
      <c r="AG123" s="44"/>
      <c r="AH123" s="44"/>
      <c r="AI123" s="44"/>
      <c r="AJ123" s="44"/>
      <c r="AK123" s="44"/>
      <c r="AL123" s="44"/>
    </row>
    <row r="124" spans="5:38" x14ac:dyDescent="0.25">
      <c r="E124" s="6"/>
      <c r="F124" s="77"/>
      <c r="G124" s="44"/>
      <c r="H124" s="44"/>
      <c r="I124" s="44"/>
      <c r="J124" s="44"/>
      <c r="K124" s="44"/>
      <c r="L124" s="44"/>
      <c r="N124" s="44"/>
      <c r="O124" s="44"/>
      <c r="P124" s="44"/>
      <c r="Q124" s="44"/>
      <c r="R124" s="44"/>
      <c r="S124" s="44"/>
      <c r="X124" s="6"/>
      <c r="Y124" s="77"/>
      <c r="Z124" s="44"/>
      <c r="AA124" s="44"/>
      <c r="AB124" s="44"/>
      <c r="AC124" s="44"/>
      <c r="AD124" s="44"/>
      <c r="AE124" s="44"/>
      <c r="AG124" s="44"/>
      <c r="AH124" s="44"/>
      <c r="AI124" s="44"/>
      <c r="AJ124" s="44"/>
      <c r="AK124" s="44"/>
      <c r="AL124" s="44"/>
    </row>
    <row r="125" spans="5:38" x14ac:dyDescent="0.25">
      <c r="E125" s="6"/>
      <c r="F125" s="77"/>
      <c r="G125" s="44"/>
      <c r="H125" s="44"/>
      <c r="I125" s="44"/>
      <c r="J125" s="44"/>
      <c r="K125" s="44"/>
      <c r="L125" s="44"/>
      <c r="N125" s="44"/>
      <c r="O125" s="44"/>
      <c r="P125" s="44"/>
      <c r="Q125" s="44"/>
      <c r="R125" s="44"/>
      <c r="S125" s="44"/>
      <c r="X125" s="6"/>
      <c r="Y125" s="77"/>
      <c r="Z125" s="44"/>
      <c r="AA125" s="44"/>
      <c r="AB125" s="44"/>
      <c r="AC125" s="44"/>
      <c r="AD125" s="44"/>
      <c r="AE125" s="44"/>
      <c r="AG125" s="44"/>
      <c r="AH125" s="44"/>
      <c r="AI125" s="44"/>
      <c r="AJ125" s="44"/>
      <c r="AK125" s="44"/>
      <c r="AL125" s="44"/>
    </row>
    <row r="126" spans="5:38" x14ac:dyDescent="0.25">
      <c r="E126" s="6"/>
      <c r="F126" s="77"/>
      <c r="G126" s="44"/>
      <c r="H126" s="44"/>
      <c r="I126" s="44"/>
      <c r="J126" s="44"/>
      <c r="K126" s="44"/>
      <c r="L126" s="44"/>
      <c r="N126" s="44"/>
      <c r="O126" s="44"/>
      <c r="P126" s="44"/>
      <c r="Q126" s="44"/>
      <c r="R126" s="44"/>
      <c r="S126" s="44"/>
      <c r="X126" s="6"/>
      <c r="Y126" s="77"/>
      <c r="Z126" s="44"/>
      <c r="AA126" s="44"/>
      <c r="AB126" s="44"/>
      <c r="AC126" s="44"/>
      <c r="AD126" s="44"/>
      <c r="AE126" s="44"/>
      <c r="AG126" s="44"/>
      <c r="AH126" s="44"/>
      <c r="AI126" s="44"/>
      <c r="AJ126" s="44"/>
      <c r="AK126" s="44"/>
      <c r="AL126" s="44"/>
    </row>
    <row r="127" spans="5:38" x14ac:dyDescent="0.25">
      <c r="E127" s="6"/>
      <c r="F127" s="77"/>
      <c r="G127" s="44"/>
      <c r="H127" s="44"/>
      <c r="I127" s="44"/>
      <c r="J127" s="44"/>
      <c r="K127" s="44"/>
      <c r="L127" s="44"/>
      <c r="N127" s="44"/>
      <c r="O127" s="44"/>
      <c r="P127" s="44"/>
      <c r="Q127" s="44"/>
      <c r="R127" s="44"/>
      <c r="S127" s="44"/>
      <c r="X127" s="6"/>
      <c r="Y127" s="77"/>
      <c r="Z127" s="44"/>
      <c r="AA127" s="44"/>
      <c r="AB127" s="44"/>
      <c r="AC127" s="44"/>
      <c r="AD127" s="44"/>
      <c r="AE127" s="44"/>
      <c r="AG127" s="44"/>
      <c r="AH127" s="44"/>
      <c r="AI127" s="44"/>
      <c r="AJ127" s="44"/>
      <c r="AK127" s="44"/>
      <c r="AL127" s="44"/>
    </row>
    <row r="128" spans="5:38" x14ac:dyDescent="0.25">
      <c r="E128" s="6"/>
      <c r="F128" s="77"/>
      <c r="G128" s="44"/>
      <c r="H128" s="44"/>
      <c r="I128" s="44"/>
      <c r="J128" s="44"/>
      <c r="K128" s="44"/>
      <c r="L128" s="44"/>
      <c r="N128" s="44"/>
      <c r="O128" s="44"/>
      <c r="P128" s="44"/>
      <c r="Q128" s="44"/>
      <c r="R128" s="44"/>
      <c r="S128" s="44"/>
      <c r="X128" s="6"/>
      <c r="Y128" s="77"/>
      <c r="Z128" s="44"/>
      <c r="AA128" s="44"/>
      <c r="AB128" s="44"/>
      <c r="AC128" s="44"/>
      <c r="AD128" s="44"/>
      <c r="AE128" s="44"/>
      <c r="AG128" s="44"/>
      <c r="AH128" s="44"/>
      <c r="AI128" s="44"/>
      <c r="AJ128" s="44"/>
      <c r="AK128" s="44"/>
      <c r="AL128" s="44"/>
    </row>
    <row r="129" spans="5:38" x14ac:dyDescent="0.25">
      <c r="E129" s="6"/>
      <c r="F129" s="77"/>
      <c r="G129" s="44"/>
      <c r="H129" s="44"/>
      <c r="I129" s="44"/>
      <c r="J129" s="44"/>
      <c r="K129" s="44"/>
      <c r="L129" s="44"/>
      <c r="N129" s="44"/>
      <c r="O129" s="44"/>
      <c r="P129" s="44"/>
      <c r="Q129" s="44"/>
      <c r="R129" s="44"/>
      <c r="S129" s="44"/>
      <c r="X129" s="6"/>
      <c r="Y129" s="77"/>
      <c r="Z129" s="44"/>
      <c r="AA129" s="44"/>
      <c r="AB129" s="44"/>
      <c r="AC129" s="44"/>
      <c r="AD129" s="44"/>
      <c r="AE129" s="44"/>
      <c r="AG129" s="44"/>
      <c r="AH129" s="44"/>
      <c r="AI129" s="44"/>
      <c r="AJ129" s="44"/>
      <c r="AK129" s="44"/>
      <c r="AL129" s="44"/>
    </row>
    <row r="130" spans="5:38" x14ac:dyDescent="0.25">
      <c r="E130" s="6"/>
      <c r="F130" s="77"/>
      <c r="G130" s="44"/>
      <c r="H130" s="44"/>
      <c r="I130" s="44"/>
      <c r="J130" s="44"/>
      <c r="K130" s="44"/>
      <c r="L130" s="44"/>
      <c r="N130" s="44"/>
      <c r="O130" s="44"/>
      <c r="P130" s="44"/>
      <c r="Q130" s="44"/>
      <c r="R130" s="44"/>
      <c r="S130" s="44"/>
      <c r="X130" s="6"/>
      <c r="Y130" s="77"/>
      <c r="Z130" s="44"/>
      <c r="AA130" s="44"/>
      <c r="AB130" s="44"/>
      <c r="AC130" s="44"/>
      <c r="AD130" s="44"/>
      <c r="AE130" s="44"/>
      <c r="AG130" s="44"/>
      <c r="AH130" s="44"/>
      <c r="AI130" s="44"/>
      <c r="AJ130" s="44"/>
      <c r="AK130" s="44"/>
      <c r="AL130" s="44"/>
    </row>
    <row r="131" spans="5:38" x14ac:dyDescent="0.25">
      <c r="E131" s="6"/>
      <c r="F131" s="77"/>
      <c r="G131" s="44"/>
      <c r="H131" s="44"/>
      <c r="I131" s="44"/>
      <c r="J131" s="44"/>
      <c r="K131" s="44"/>
      <c r="L131" s="44"/>
      <c r="N131" s="44"/>
      <c r="O131" s="44"/>
      <c r="P131" s="44"/>
      <c r="Q131" s="44"/>
      <c r="R131" s="44"/>
      <c r="S131" s="44"/>
      <c r="X131" s="6"/>
      <c r="Y131" s="77"/>
      <c r="Z131" s="44"/>
      <c r="AA131" s="44"/>
      <c r="AB131" s="44"/>
      <c r="AC131" s="44"/>
      <c r="AD131" s="44"/>
      <c r="AE131" s="44"/>
      <c r="AG131" s="44"/>
      <c r="AH131" s="44"/>
      <c r="AI131" s="44"/>
      <c r="AJ131" s="44"/>
      <c r="AK131" s="44"/>
      <c r="AL131" s="44"/>
    </row>
    <row r="132" spans="5:38" x14ac:dyDescent="0.25">
      <c r="E132" s="6"/>
      <c r="F132" s="77"/>
      <c r="G132" s="44"/>
      <c r="H132" s="44"/>
      <c r="I132" s="44"/>
      <c r="J132" s="44"/>
      <c r="K132" s="44"/>
      <c r="L132" s="44"/>
      <c r="N132" s="44"/>
      <c r="O132" s="44"/>
      <c r="P132" s="44"/>
      <c r="Q132" s="44"/>
      <c r="R132" s="44"/>
      <c r="S132" s="44"/>
      <c r="X132" s="6"/>
      <c r="Y132" s="77"/>
      <c r="Z132" s="44"/>
      <c r="AA132" s="44"/>
      <c r="AB132" s="44"/>
      <c r="AC132" s="44"/>
      <c r="AD132" s="44"/>
      <c r="AE132" s="44"/>
      <c r="AG132" s="44"/>
      <c r="AH132" s="44"/>
      <c r="AI132" s="44"/>
      <c r="AJ132" s="44"/>
      <c r="AK132" s="44"/>
      <c r="AL132" s="44"/>
    </row>
    <row r="133" spans="5:38" x14ac:dyDescent="0.25">
      <c r="E133" s="6"/>
      <c r="F133" s="77"/>
      <c r="G133" s="44"/>
      <c r="H133" s="44"/>
      <c r="I133" s="44"/>
      <c r="J133" s="44"/>
      <c r="K133" s="44"/>
      <c r="L133" s="44"/>
      <c r="N133" s="44"/>
      <c r="O133" s="44"/>
      <c r="P133" s="44"/>
      <c r="Q133" s="44"/>
      <c r="R133" s="44"/>
      <c r="S133" s="44"/>
      <c r="X133" s="6"/>
      <c r="Y133" s="77"/>
      <c r="Z133" s="44"/>
      <c r="AA133" s="44"/>
      <c r="AB133" s="44"/>
      <c r="AC133" s="44"/>
      <c r="AD133" s="44"/>
      <c r="AE133" s="44"/>
      <c r="AG133" s="44"/>
      <c r="AH133" s="44"/>
      <c r="AI133" s="44"/>
      <c r="AJ133" s="44"/>
      <c r="AK133" s="44"/>
      <c r="AL133" s="44"/>
    </row>
    <row r="134" spans="5:38" x14ac:dyDescent="0.25">
      <c r="E134" s="6"/>
      <c r="F134" s="77"/>
      <c r="G134" s="44"/>
      <c r="H134" s="44"/>
      <c r="I134" s="44"/>
      <c r="J134" s="44"/>
      <c r="K134" s="44"/>
      <c r="L134" s="44"/>
      <c r="N134" s="44"/>
      <c r="O134" s="44"/>
      <c r="P134" s="44"/>
      <c r="Q134" s="44"/>
      <c r="R134" s="44"/>
      <c r="S134" s="44"/>
      <c r="X134" s="6"/>
      <c r="Y134" s="77"/>
      <c r="Z134" s="44"/>
      <c r="AA134" s="44"/>
      <c r="AB134" s="44"/>
      <c r="AC134" s="44"/>
      <c r="AD134" s="44"/>
      <c r="AE134" s="44"/>
      <c r="AG134" s="44"/>
      <c r="AH134" s="44"/>
      <c r="AI134" s="44"/>
      <c r="AJ134" s="44"/>
      <c r="AK134" s="44"/>
      <c r="AL134" s="44"/>
    </row>
    <row r="135" spans="5:38" x14ac:dyDescent="0.25">
      <c r="E135" s="6"/>
      <c r="F135" s="77"/>
      <c r="G135" s="44"/>
      <c r="H135" s="44"/>
      <c r="I135" s="44"/>
      <c r="J135" s="44"/>
      <c r="K135" s="44"/>
      <c r="L135" s="44"/>
      <c r="N135" s="44"/>
      <c r="O135" s="44"/>
      <c r="P135" s="44"/>
      <c r="Q135" s="44"/>
      <c r="R135" s="44"/>
      <c r="S135" s="44"/>
      <c r="X135" s="6"/>
      <c r="Y135" s="77"/>
      <c r="Z135" s="44"/>
      <c r="AA135" s="44"/>
      <c r="AB135" s="44"/>
      <c r="AC135" s="44"/>
      <c r="AD135" s="44"/>
      <c r="AE135" s="44"/>
      <c r="AG135" s="44"/>
      <c r="AH135" s="44"/>
      <c r="AI135" s="44"/>
      <c r="AJ135" s="44"/>
      <c r="AK135" s="44"/>
      <c r="AL135" s="44"/>
    </row>
    <row r="136" spans="5:38" x14ac:dyDescent="0.25">
      <c r="E136" s="6"/>
      <c r="F136" s="77"/>
      <c r="G136" s="44"/>
      <c r="H136" s="44"/>
      <c r="I136" s="44"/>
      <c r="J136" s="44"/>
      <c r="K136" s="44"/>
      <c r="L136" s="44"/>
      <c r="N136" s="44"/>
      <c r="O136" s="44"/>
      <c r="P136" s="44"/>
      <c r="Q136" s="44"/>
      <c r="R136" s="44"/>
      <c r="S136" s="44"/>
      <c r="X136" s="6"/>
      <c r="Y136" s="77"/>
      <c r="Z136" s="44"/>
      <c r="AA136" s="44"/>
      <c r="AB136" s="44"/>
      <c r="AC136" s="44"/>
      <c r="AD136" s="44"/>
      <c r="AE136" s="44"/>
      <c r="AG136" s="44"/>
      <c r="AH136" s="44"/>
      <c r="AI136" s="44"/>
      <c r="AJ136" s="44"/>
      <c r="AK136" s="44"/>
      <c r="AL136" s="44"/>
    </row>
    <row r="137" spans="5:38" x14ac:dyDescent="0.25">
      <c r="E137" s="6"/>
      <c r="F137" s="77"/>
      <c r="G137" s="44"/>
      <c r="H137" s="44"/>
      <c r="I137" s="44"/>
      <c r="J137" s="44"/>
      <c r="K137" s="44"/>
      <c r="L137" s="44"/>
      <c r="N137" s="44"/>
      <c r="O137" s="44"/>
      <c r="P137" s="44"/>
      <c r="Q137" s="44"/>
      <c r="R137" s="44"/>
      <c r="S137" s="44"/>
      <c r="X137" s="6"/>
      <c r="Y137" s="77"/>
      <c r="Z137" s="44"/>
      <c r="AA137" s="44"/>
      <c r="AB137" s="44"/>
      <c r="AC137" s="44"/>
      <c r="AD137" s="44"/>
      <c r="AE137" s="44"/>
      <c r="AG137" s="44"/>
      <c r="AH137" s="44"/>
      <c r="AI137" s="44"/>
      <c r="AJ137" s="44"/>
      <c r="AK137" s="44"/>
      <c r="AL137" s="44"/>
    </row>
    <row r="138" spans="5:38" x14ac:dyDescent="0.25">
      <c r="E138" s="6"/>
      <c r="F138" s="77"/>
      <c r="G138" s="44"/>
      <c r="H138" s="44"/>
      <c r="I138" s="44"/>
      <c r="J138" s="44"/>
      <c r="K138" s="44"/>
      <c r="L138" s="44"/>
      <c r="N138" s="44"/>
      <c r="O138" s="44"/>
      <c r="P138" s="44"/>
      <c r="Q138" s="44"/>
      <c r="R138" s="44"/>
      <c r="S138" s="44"/>
      <c r="X138" s="6"/>
      <c r="Y138" s="77"/>
      <c r="Z138" s="44"/>
      <c r="AA138" s="44"/>
      <c r="AB138" s="44"/>
      <c r="AC138" s="44"/>
      <c r="AD138" s="44"/>
      <c r="AE138" s="44"/>
      <c r="AG138" s="44"/>
      <c r="AH138" s="44"/>
      <c r="AI138" s="44"/>
      <c r="AJ138" s="44"/>
      <c r="AK138" s="44"/>
      <c r="AL138" s="44"/>
    </row>
    <row r="139" spans="5:38" x14ac:dyDescent="0.25">
      <c r="E139" s="6"/>
      <c r="F139" s="77"/>
      <c r="G139" s="44"/>
      <c r="H139" s="44"/>
      <c r="I139" s="44"/>
      <c r="J139" s="44"/>
      <c r="K139" s="44"/>
      <c r="L139" s="44"/>
      <c r="N139" s="44"/>
      <c r="O139" s="44"/>
      <c r="P139" s="44"/>
      <c r="Q139" s="44"/>
      <c r="R139" s="44"/>
      <c r="S139" s="44"/>
      <c r="X139" s="6"/>
      <c r="Y139" s="77"/>
      <c r="Z139" s="44"/>
      <c r="AA139" s="44"/>
      <c r="AB139" s="44"/>
      <c r="AC139" s="44"/>
      <c r="AD139" s="44"/>
      <c r="AE139" s="44"/>
      <c r="AG139" s="44"/>
      <c r="AH139" s="44"/>
      <c r="AI139" s="44"/>
      <c r="AJ139" s="44"/>
      <c r="AK139" s="44"/>
      <c r="AL139" s="44"/>
    </row>
    <row r="140" spans="5:38" x14ac:dyDescent="0.25">
      <c r="E140" s="6"/>
      <c r="F140" s="77"/>
      <c r="G140" s="44"/>
      <c r="H140" s="44"/>
      <c r="I140" s="44"/>
      <c r="J140" s="44"/>
      <c r="K140" s="44"/>
      <c r="L140" s="44"/>
      <c r="N140" s="44"/>
      <c r="O140" s="44"/>
      <c r="P140" s="44"/>
      <c r="Q140" s="44"/>
      <c r="R140" s="44"/>
      <c r="S140" s="44"/>
      <c r="X140" s="6"/>
      <c r="Y140" s="77"/>
      <c r="Z140" s="44"/>
      <c r="AA140" s="44"/>
      <c r="AB140" s="44"/>
      <c r="AC140" s="44"/>
      <c r="AD140" s="44"/>
      <c r="AE140" s="44"/>
      <c r="AG140" s="44"/>
      <c r="AH140" s="44"/>
      <c r="AI140" s="44"/>
      <c r="AJ140" s="44"/>
      <c r="AK140" s="44"/>
      <c r="AL140" s="44"/>
    </row>
    <row r="141" spans="5:38" x14ac:dyDescent="0.25">
      <c r="E141" s="6"/>
      <c r="F141" s="77"/>
      <c r="G141" s="44"/>
      <c r="H141" s="44"/>
      <c r="I141" s="44"/>
      <c r="J141" s="44"/>
      <c r="K141" s="44"/>
      <c r="L141" s="44"/>
      <c r="N141" s="44"/>
      <c r="O141" s="44"/>
      <c r="P141" s="44"/>
      <c r="Q141" s="44"/>
      <c r="R141" s="44"/>
      <c r="S141" s="44"/>
      <c r="X141" s="6"/>
      <c r="Y141" s="77"/>
      <c r="Z141" s="44"/>
      <c r="AA141" s="44"/>
      <c r="AB141" s="44"/>
      <c r="AC141" s="44"/>
      <c r="AD141" s="44"/>
      <c r="AE141" s="44"/>
      <c r="AG141" s="44"/>
      <c r="AH141" s="44"/>
      <c r="AI141" s="44"/>
      <c r="AJ141" s="44"/>
      <c r="AK141" s="44"/>
      <c r="AL141" s="44"/>
    </row>
    <row r="142" spans="5:38" x14ac:dyDescent="0.25">
      <c r="E142" s="6"/>
      <c r="F142" s="77"/>
      <c r="G142" s="44"/>
      <c r="H142" s="44"/>
      <c r="I142" s="44"/>
      <c r="J142" s="44"/>
      <c r="K142" s="44"/>
      <c r="L142" s="44"/>
      <c r="N142" s="44"/>
      <c r="O142" s="44"/>
      <c r="P142" s="44"/>
      <c r="Q142" s="44"/>
      <c r="R142" s="44"/>
      <c r="S142" s="44"/>
      <c r="X142" s="6"/>
      <c r="Y142" s="77"/>
      <c r="Z142" s="44"/>
      <c r="AA142" s="44"/>
      <c r="AB142" s="44"/>
      <c r="AC142" s="44"/>
      <c r="AD142" s="44"/>
      <c r="AE142" s="44"/>
      <c r="AG142" s="44"/>
      <c r="AH142" s="44"/>
      <c r="AI142" s="44"/>
      <c r="AJ142" s="44"/>
      <c r="AK142" s="44"/>
      <c r="AL142" s="44"/>
    </row>
    <row r="143" spans="5:38" x14ac:dyDescent="0.25">
      <c r="E143" s="6"/>
      <c r="F143" s="77"/>
      <c r="G143" s="44"/>
      <c r="H143" s="44"/>
      <c r="I143" s="44"/>
      <c r="J143" s="44"/>
      <c r="K143" s="44"/>
      <c r="L143" s="44"/>
      <c r="N143" s="44"/>
      <c r="O143" s="44"/>
      <c r="P143" s="44"/>
      <c r="Q143" s="44"/>
      <c r="R143" s="44"/>
      <c r="S143" s="44"/>
      <c r="X143" s="6"/>
      <c r="Y143" s="77"/>
      <c r="Z143" s="44"/>
      <c r="AA143" s="44"/>
      <c r="AB143" s="44"/>
      <c r="AC143" s="44"/>
      <c r="AD143" s="44"/>
      <c r="AE143" s="44"/>
      <c r="AG143" s="44"/>
      <c r="AH143" s="44"/>
      <c r="AI143" s="44"/>
      <c r="AJ143" s="44"/>
      <c r="AK143" s="44"/>
      <c r="AL143" s="44"/>
    </row>
    <row r="144" spans="5:38" x14ac:dyDescent="0.25">
      <c r="E144" s="6"/>
      <c r="F144" s="77"/>
      <c r="G144" s="44"/>
      <c r="H144" s="44"/>
      <c r="I144" s="44"/>
      <c r="J144" s="44"/>
      <c r="K144" s="44"/>
      <c r="L144" s="44"/>
      <c r="N144" s="44"/>
      <c r="O144" s="44"/>
      <c r="P144" s="44"/>
      <c r="Q144" s="44"/>
      <c r="R144" s="44"/>
      <c r="S144" s="44"/>
      <c r="X144" s="6"/>
      <c r="Y144" s="77"/>
      <c r="Z144" s="44"/>
      <c r="AA144" s="44"/>
      <c r="AB144" s="44"/>
      <c r="AC144" s="44"/>
      <c r="AD144" s="44"/>
      <c r="AE144" s="44"/>
      <c r="AG144" s="44"/>
      <c r="AH144" s="44"/>
      <c r="AI144" s="44"/>
      <c r="AJ144" s="44"/>
      <c r="AK144" s="44"/>
      <c r="AL144" s="44"/>
    </row>
    <row r="145" spans="5:38" x14ac:dyDescent="0.25">
      <c r="E145" s="6"/>
      <c r="F145" s="77"/>
      <c r="G145" s="44"/>
      <c r="H145" s="44"/>
      <c r="I145" s="44"/>
      <c r="J145" s="44"/>
      <c r="K145" s="44"/>
      <c r="L145" s="44"/>
      <c r="N145" s="44"/>
      <c r="O145" s="44"/>
      <c r="P145" s="44"/>
      <c r="Q145" s="44"/>
      <c r="R145" s="44"/>
      <c r="S145" s="44"/>
      <c r="X145" s="6"/>
      <c r="Y145" s="77"/>
      <c r="Z145" s="44"/>
      <c r="AA145" s="44"/>
      <c r="AB145" s="44"/>
      <c r="AC145" s="44"/>
      <c r="AD145" s="44"/>
      <c r="AE145" s="44"/>
      <c r="AG145" s="44"/>
      <c r="AH145" s="44"/>
      <c r="AI145" s="44"/>
      <c r="AJ145" s="44"/>
      <c r="AK145" s="44"/>
      <c r="AL145" s="44"/>
    </row>
    <row r="146" spans="5:38" x14ac:dyDescent="0.25">
      <c r="E146" s="6"/>
      <c r="F146" s="77"/>
      <c r="G146" s="44"/>
      <c r="H146" s="44"/>
      <c r="I146" s="44"/>
      <c r="J146" s="44"/>
      <c r="K146" s="44"/>
      <c r="L146" s="44"/>
      <c r="N146" s="44"/>
      <c r="O146" s="44"/>
      <c r="P146" s="44"/>
      <c r="Q146" s="44"/>
      <c r="R146" s="44"/>
      <c r="S146" s="44"/>
      <c r="X146" s="6"/>
      <c r="Y146" s="77"/>
      <c r="Z146" s="44"/>
      <c r="AA146" s="44"/>
      <c r="AB146" s="44"/>
      <c r="AC146" s="44"/>
      <c r="AD146" s="44"/>
      <c r="AE146" s="44"/>
      <c r="AG146" s="44"/>
      <c r="AH146" s="44"/>
      <c r="AI146" s="44"/>
      <c r="AJ146" s="44"/>
      <c r="AK146" s="44"/>
      <c r="AL146" s="44"/>
    </row>
    <row r="147" spans="5:38" x14ac:dyDescent="0.25">
      <c r="E147" s="6"/>
      <c r="F147" s="77"/>
      <c r="G147" s="44"/>
      <c r="H147" s="44"/>
      <c r="I147" s="44"/>
      <c r="J147" s="44"/>
      <c r="K147" s="44"/>
      <c r="L147" s="44"/>
      <c r="N147" s="44"/>
      <c r="O147" s="44"/>
      <c r="P147" s="44"/>
      <c r="Q147" s="44"/>
      <c r="R147" s="44"/>
      <c r="S147" s="44"/>
      <c r="X147" s="6"/>
      <c r="Y147" s="77"/>
      <c r="Z147" s="44"/>
      <c r="AA147" s="44"/>
      <c r="AB147" s="44"/>
      <c r="AC147" s="44"/>
      <c r="AD147" s="44"/>
      <c r="AE147" s="44"/>
      <c r="AG147" s="44"/>
      <c r="AH147" s="44"/>
      <c r="AI147" s="44"/>
      <c r="AJ147" s="44"/>
      <c r="AK147" s="44"/>
      <c r="AL147" s="44"/>
    </row>
    <row r="148" spans="5:38" x14ac:dyDescent="0.25">
      <c r="E148" s="6"/>
      <c r="F148" s="77"/>
      <c r="G148" s="44"/>
      <c r="H148" s="44"/>
      <c r="I148" s="44"/>
      <c r="J148" s="44"/>
      <c r="K148" s="44"/>
      <c r="L148" s="44"/>
      <c r="N148" s="44"/>
      <c r="O148" s="44"/>
      <c r="P148" s="44"/>
      <c r="Q148" s="44"/>
      <c r="R148" s="44"/>
      <c r="S148" s="44"/>
      <c r="X148" s="6"/>
      <c r="Y148" s="77"/>
      <c r="Z148" s="44"/>
      <c r="AA148" s="44"/>
      <c r="AB148" s="44"/>
      <c r="AC148" s="44"/>
      <c r="AD148" s="44"/>
      <c r="AE148" s="44"/>
      <c r="AG148" s="44"/>
      <c r="AH148" s="44"/>
      <c r="AI148" s="44"/>
      <c r="AJ148" s="44"/>
      <c r="AK148" s="44"/>
      <c r="AL148" s="44"/>
    </row>
    <row r="149" spans="5:38" x14ac:dyDescent="0.25">
      <c r="E149" s="6"/>
      <c r="F149" s="77"/>
      <c r="G149" s="44"/>
      <c r="H149" s="44"/>
      <c r="I149" s="44"/>
      <c r="J149" s="44"/>
      <c r="K149" s="44"/>
      <c r="L149" s="44"/>
      <c r="N149" s="44"/>
      <c r="O149" s="44"/>
      <c r="P149" s="44"/>
      <c r="Q149" s="44"/>
      <c r="R149" s="44"/>
      <c r="S149" s="44"/>
      <c r="X149" s="6"/>
      <c r="Y149" s="77"/>
      <c r="Z149" s="44"/>
      <c r="AA149" s="44"/>
      <c r="AB149" s="44"/>
      <c r="AC149" s="44"/>
      <c r="AD149" s="44"/>
      <c r="AE149" s="44"/>
      <c r="AG149" s="44"/>
      <c r="AH149" s="44"/>
      <c r="AI149" s="44"/>
      <c r="AJ149" s="44"/>
      <c r="AK149" s="44"/>
      <c r="AL149" s="44"/>
    </row>
    <row r="150" spans="5:38" x14ac:dyDescent="0.25">
      <c r="E150" s="6"/>
      <c r="F150" s="77"/>
      <c r="G150" s="44"/>
      <c r="H150" s="44"/>
      <c r="I150" s="44"/>
      <c r="J150" s="44"/>
      <c r="K150" s="44"/>
      <c r="L150" s="44"/>
      <c r="N150" s="44"/>
      <c r="O150" s="44"/>
      <c r="P150" s="44"/>
      <c r="Q150" s="44"/>
      <c r="R150" s="44"/>
      <c r="S150" s="44"/>
      <c r="X150" s="6"/>
      <c r="Y150" s="77"/>
      <c r="Z150" s="44"/>
      <c r="AA150" s="44"/>
      <c r="AB150" s="44"/>
      <c r="AC150" s="44"/>
      <c r="AD150" s="44"/>
      <c r="AE150" s="44"/>
      <c r="AG150" s="44"/>
      <c r="AH150" s="44"/>
      <c r="AI150" s="44"/>
      <c r="AJ150" s="44"/>
      <c r="AK150" s="44"/>
      <c r="AL150" s="44"/>
    </row>
    <row r="151" spans="5:38" x14ac:dyDescent="0.25">
      <c r="E151" s="6"/>
      <c r="F151" s="77"/>
      <c r="G151" s="44"/>
      <c r="H151" s="44"/>
      <c r="I151" s="44"/>
      <c r="J151" s="44"/>
      <c r="K151" s="44"/>
      <c r="L151" s="44"/>
      <c r="N151" s="44"/>
      <c r="O151" s="44"/>
      <c r="P151" s="44"/>
      <c r="Q151" s="44"/>
      <c r="R151" s="44"/>
      <c r="S151" s="44"/>
      <c r="X151" s="6"/>
      <c r="Y151" s="77"/>
      <c r="Z151" s="44"/>
      <c r="AA151" s="44"/>
      <c r="AB151" s="44"/>
      <c r="AC151" s="44"/>
      <c r="AD151" s="44"/>
      <c r="AE151" s="44"/>
      <c r="AG151" s="44"/>
      <c r="AH151" s="44"/>
      <c r="AI151" s="44"/>
      <c r="AJ151" s="44"/>
      <c r="AK151" s="44"/>
      <c r="AL151" s="44"/>
    </row>
    <row r="152" spans="5:38" x14ac:dyDescent="0.25">
      <c r="E152" s="6"/>
      <c r="F152" s="77"/>
      <c r="G152" s="44"/>
      <c r="H152" s="44"/>
      <c r="I152" s="44"/>
      <c r="J152" s="44"/>
      <c r="K152" s="44"/>
      <c r="L152" s="44"/>
      <c r="N152" s="44"/>
      <c r="O152" s="44"/>
      <c r="P152" s="44"/>
      <c r="Q152" s="44"/>
      <c r="R152" s="44"/>
      <c r="S152" s="44"/>
      <c r="X152" s="6"/>
      <c r="Y152" s="77"/>
      <c r="Z152" s="44"/>
      <c r="AA152" s="44"/>
      <c r="AB152" s="44"/>
      <c r="AC152" s="44"/>
      <c r="AD152" s="44"/>
      <c r="AE152" s="44"/>
      <c r="AG152" s="44"/>
      <c r="AH152" s="44"/>
      <c r="AI152" s="44"/>
      <c r="AJ152" s="44"/>
      <c r="AK152" s="44"/>
      <c r="AL152" s="44"/>
    </row>
    <row r="153" spans="5:38" x14ac:dyDescent="0.25">
      <c r="E153" s="6"/>
      <c r="F153" s="77"/>
      <c r="G153" s="44"/>
      <c r="H153" s="44"/>
      <c r="I153" s="44"/>
      <c r="J153" s="44"/>
      <c r="K153" s="44"/>
      <c r="L153" s="44"/>
      <c r="N153" s="44"/>
      <c r="O153" s="44"/>
      <c r="P153" s="44"/>
      <c r="Q153" s="44"/>
      <c r="R153" s="44"/>
      <c r="S153" s="44"/>
      <c r="X153" s="6"/>
      <c r="Y153" s="77"/>
      <c r="Z153" s="44"/>
      <c r="AA153" s="44"/>
      <c r="AB153" s="44"/>
      <c r="AC153" s="44"/>
      <c r="AD153" s="44"/>
      <c r="AE153" s="44"/>
      <c r="AG153" s="44"/>
      <c r="AH153" s="44"/>
      <c r="AI153" s="44"/>
      <c r="AJ153" s="44"/>
      <c r="AK153" s="44"/>
      <c r="AL153" s="44"/>
    </row>
    <row r="154" spans="5:38" x14ac:dyDescent="0.25">
      <c r="E154" s="6"/>
      <c r="F154" s="77"/>
      <c r="G154" s="44"/>
      <c r="H154" s="44"/>
      <c r="I154" s="44"/>
      <c r="J154" s="44"/>
      <c r="K154" s="44"/>
      <c r="L154" s="44"/>
      <c r="N154" s="44"/>
      <c r="O154" s="44"/>
      <c r="P154" s="44"/>
      <c r="Q154" s="44"/>
      <c r="R154" s="44"/>
      <c r="S154" s="44"/>
      <c r="X154" s="6"/>
      <c r="Y154" s="77"/>
      <c r="Z154" s="44"/>
      <c r="AA154" s="44"/>
      <c r="AB154" s="44"/>
      <c r="AC154" s="44"/>
      <c r="AD154" s="44"/>
      <c r="AE154" s="44"/>
      <c r="AG154" s="44"/>
      <c r="AH154" s="44"/>
      <c r="AI154" s="44"/>
      <c r="AJ154" s="44"/>
      <c r="AK154" s="44"/>
      <c r="AL154" s="44"/>
    </row>
    <row r="155" spans="5:38" x14ac:dyDescent="0.25">
      <c r="E155" s="6"/>
      <c r="F155" s="77"/>
      <c r="G155" s="44"/>
      <c r="H155" s="44"/>
      <c r="I155" s="44"/>
      <c r="J155" s="44"/>
      <c r="K155" s="44"/>
      <c r="L155" s="44"/>
      <c r="N155" s="44"/>
      <c r="O155" s="44"/>
      <c r="P155" s="44"/>
      <c r="Q155" s="44"/>
      <c r="R155" s="44"/>
      <c r="S155" s="44"/>
      <c r="X155" s="6"/>
      <c r="Y155" s="77"/>
      <c r="Z155" s="44"/>
      <c r="AA155" s="44"/>
      <c r="AB155" s="44"/>
      <c r="AC155" s="44"/>
      <c r="AD155" s="44"/>
      <c r="AE155" s="44"/>
      <c r="AG155" s="44"/>
      <c r="AH155" s="44"/>
      <c r="AI155" s="44"/>
      <c r="AJ155" s="44"/>
      <c r="AK155" s="44"/>
      <c r="AL155" s="44"/>
    </row>
    <row r="156" spans="5:38" x14ac:dyDescent="0.25">
      <c r="E156" s="6"/>
      <c r="F156" s="77"/>
      <c r="G156" s="44"/>
      <c r="H156" s="44"/>
      <c r="I156" s="44"/>
      <c r="J156" s="44"/>
      <c r="K156" s="44"/>
      <c r="L156" s="44"/>
      <c r="N156" s="44"/>
      <c r="O156" s="44"/>
      <c r="P156" s="44"/>
      <c r="Q156" s="44"/>
      <c r="R156" s="44"/>
      <c r="S156" s="44"/>
      <c r="X156" s="6"/>
      <c r="Y156" s="77"/>
      <c r="Z156" s="44"/>
      <c r="AA156" s="44"/>
      <c r="AB156" s="44"/>
      <c r="AC156" s="44"/>
      <c r="AD156" s="44"/>
      <c r="AE156" s="44"/>
      <c r="AG156" s="44"/>
      <c r="AH156" s="44"/>
      <c r="AI156" s="44"/>
      <c r="AJ156" s="44"/>
      <c r="AK156" s="44"/>
      <c r="AL156" s="44"/>
    </row>
    <row r="157" spans="5:38" x14ac:dyDescent="0.25">
      <c r="E157" s="6"/>
      <c r="F157" s="77"/>
      <c r="G157" s="44"/>
      <c r="H157" s="44"/>
      <c r="I157" s="44"/>
      <c r="J157" s="44"/>
      <c r="K157" s="44"/>
      <c r="L157" s="44"/>
      <c r="N157" s="44"/>
      <c r="O157" s="44"/>
      <c r="P157" s="44"/>
      <c r="Q157" s="44"/>
      <c r="R157" s="44"/>
      <c r="S157" s="44"/>
      <c r="X157" s="6"/>
      <c r="Y157" s="77"/>
      <c r="Z157" s="44"/>
      <c r="AA157" s="44"/>
      <c r="AB157" s="44"/>
      <c r="AC157" s="44"/>
      <c r="AD157" s="44"/>
      <c r="AE157" s="44"/>
      <c r="AG157" s="44"/>
      <c r="AH157" s="44"/>
      <c r="AI157" s="44"/>
      <c r="AJ157" s="44"/>
      <c r="AK157" s="44"/>
      <c r="AL157" s="44"/>
    </row>
    <row r="158" spans="5:38" x14ac:dyDescent="0.25">
      <c r="E158" s="6"/>
      <c r="F158" s="77"/>
      <c r="G158" s="44"/>
      <c r="H158" s="44"/>
      <c r="I158" s="44"/>
      <c r="J158" s="44"/>
      <c r="K158" s="44"/>
      <c r="L158" s="44"/>
      <c r="N158" s="44"/>
      <c r="O158" s="44"/>
      <c r="P158" s="44"/>
      <c r="Q158" s="44"/>
      <c r="R158" s="44"/>
      <c r="S158" s="44"/>
      <c r="X158" s="6"/>
      <c r="Y158" s="77"/>
      <c r="Z158" s="44"/>
      <c r="AA158" s="44"/>
      <c r="AB158" s="44"/>
      <c r="AC158" s="44"/>
      <c r="AD158" s="44"/>
      <c r="AE158" s="44"/>
      <c r="AG158" s="44"/>
      <c r="AH158" s="44"/>
      <c r="AI158" s="44"/>
      <c r="AJ158" s="44"/>
      <c r="AK158" s="44"/>
      <c r="AL158" s="44"/>
    </row>
    <row r="159" spans="5:38" x14ac:dyDescent="0.25">
      <c r="E159" s="6"/>
      <c r="F159" s="77"/>
      <c r="G159" s="44"/>
      <c r="H159" s="44"/>
      <c r="I159" s="44"/>
      <c r="J159" s="44"/>
      <c r="K159" s="44"/>
      <c r="L159" s="44"/>
      <c r="N159" s="44"/>
      <c r="O159" s="44"/>
      <c r="P159" s="44"/>
      <c r="Q159" s="44"/>
      <c r="R159" s="44"/>
      <c r="S159" s="44"/>
      <c r="X159" s="6"/>
      <c r="Y159" s="77"/>
      <c r="Z159" s="44"/>
      <c r="AA159" s="44"/>
      <c r="AB159" s="44"/>
      <c r="AC159" s="44"/>
      <c r="AD159" s="44"/>
      <c r="AE159" s="44"/>
      <c r="AG159" s="44"/>
      <c r="AH159" s="44"/>
      <c r="AI159" s="44"/>
      <c r="AJ159" s="44"/>
      <c r="AK159" s="44"/>
      <c r="AL159" s="44"/>
    </row>
    <row r="160" spans="5:38" x14ac:dyDescent="0.25">
      <c r="E160" s="6"/>
      <c r="F160" s="77"/>
      <c r="G160" s="44"/>
      <c r="H160" s="44"/>
      <c r="I160" s="44"/>
      <c r="J160" s="44"/>
      <c r="K160" s="44"/>
      <c r="L160" s="44"/>
      <c r="N160" s="44"/>
      <c r="O160" s="44"/>
      <c r="P160" s="44"/>
      <c r="Q160" s="44"/>
      <c r="R160" s="44"/>
      <c r="S160" s="44"/>
      <c r="X160" s="6"/>
      <c r="Y160" s="77"/>
      <c r="Z160" s="44"/>
      <c r="AA160" s="44"/>
      <c r="AB160" s="44"/>
      <c r="AC160" s="44"/>
      <c r="AD160" s="44"/>
      <c r="AE160" s="44"/>
      <c r="AG160" s="44"/>
      <c r="AH160" s="44"/>
      <c r="AI160" s="44"/>
      <c r="AJ160" s="44"/>
      <c r="AK160" s="44"/>
      <c r="AL160" s="44"/>
    </row>
    <row r="161" spans="5:38" x14ac:dyDescent="0.25">
      <c r="E161" s="6"/>
      <c r="F161" s="77"/>
      <c r="G161" s="44"/>
      <c r="H161" s="44"/>
      <c r="I161" s="44"/>
      <c r="J161" s="44"/>
      <c r="K161" s="44"/>
      <c r="L161" s="44"/>
      <c r="N161" s="44"/>
      <c r="O161" s="44"/>
      <c r="P161" s="44"/>
      <c r="Q161" s="44"/>
      <c r="R161" s="44"/>
      <c r="S161" s="44"/>
      <c r="X161" s="6"/>
      <c r="Y161" s="77"/>
      <c r="Z161" s="44"/>
      <c r="AA161" s="44"/>
      <c r="AB161" s="44"/>
      <c r="AC161" s="44"/>
      <c r="AD161" s="44"/>
      <c r="AE161" s="44"/>
      <c r="AG161" s="44"/>
      <c r="AH161" s="44"/>
      <c r="AI161" s="44"/>
      <c r="AJ161" s="44"/>
      <c r="AK161" s="44"/>
      <c r="AL161" s="44"/>
    </row>
    <row r="162" spans="5:38" x14ac:dyDescent="0.25">
      <c r="E162" s="6"/>
      <c r="F162" s="77"/>
      <c r="G162" s="44"/>
      <c r="H162" s="44"/>
      <c r="I162" s="44"/>
      <c r="J162" s="44"/>
      <c r="K162" s="44"/>
      <c r="L162" s="44"/>
      <c r="N162" s="44"/>
      <c r="O162" s="44"/>
      <c r="P162" s="44"/>
      <c r="Q162" s="44"/>
      <c r="R162" s="44"/>
      <c r="S162" s="44"/>
      <c r="X162" s="6"/>
      <c r="Y162" s="77"/>
      <c r="Z162" s="44"/>
      <c r="AA162" s="44"/>
      <c r="AB162" s="44"/>
      <c r="AC162" s="44"/>
      <c r="AD162" s="44"/>
      <c r="AE162" s="44"/>
      <c r="AG162" s="44"/>
      <c r="AH162" s="44"/>
      <c r="AI162" s="44"/>
      <c r="AJ162" s="44"/>
      <c r="AK162" s="44"/>
      <c r="AL162" s="44"/>
    </row>
    <row r="163" spans="5:38" x14ac:dyDescent="0.25">
      <c r="E163" s="6"/>
      <c r="F163" s="77"/>
      <c r="G163" s="44"/>
      <c r="H163" s="44"/>
      <c r="I163" s="44"/>
      <c r="J163" s="44"/>
      <c r="K163" s="44"/>
      <c r="L163" s="44"/>
      <c r="N163" s="44"/>
      <c r="O163" s="44"/>
      <c r="P163" s="44"/>
      <c r="Q163" s="44"/>
      <c r="R163" s="44"/>
      <c r="S163" s="44"/>
      <c r="X163" s="6"/>
      <c r="Y163" s="77"/>
      <c r="Z163" s="44"/>
      <c r="AA163" s="44"/>
      <c r="AB163" s="44"/>
      <c r="AC163" s="44"/>
      <c r="AD163" s="44"/>
      <c r="AE163" s="44"/>
      <c r="AG163" s="44"/>
      <c r="AH163" s="44"/>
      <c r="AI163" s="44"/>
      <c r="AJ163" s="44"/>
      <c r="AK163" s="44"/>
      <c r="AL163" s="44"/>
    </row>
    <row r="164" spans="5:38" x14ac:dyDescent="0.25">
      <c r="E164" s="6"/>
      <c r="F164" s="77"/>
      <c r="G164" s="44"/>
      <c r="H164" s="44"/>
      <c r="I164" s="44"/>
      <c r="J164" s="44"/>
      <c r="K164" s="44"/>
      <c r="L164" s="44"/>
      <c r="N164" s="44"/>
      <c r="O164" s="44"/>
      <c r="P164" s="44"/>
      <c r="Q164" s="44"/>
      <c r="R164" s="44"/>
      <c r="S164" s="44"/>
      <c r="X164" s="6"/>
      <c r="Y164" s="77"/>
      <c r="Z164" s="44"/>
      <c r="AA164" s="44"/>
      <c r="AB164" s="44"/>
      <c r="AC164" s="44"/>
      <c r="AD164" s="44"/>
      <c r="AE164" s="44"/>
      <c r="AG164" s="44"/>
      <c r="AH164" s="44"/>
      <c r="AI164" s="44"/>
      <c r="AJ164" s="44"/>
      <c r="AK164" s="44"/>
      <c r="AL164" s="44"/>
    </row>
    <row r="165" spans="5:38" x14ac:dyDescent="0.25">
      <c r="E165" s="6"/>
      <c r="F165" s="77"/>
      <c r="G165" s="44"/>
      <c r="H165" s="44"/>
      <c r="I165" s="44"/>
      <c r="J165" s="44"/>
      <c r="K165" s="44"/>
      <c r="L165" s="44"/>
      <c r="N165" s="44"/>
      <c r="O165" s="44"/>
      <c r="P165" s="44"/>
      <c r="Q165" s="44"/>
      <c r="R165" s="44"/>
      <c r="S165" s="44"/>
      <c r="X165" s="6"/>
      <c r="Y165" s="77"/>
      <c r="Z165" s="44"/>
      <c r="AA165" s="44"/>
      <c r="AB165" s="44"/>
      <c r="AC165" s="44"/>
      <c r="AD165" s="44"/>
      <c r="AE165" s="44"/>
      <c r="AG165" s="44"/>
      <c r="AH165" s="44"/>
      <c r="AI165" s="44"/>
      <c r="AJ165" s="44"/>
      <c r="AK165" s="44"/>
      <c r="AL165" s="44"/>
    </row>
    <row r="166" spans="5:38" x14ac:dyDescent="0.25">
      <c r="E166" s="6"/>
      <c r="F166" s="77"/>
      <c r="G166" s="44"/>
      <c r="H166" s="44"/>
      <c r="I166" s="44"/>
      <c r="J166" s="44"/>
      <c r="K166" s="44"/>
      <c r="L166" s="44"/>
      <c r="N166" s="44"/>
      <c r="O166" s="44"/>
      <c r="P166" s="44"/>
      <c r="Q166" s="44"/>
      <c r="R166" s="44"/>
      <c r="S166" s="44"/>
      <c r="X166" s="6"/>
      <c r="Y166" s="77"/>
      <c r="Z166" s="44"/>
      <c r="AA166" s="44"/>
      <c r="AB166" s="44"/>
      <c r="AC166" s="44"/>
      <c r="AD166" s="44"/>
      <c r="AE166" s="44"/>
      <c r="AG166" s="44"/>
      <c r="AH166" s="44"/>
      <c r="AI166" s="44"/>
      <c r="AJ166" s="44"/>
      <c r="AK166" s="44"/>
      <c r="AL166" s="44"/>
    </row>
    <row r="167" spans="5:38" x14ac:dyDescent="0.25">
      <c r="E167" s="6"/>
      <c r="F167" s="77"/>
      <c r="G167" s="44"/>
      <c r="H167" s="44"/>
      <c r="I167" s="44"/>
      <c r="J167" s="44"/>
      <c r="K167" s="44"/>
      <c r="L167" s="44"/>
      <c r="N167" s="44"/>
      <c r="O167" s="44"/>
      <c r="P167" s="44"/>
      <c r="Q167" s="44"/>
      <c r="R167" s="44"/>
      <c r="S167" s="44"/>
      <c r="X167" s="6"/>
      <c r="Y167" s="77"/>
      <c r="Z167" s="44"/>
      <c r="AA167" s="44"/>
      <c r="AB167" s="44"/>
      <c r="AC167" s="44"/>
      <c r="AD167" s="44"/>
      <c r="AE167" s="44"/>
      <c r="AG167" s="44"/>
      <c r="AH167" s="44"/>
      <c r="AI167" s="44"/>
      <c r="AJ167" s="44"/>
      <c r="AK167" s="44"/>
      <c r="AL167" s="44"/>
    </row>
    <row r="168" spans="5:38" x14ac:dyDescent="0.25">
      <c r="E168" s="6"/>
      <c r="G168" s="44"/>
      <c r="H168" s="44"/>
      <c r="I168" s="44"/>
      <c r="J168" s="44"/>
      <c r="K168" s="44"/>
      <c r="L168" s="44"/>
      <c r="N168" s="44"/>
      <c r="O168" s="44"/>
      <c r="P168" s="44"/>
      <c r="Q168" s="44"/>
      <c r="R168" s="44"/>
      <c r="S168" s="44"/>
      <c r="X168" s="6"/>
      <c r="Y168" s="77"/>
      <c r="Z168" s="44"/>
      <c r="AA168" s="44"/>
      <c r="AB168" s="44"/>
      <c r="AC168" s="44"/>
      <c r="AD168" s="44"/>
      <c r="AE168" s="44"/>
      <c r="AG168" s="44"/>
      <c r="AH168" s="44"/>
      <c r="AI168" s="44"/>
      <c r="AJ168" s="44"/>
      <c r="AK168" s="44"/>
      <c r="AL168" s="44"/>
    </row>
    <row r="169" spans="5:38" x14ac:dyDescent="0.25">
      <c r="E169" s="6"/>
      <c r="G169" s="44"/>
      <c r="H169" s="44"/>
      <c r="I169" s="44"/>
      <c r="J169" s="44"/>
      <c r="K169" s="44"/>
      <c r="L169" s="44"/>
      <c r="N169" s="44"/>
      <c r="O169" s="44"/>
      <c r="P169" s="44"/>
      <c r="Q169" s="44"/>
      <c r="R169" s="44"/>
      <c r="S169" s="44"/>
      <c r="X169" s="6"/>
      <c r="Y169" s="77"/>
      <c r="Z169" s="44"/>
      <c r="AA169" s="44"/>
      <c r="AB169" s="44"/>
      <c r="AC169" s="44"/>
      <c r="AD169" s="44"/>
      <c r="AE169" s="44"/>
      <c r="AG169" s="44"/>
      <c r="AH169" s="44"/>
      <c r="AI169" s="44"/>
      <c r="AJ169" s="44"/>
      <c r="AK169" s="44"/>
      <c r="AL169" s="44"/>
    </row>
    <row r="170" spans="5:38" x14ac:dyDescent="0.25">
      <c r="E170" s="6"/>
      <c r="G170" s="44"/>
      <c r="H170" s="44"/>
      <c r="I170" s="44"/>
      <c r="J170" s="44"/>
      <c r="K170" s="44"/>
      <c r="L170" s="44"/>
      <c r="N170" s="44"/>
      <c r="O170" s="44"/>
      <c r="P170" s="44"/>
      <c r="Q170" s="44"/>
      <c r="R170" s="44"/>
      <c r="S170" s="44"/>
      <c r="X170" s="6"/>
      <c r="Y170" s="77"/>
      <c r="Z170" s="44"/>
      <c r="AA170" s="44"/>
      <c r="AB170" s="44"/>
      <c r="AC170" s="44"/>
      <c r="AD170" s="44"/>
      <c r="AE170" s="44"/>
      <c r="AG170" s="44"/>
      <c r="AH170" s="44"/>
      <c r="AI170" s="44"/>
      <c r="AJ170" s="44"/>
      <c r="AK170" s="44"/>
      <c r="AL170" s="44"/>
    </row>
    <row r="171" spans="5:38" x14ac:dyDescent="0.25">
      <c r="E171" s="6"/>
      <c r="G171" s="44"/>
      <c r="H171" s="44"/>
      <c r="I171" s="44"/>
      <c r="J171" s="44"/>
      <c r="K171" s="44"/>
      <c r="L171" s="44"/>
      <c r="N171" s="44"/>
      <c r="O171" s="44"/>
      <c r="P171" s="44"/>
      <c r="Q171" s="44"/>
      <c r="R171" s="44"/>
      <c r="S171" s="44"/>
      <c r="X171" s="6"/>
      <c r="Y171" s="77"/>
      <c r="Z171" s="44"/>
      <c r="AA171" s="44"/>
      <c r="AB171" s="44"/>
      <c r="AC171" s="44"/>
      <c r="AD171" s="44"/>
      <c r="AE171" s="44"/>
      <c r="AG171" s="44"/>
      <c r="AH171" s="44"/>
      <c r="AI171" s="44"/>
      <c r="AJ171" s="44"/>
      <c r="AK171" s="44"/>
      <c r="AL171" s="44"/>
    </row>
    <row r="172" spans="5:38" x14ac:dyDescent="0.25">
      <c r="E172" s="6"/>
      <c r="G172" s="44"/>
      <c r="H172" s="44"/>
      <c r="I172" s="44"/>
      <c r="J172" s="44"/>
      <c r="K172" s="44"/>
      <c r="L172" s="44"/>
      <c r="N172" s="44"/>
      <c r="O172" s="44"/>
      <c r="P172" s="44"/>
      <c r="Q172" s="44"/>
      <c r="R172" s="44"/>
      <c r="S172" s="44"/>
      <c r="X172" s="6"/>
      <c r="Y172" s="77"/>
      <c r="Z172" s="44"/>
      <c r="AA172" s="44"/>
      <c r="AB172" s="44"/>
      <c r="AC172" s="44"/>
      <c r="AD172" s="44"/>
      <c r="AE172" s="44"/>
      <c r="AG172" s="44"/>
      <c r="AH172" s="44"/>
      <c r="AI172" s="44"/>
      <c r="AJ172" s="44"/>
      <c r="AK172" s="44"/>
      <c r="AL172" s="44"/>
    </row>
    <row r="173" spans="5:38" x14ac:dyDescent="0.25">
      <c r="E173" s="6"/>
      <c r="G173" s="44"/>
      <c r="H173" s="44"/>
      <c r="I173" s="44"/>
      <c r="J173" s="44"/>
      <c r="K173" s="44"/>
      <c r="L173" s="44"/>
      <c r="N173" s="44"/>
      <c r="O173" s="44"/>
      <c r="P173" s="44"/>
      <c r="Q173" s="44"/>
      <c r="R173" s="44"/>
      <c r="S173" s="44"/>
      <c r="X173" s="6"/>
      <c r="Y173" s="77"/>
      <c r="Z173" s="44"/>
      <c r="AA173" s="44"/>
      <c r="AB173" s="44"/>
      <c r="AC173" s="44"/>
      <c r="AD173" s="44"/>
      <c r="AE173" s="44"/>
      <c r="AG173" s="44"/>
      <c r="AH173" s="44"/>
      <c r="AI173" s="44"/>
      <c r="AJ173" s="44"/>
      <c r="AK173" s="44"/>
      <c r="AL173" s="44"/>
    </row>
    <row r="174" spans="5:38" x14ac:dyDescent="0.25">
      <c r="E174" s="6"/>
      <c r="G174" s="44"/>
      <c r="H174" s="44"/>
      <c r="I174" s="44"/>
      <c r="J174" s="44"/>
      <c r="K174" s="44"/>
      <c r="L174" s="44"/>
      <c r="N174" s="44"/>
      <c r="O174" s="44"/>
      <c r="P174" s="44"/>
      <c r="Q174" s="44"/>
      <c r="R174" s="44"/>
      <c r="S174" s="44"/>
      <c r="X174" s="6"/>
      <c r="Y174" s="77"/>
      <c r="Z174" s="44"/>
      <c r="AA174" s="44"/>
      <c r="AB174" s="44"/>
      <c r="AC174" s="44"/>
      <c r="AD174" s="44"/>
      <c r="AE174" s="44"/>
      <c r="AG174" s="44"/>
      <c r="AH174" s="44"/>
      <c r="AI174" s="44"/>
      <c r="AJ174" s="44"/>
      <c r="AK174" s="44"/>
      <c r="AL174" s="44"/>
    </row>
    <row r="175" spans="5:38" x14ac:dyDescent="0.25">
      <c r="E175" s="6"/>
      <c r="G175" s="44"/>
      <c r="H175" s="44"/>
      <c r="I175" s="44"/>
      <c r="J175" s="44"/>
      <c r="K175" s="44"/>
      <c r="L175" s="44"/>
      <c r="N175" s="44"/>
      <c r="O175" s="44"/>
      <c r="P175" s="44"/>
      <c r="Q175" s="44"/>
      <c r="R175" s="44"/>
      <c r="S175" s="44"/>
      <c r="X175" s="6"/>
      <c r="Y175" s="77"/>
      <c r="Z175" s="44"/>
      <c r="AA175" s="44"/>
      <c r="AB175" s="44"/>
      <c r="AC175" s="44"/>
      <c r="AD175" s="44"/>
      <c r="AE175" s="44"/>
      <c r="AG175" s="44"/>
      <c r="AH175" s="44"/>
      <c r="AI175" s="44"/>
      <c r="AJ175" s="44"/>
      <c r="AK175" s="44"/>
      <c r="AL175" s="44"/>
    </row>
    <row r="176" spans="5:38" x14ac:dyDescent="0.25">
      <c r="E176" s="6"/>
      <c r="G176" s="44"/>
      <c r="H176" s="44"/>
      <c r="I176" s="44"/>
      <c r="J176" s="44"/>
      <c r="K176" s="44"/>
      <c r="L176" s="44"/>
      <c r="N176" s="44"/>
      <c r="O176" s="44"/>
      <c r="P176" s="44"/>
      <c r="Q176" s="44"/>
      <c r="R176" s="44"/>
      <c r="S176" s="44"/>
      <c r="X176" s="6"/>
      <c r="Y176" s="77"/>
      <c r="Z176" s="44"/>
      <c r="AA176" s="44"/>
      <c r="AB176" s="44"/>
      <c r="AC176" s="44"/>
      <c r="AD176" s="44"/>
      <c r="AE176" s="44"/>
      <c r="AG176" s="44"/>
      <c r="AH176" s="44"/>
      <c r="AI176" s="44"/>
      <c r="AJ176" s="44"/>
      <c r="AK176" s="44"/>
      <c r="AL176" s="44"/>
    </row>
    <row r="177" spans="5:38" x14ac:dyDescent="0.25">
      <c r="E177" s="6"/>
      <c r="G177" s="44"/>
      <c r="H177" s="44"/>
      <c r="I177" s="44"/>
      <c r="J177" s="44"/>
      <c r="K177" s="44"/>
      <c r="L177" s="44"/>
      <c r="N177" s="44"/>
      <c r="O177" s="44"/>
      <c r="P177" s="44"/>
      <c r="Q177" s="44"/>
      <c r="R177" s="44"/>
      <c r="S177" s="44"/>
      <c r="X177" s="6"/>
      <c r="Y177" s="77"/>
      <c r="Z177" s="44"/>
      <c r="AA177" s="44"/>
      <c r="AB177" s="44"/>
      <c r="AC177" s="44"/>
      <c r="AD177" s="44"/>
      <c r="AE177" s="44"/>
      <c r="AG177" s="44"/>
      <c r="AH177" s="44"/>
      <c r="AI177" s="44"/>
      <c r="AJ177" s="44"/>
      <c r="AK177" s="44"/>
      <c r="AL177" s="44"/>
    </row>
    <row r="178" spans="5:38" x14ac:dyDescent="0.25">
      <c r="E178" s="6"/>
      <c r="G178" s="44"/>
      <c r="H178" s="44"/>
      <c r="I178" s="44"/>
      <c r="J178" s="44"/>
      <c r="K178" s="44"/>
      <c r="L178" s="44"/>
      <c r="N178" s="44"/>
      <c r="O178" s="44"/>
      <c r="P178" s="44"/>
      <c r="Q178" s="44"/>
      <c r="R178" s="44"/>
      <c r="S178" s="44"/>
      <c r="X178" s="6"/>
      <c r="Y178" s="77"/>
      <c r="Z178" s="44"/>
      <c r="AA178" s="44"/>
      <c r="AB178" s="44"/>
      <c r="AC178" s="44"/>
      <c r="AD178" s="44"/>
      <c r="AE178" s="44"/>
      <c r="AG178" s="44"/>
      <c r="AH178" s="44"/>
      <c r="AI178" s="44"/>
      <c r="AJ178" s="44"/>
      <c r="AK178" s="44"/>
      <c r="AL178" s="44"/>
    </row>
    <row r="179" spans="5:38" x14ac:dyDescent="0.25">
      <c r="E179" s="6"/>
      <c r="G179" s="44"/>
      <c r="H179" s="44"/>
      <c r="I179" s="44"/>
      <c r="J179" s="44"/>
      <c r="K179" s="44"/>
      <c r="L179" s="44"/>
      <c r="N179" s="44"/>
      <c r="O179" s="44"/>
      <c r="P179" s="44"/>
      <c r="Q179" s="44"/>
      <c r="R179" s="44"/>
      <c r="S179" s="44"/>
      <c r="X179" s="6"/>
      <c r="Y179" s="77"/>
      <c r="Z179" s="44"/>
      <c r="AA179" s="44"/>
      <c r="AB179" s="44"/>
      <c r="AC179" s="44"/>
      <c r="AD179" s="44"/>
      <c r="AE179" s="44"/>
      <c r="AG179" s="44"/>
      <c r="AH179" s="44"/>
      <c r="AI179" s="44"/>
      <c r="AJ179" s="44"/>
      <c r="AK179" s="44"/>
      <c r="AL179" s="44"/>
    </row>
    <row r="180" spans="5:38" x14ac:dyDescent="0.25">
      <c r="E180" s="6"/>
      <c r="G180" s="44"/>
      <c r="H180" s="44"/>
      <c r="I180" s="44"/>
      <c r="J180" s="44"/>
      <c r="K180" s="44"/>
      <c r="L180" s="44"/>
      <c r="N180" s="44"/>
      <c r="O180" s="44"/>
      <c r="P180" s="44"/>
      <c r="Q180" s="44"/>
      <c r="R180" s="44"/>
      <c r="S180" s="44"/>
      <c r="X180" s="6"/>
      <c r="Y180" s="77"/>
      <c r="Z180" s="44"/>
      <c r="AA180" s="44"/>
      <c r="AB180" s="44"/>
      <c r="AC180" s="44"/>
      <c r="AD180" s="44"/>
      <c r="AE180" s="44"/>
      <c r="AG180" s="44"/>
      <c r="AH180" s="44"/>
      <c r="AI180" s="44"/>
      <c r="AJ180" s="44"/>
      <c r="AK180" s="44"/>
      <c r="AL180" s="44"/>
    </row>
    <row r="181" spans="5:38" x14ac:dyDescent="0.25">
      <c r="E181" s="6"/>
      <c r="G181" s="44"/>
      <c r="H181" s="44"/>
      <c r="I181" s="44"/>
      <c r="J181" s="44"/>
      <c r="K181" s="44"/>
      <c r="L181" s="44"/>
      <c r="N181" s="44"/>
      <c r="O181" s="44"/>
      <c r="P181" s="44"/>
      <c r="Q181" s="44"/>
      <c r="R181" s="44"/>
      <c r="S181" s="44"/>
      <c r="X181" s="6"/>
      <c r="Y181" s="77"/>
      <c r="Z181" s="44"/>
      <c r="AA181" s="44"/>
      <c r="AB181" s="44"/>
      <c r="AC181" s="44"/>
      <c r="AD181" s="44"/>
      <c r="AE181" s="44"/>
      <c r="AG181" s="44"/>
      <c r="AH181" s="44"/>
      <c r="AI181" s="44"/>
      <c r="AJ181" s="44"/>
      <c r="AK181" s="44"/>
      <c r="AL181" s="44"/>
    </row>
    <row r="182" spans="5:38" x14ac:dyDescent="0.25">
      <c r="E182" s="6"/>
      <c r="G182" s="44"/>
      <c r="H182" s="44"/>
      <c r="I182" s="44"/>
      <c r="J182" s="44"/>
      <c r="K182" s="44"/>
      <c r="L182" s="44"/>
      <c r="N182" s="44"/>
      <c r="O182" s="44"/>
      <c r="P182" s="44"/>
      <c r="Q182" s="44"/>
      <c r="R182" s="44"/>
      <c r="S182" s="44"/>
      <c r="X182" s="6"/>
      <c r="Y182" s="77"/>
      <c r="Z182" s="44"/>
      <c r="AA182" s="44"/>
      <c r="AB182" s="44"/>
      <c r="AC182" s="44"/>
      <c r="AD182" s="44"/>
      <c r="AE182" s="44"/>
      <c r="AG182" s="44"/>
      <c r="AH182" s="44"/>
      <c r="AI182" s="44"/>
      <c r="AJ182" s="44"/>
      <c r="AK182" s="44"/>
      <c r="AL182" s="44"/>
    </row>
    <row r="183" spans="5:38" x14ac:dyDescent="0.25">
      <c r="E183" s="6"/>
      <c r="G183" s="44"/>
      <c r="H183" s="44"/>
      <c r="I183" s="44"/>
      <c r="J183" s="44"/>
      <c r="K183" s="44"/>
      <c r="L183" s="44"/>
      <c r="N183" s="44"/>
      <c r="O183" s="44"/>
      <c r="P183" s="44"/>
      <c r="Q183" s="44"/>
      <c r="R183" s="44"/>
      <c r="S183" s="44"/>
      <c r="X183" s="6"/>
      <c r="Y183" s="77"/>
      <c r="Z183" s="44"/>
      <c r="AA183" s="44"/>
      <c r="AB183" s="44"/>
      <c r="AC183" s="44"/>
      <c r="AD183" s="44"/>
      <c r="AE183" s="44"/>
      <c r="AG183" s="44"/>
      <c r="AH183" s="44"/>
      <c r="AI183" s="44"/>
      <c r="AJ183" s="44"/>
      <c r="AK183" s="44"/>
      <c r="AL183" s="44"/>
    </row>
    <row r="184" spans="5:38" x14ac:dyDescent="0.25">
      <c r="E184" s="6"/>
      <c r="G184" s="44"/>
      <c r="H184" s="44"/>
      <c r="I184" s="44"/>
      <c r="J184" s="44"/>
      <c r="K184" s="44"/>
      <c r="L184" s="44"/>
      <c r="N184" s="44"/>
      <c r="O184" s="44"/>
      <c r="P184" s="44"/>
      <c r="Q184" s="44"/>
      <c r="R184" s="44"/>
      <c r="S184" s="44"/>
      <c r="X184" s="6"/>
      <c r="Y184" s="77"/>
      <c r="Z184" s="44"/>
      <c r="AA184" s="44"/>
      <c r="AB184" s="44"/>
      <c r="AC184" s="44"/>
      <c r="AD184" s="44"/>
      <c r="AE184" s="44"/>
      <c r="AG184" s="44"/>
      <c r="AH184" s="44"/>
      <c r="AI184" s="44"/>
      <c r="AJ184" s="44"/>
      <c r="AK184" s="44"/>
      <c r="AL184" s="44"/>
    </row>
    <row r="185" spans="5:38" x14ac:dyDescent="0.25">
      <c r="E185" s="6"/>
      <c r="G185" s="44"/>
      <c r="H185" s="44"/>
      <c r="I185" s="44"/>
      <c r="J185" s="44"/>
      <c r="K185" s="44"/>
      <c r="L185" s="44"/>
      <c r="N185" s="44"/>
      <c r="O185" s="44"/>
      <c r="P185" s="44"/>
      <c r="Q185" s="44"/>
      <c r="R185" s="44"/>
      <c r="S185" s="44"/>
      <c r="X185" s="6"/>
      <c r="Y185" s="77"/>
      <c r="Z185" s="44"/>
      <c r="AA185" s="44"/>
      <c r="AB185" s="44"/>
      <c r="AC185" s="44"/>
      <c r="AD185" s="44"/>
      <c r="AE185" s="44"/>
      <c r="AG185" s="44"/>
      <c r="AH185" s="44"/>
      <c r="AI185" s="44"/>
      <c r="AJ185" s="44"/>
      <c r="AK185" s="44"/>
      <c r="AL185" s="44"/>
    </row>
    <row r="186" spans="5:38" x14ac:dyDescent="0.25">
      <c r="E186" s="6"/>
      <c r="G186" s="44"/>
      <c r="H186" s="44"/>
      <c r="I186" s="44"/>
      <c r="J186" s="44"/>
      <c r="K186" s="44"/>
      <c r="L186" s="44"/>
      <c r="N186" s="44"/>
      <c r="O186" s="44"/>
      <c r="P186" s="44"/>
      <c r="Q186" s="44"/>
      <c r="R186" s="44"/>
      <c r="S186" s="44"/>
      <c r="X186" s="6"/>
      <c r="Y186" s="77"/>
      <c r="Z186" s="44"/>
      <c r="AA186" s="44"/>
      <c r="AB186" s="44"/>
      <c r="AC186" s="44"/>
      <c r="AD186" s="44"/>
      <c r="AE186" s="44"/>
      <c r="AG186" s="44"/>
      <c r="AH186" s="44"/>
      <c r="AI186" s="44"/>
      <c r="AJ186" s="44"/>
      <c r="AK186" s="44"/>
      <c r="AL186" s="44"/>
    </row>
    <row r="187" spans="5:38" x14ac:dyDescent="0.25">
      <c r="E187" s="6"/>
      <c r="G187" s="44"/>
      <c r="H187" s="44"/>
      <c r="I187" s="44"/>
      <c r="J187" s="44"/>
      <c r="K187" s="44"/>
      <c r="L187" s="44"/>
      <c r="N187" s="44"/>
      <c r="O187" s="44"/>
      <c r="P187" s="44"/>
      <c r="Q187" s="44"/>
      <c r="R187" s="44"/>
      <c r="S187" s="44"/>
      <c r="X187" s="6"/>
      <c r="Y187" s="77"/>
      <c r="Z187" s="44"/>
      <c r="AA187" s="44"/>
      <c r="AB187" s="44"/>
      <c r="AC187" s="44"/>
      <c r="AD187" s="44"/>
      <c r="AE187" s="44"/>
      <c r="AG187" s="44"/>
      <c r="AH187" s="44"/>
      <c r="AI187" s="44"/>
      <c r="AJ187" s="44"/>
      <c r="AK187" s="44"/>
      <c r="AL187" s="44"/>
    </row>
    <row r="188" spans="5:38" x14ac:dyDescent="0.25">
      <c r="E188" s="6"/>
      <c r="G188" s="44"/>
      <c r="H188" s="44"/>
      <c r="I188" s="44"/>
      <c r="J188" s="44"/>
      <c r="K188" s="44"/>
      <c r="L188" s="44"/>
      <c r="N188" s="44"/>
      <c r="O188" s="44"/>
      <c r="P188" s="44"/>
      <c r="Q188" s="44"/>
      <c r="R188" s="44"/>
      <c r="S188" s="44"/>
      <c r="X188" s="6"/>
      <c r="Y188" s="77"/>
      <c r="Z188" s="44"/>
      <c r="AA188" s="44"/>
      <c r="AB188" s="44"/>
      <c r="AC188" s="44"/>
      <c r="AD188" s="44"/>
      <c r="AE188" s="44"/>
      <c r="AG188" s="44"/>
      <c r="AH188" s="44"/>
      <c r="AI188" s="44"/>
      <c r="AJ188" s="44"/>
      <c r="AK188" s="44"/>
      <c r="AL188" s="44"/>
    </row>
    <row r="189" spans="5:38" x14ac:dyDescent="0.25">
      <c r="E189" s="6"/>
      <c r="G189" s="44"/>
      <c r="H189" s="44"/>
      <c r="I189" s="44"/>
      <c r="J189" s="44"/>
      <c r="K189" s="44"/>
      <c r="L189" s="44"/>
      <c r="N189" s="44"/>
      <c r="O189" s="44"/>
      <c r="P189" s="44"/>
      <c r="Q189" s="44"/>
      <c r="R189" s="44"/>
      <c r="S189" s="44"/>
      <c r="X189" s="6"/>
      <c r="Y189" s="77"/>
      <c r="Z189" s="44"/>
      <c r="AA189" s="44"/>
      <c r="AB189" s="44"/>
      <c r="AC189" s="44"/>
      <c r="AD189" s="44"/>
      <c r="AE189" s="44"/>
      <c r="AG189" s="44"/>
      <c r="AH189" s="44"/>
      <c r="AI189" s="44"/>
      <c r="AJ189" s="44"/>
      <c r="AK189" s="44"/>
      <c r="AL189" s="44"/>
    </row>
    <row r="190" spans="5:38" x14ac:dyDescent="0.25">
      <c r="E190" s="6"/>
      <c r="G190" s="44"/>
      <c r="H190" s="44"/>
      <c r="I190" s="44"/>
      <c r="J190" s="44"/>
      <c r="K190" s="44"/>
      <c r="L190" s="44"/>
      <c r="N190" s="44"/>
      <c r="O190" s="44"/>
      <c r="P190" s="44"/>
      <c r="Q190" s="44"/>
      <c r="R190" s="44"/>
      <c r="S190" s="44"/>
      <c r="X190" s="6"/>
      <c r="Y190" s="77"/>
      <c r="Z190" s="44"/>
      <c r="AA190" s="44"/>
      <c r="AB190" s="44"/>
      <c r="AC190" s="44"/>
      <c r="AD190" s="44"/>
      <c r="AE190" s="44"/>
      <c r="AG190" s="44"/>
      <c r="AH190" s="44"/>
      <c r="AI190" s="44"/>
      <c r="AJ190" s="44"/>
      <c r="AK190" s="44"/>
      <c r="AL190" s="44"/>
    </row>
    <row r="191" spans="5:38" x14ac:dyDescent="0.25">
      <c r="E191" s="6"/>
      <c r="G191" s="44"/>
      <c r="H191" s="44"/>
      <c r="I191" s="44"/>
      <c r="J191" s="44"/>
      <c r="K191" s="44"/>
      <c r="L191" s="44"/>
      <c r="N191" s="44"/>
      <c r="O191" s="44"/>
      <c r="P191" s="44"/>
      <c r="Q191" s="44"/>
      <c r="R191" s="44"/>
      <c r="S191" s="44"/>
      <c r="X191" s="6"/>
      <c r="Y191" s="77"/>
      <c r="Z191" s="44"/>
      <c r="AA191" s="44"/>
      <c r="AB191" s="44"/>
      <c r="AC191" s="44"/>
      <c r="AD191" s="44"/>
      <c r="AE191" s="44"/>
      <c r="AG191" s="44"/>
      <c r="AH191" s="44"/>
      <c r="AI191" s="44"/>
      <c r="AJ191" s="44"/>
      <c r="AK191" s="44"/>
      <c r="AL191" s="44"/>
    </row>
    <row r="192" spans="5:38" x14ac:dyDescent="0.25">
      <c r="E192" s="6"/>
      <c r="G192" s="44"/>
      <c r="H192" s="44"/>
      <c r="I192" s="44"/>
      <c r="J192" s="44"/>
      <c r="K192" s="44"/>
      <c r="L192" s="44"/>
      <c r="N192" s="44"/>
      <c r="O192" s="44"/>
      <c r="P192" s="44"/>
      <c r="Q192" s="44"/>
      <c r="R192" s="44"/>
      <c r="S192" s="44"/>
      <c r="X192" s="6"/>
      <c r="Y192" s="77"/>
      <c r="Z192" s="44"/>
      <c r="AA192" s="44"/>
      <c r="AB192" s="44"/>
      <c r="AC192" s="44"/>
      <c r="AD192" s="44"/>
      <c r="AE192" s="44"/>
      <c r="AG192" s="44"/>
      <c r="AH192" s="44"/>
      <c r="AI192" s="44"/>
      <c r="AJ192" s="44"/>
      <c r="AK192" s="44"/>
      <c r="AL192" s="44"/>
    </row>
    <row r="193" spans="5:38" x14ac:dyDescent="0.25">
      <c r="E193" s="6"/>
      <c r="G193" s="44"/>
      <c r="H193" s="44"/>
      <c r="I193" s="44"/>
      <c r="J193" s="44"/>
      <c r="K193" s="44"/>
      <c r="L193" s="44"/>
      <c r="N193" s="44"/>
      <c r="O193" s="44"/>
      <c r="P193" s="44"/>
      <c r="Q193" s="44"/>
      <c r="R193" s="44"/>
      <c r="S193" s="44"/>
      <c r="X193" s="6"/>
      <c r="Y193" s="77"/>
      <c r="Z193" s="44"/>
      <c r="AA193" s="44"/>
      <c r="AB193" s="44"/>
      <c r="AC193" s="44"/>
      <c r="AD193" s="44"/>
      <c r="AE193" s="44"/>
      <c r="AG193" s="44"/>
      <c r="AH193" s="44"/>
      <c r="AI193" s="44"/>
      <c r="AJ193" s="44"/>
      <c r="AK193" s="44"/>
      <c r="AL193" s="44"/>
    </row>
    <row r="194" spans="5:38" x14ac:dyDescent="0.25">
      <c r="E194" s="6"/>
      <c r="G194" s="44"/>
      <c r="H194" s="44"/>
      <c r="I194" s="44"/>
      <c r="J194" s="44"/>
      <c r="K194" s="44"/>
      <c r="L194" s="44"/>
      <c r="N194" s="44"/>
      <c r="O194" s="44"/>
      <c r="P194" s="44"/>
      <c r="Q194" s="44"/>
      <c r="R194" s="44"/>
      <c r="S194" s="44"/>
      <c r="X194" s="6"/>
      <c r="Y194" s="77"/>
      <c r="Z194" s="44"/>
      <c r="AA194" s="44"/>
      <c r="AB194" s="44"/>
      <c r="AC194" s="44"/>
      <c r="AD194" s="44"/>
      <c r="AE194" s="44"/>
      <c r="AG194" s="44"/>
      <c r="AH194" s="44"/>
      <c r="AI194" s="44"/>
      <c r="AJ194" s="44"/>
      <c r="AK194" s="44"/>
      <c r="AL194" s="44"/>
    </row>
    <row r="195" spans="5:38" x14ac:dyDescent="0.25">
      <c r="E195" s="6"/>
      <c r="G195" s="44"/>
      <c r="H195" s="44"/>
      <c r="I195" s="44"/>
      <c r="J195" s="44"/>
      <c r="K195" s="44"/>
      <c r="L195" s="44"/>
      <c r="N195" s="44"/>
      <c r="O195" s="44"/>
      <c r="P195" s="44"/>
      <c r="Q195" s="44"/>
      <c r="R195" s="44"/>
      <c r="S195" s="44"/>
      <c r="X195" s="6"/>
      <c r="Y195" s="77"/>
      <c r="Z195" s="44"/>
      <c r="AA195" s="44"/>
      <c r="AB195" s="44"/>
      <c r="AC195" s="44"/>
      <c r="AD195" s="44"/>
      <c r="AE195" s="44"/>
      <c r="AG195" s="44"/>
      <c r="AH195" s="44"/>
      <c r="AI195" s="44"/>
      <c r="AJ195" s="44"/>
      <c r="AK195" s="44"/>
      <c r="AL195" s="44"/>
    </row>
    <row r="196" spans="5:38" x14ac:dyDescent="0.25">
      <c r="E196" s="6"/>
      <c r="G196" s="44"/>
      <c r="H196" s="44"/>
      <c r="I196" s="44"/>
      <c r="J196" s="44"/>
      <c r="K196" s="44"/>
      <c r="L196" s="44"/>
      <c r="N196" s="44"/>
      <c r="O196" s="44"/>
      <c r="P196" s="44"/>
      <c r="Q196" s="44"/>
      <c r="R196" s="44"/>
      <c r="S196" s="44"/>
      <c r="X196" s="6"/>
      <c r="Y196" s="77"/>
      <c r="Z196" s="44"/>
      <c r="AA196" s="44"/>
      <c r="AB196" s="44"/>
      <c r="AC196" s="44"/>
      <c r="AD196" s="44"/>
      <c r="AE196" s="44"/>
      <c r="AG196" s="44"/>
      <c r="AH196" s="44"/>
      <c r="AI196" s="44"/>
      <c r="AJ196" s="44"/>
      <c r="AK196" s="44"/>
      <c r="AL196" s="44"/>
    </row>
    <row r="197" spans="5:38" x14ac:dyDescent="0.25">
      <c r="E197" s="6"/>
      <c r="G197" s="44"/>
      <c r="H197" s="44"/>
      <c r="I197" s="44"/>
      <c r="J197" s="44"/>
      <c r="K197" s="44"/>
      <c r="L197" s="44"/>
      <c r="N197" s="44"/>
      <c r="O197" s="44"/>
      <c r="P197" s="44"/>
      <c r="Q197" s="44"/>
      <c r="R197" s="44"/>
      <c r="S197" s="44"/>
      <c r="X197" s="6"/>
      <c r="Y197" s="77"/>
      <c r="Z197" s="44"/>
      <c r="AA197" s="44"/>
      <c r="AB197" s="44"/>
      <c r="AC197" s="44"/>
      <c r="AD197" s="44"/>
      <c r="AE197" s="44"/>
      <c r="AG197" s="44"/>
      <c r="AH197" s="44"/>
      <c r="AI197" s="44"/>
      <c r="AJ197" s="44"/>
      <c r="AK197" s="44"/>
      <c r="AL197" s="44"/>
    </row>
    <row r="198" spans="5:38" x14ac:dyDescent="0.25">
      <c r="E198" s="6"/>
      <c r="G198" s="44"/>
      <c r="H198" s="44"/>
      <c r="I198" s="44"/>
      <c r="J198" s="44"/>
      <c r="K198" s="44"/>
      <c r="L198" s="44"/>
      <c r="N198" s="44"/>
      <c r="O198" s="44"/>
      <c r="P198" s="44"/>
      <c r="Q198" s="44"/>
      <c r="R198" s="44"/>
      <c r="S198" s="44"/>
      <c r="X198" s="6"/>
      <c r="Y198" s="77"/>
      <c r="Z198" s="44"/>
      <c r="AA198" s="44"/>
      <c r="AB198" s="44"/>
      <c r="AC198" s="44"/>
      <c r="AD198" s="44"/>
      <c r="AE198" s="44"/>
      <c r="AG198" s="44"/>
      <c r="AH198" s="44"/>
      <c r="AI198" s="44"/>
      <c r="AJ198" s="44"/>
      <c r="AK198" s="44"/>
      <c r="AL198" s="44"/>
    </row>
    <row r="199" spans="5:38" x14ac:dyDescent="0.25">
      <c r="E199" s="6"/>
      <c r="G199" s="44"/>
      <c r="H199" s="44"/>
      <c r="I199" s="44"/>
      <c r="J199" s="44"/>
      <c r="K199" s="44"/>
      <c r="L199" s="44"/>
      <c r="N199" s="44"/>
      <c r="O199" s="44"/>
      <c r="P199" s="44"/>
      <c r="Q199" s="44"/>
      <c r="R199" s="44"/>
      <c r="S199" s="44"/>
      <c r="X199" s="6"/>
      <c r="Y199" s="77"/>
      <c r="Z199" s="44"/>
      <c r="AA199" s="44"/>
      <c r="AB199" s="44"/>
      <c r="AC199" s="44"/>
      <c r="AD199" s="44"/>
      <c r="AE199" s="44"/>
      <c r="AG199" s="44"/>
      <c r="AH199" s="44"/>
      <c r="AI199" s="44"/>
      <c r="AJ199" s="44"/>
      <c r="AK199" s="44"/>
      <c r="AL199" s="44"/>
    </row>
    <row r="200" spans="5:38" x14ac:dyDescent="0.25">
      <c r="E200" s="6"/>
      <c r="G200" s="44"/>
      <c r="H200" s="44"/>
      <c r="I200" s="44"/>
      <c r="J200" s="44"/>
      <c r="K200" s="44"/>
      <c r="L200" s="44"/>
      <c r="N200" s="44"/>
      <c r="O200" s="44"/>
      <c r="P200" s="44"/>
      <c r="Q200" s="44"/>
      <c r="R200" s="44"/>
      <c r="S200" s="44"/>
      <c r="X200" s="6"/>
      <c r="Y200" s="77"/>
      <c r="Z200" s="44"/>
      <c r="AA200" s="44"/>
      <c r="AB200" s="44"/>
      <c r="AC200" s="44"/>
      <c r="AD200" s="44"/>
      <c r="AE200" s="44"/>
      <c r="AG200" s="44"/>
      <c r="AH200" s="44"/>
      <c r="AI200" s="44"/>
      <c r="AJ200" s="44"/>
      <c r="AK200" s="44"/>
      <c r="AL200" s="44"/>
    </row>
    <row r="201" spans="5:38" x14ac:dyDescent="0.25">
      <c r="E201" s="6"/>
      <c r="G201" s="44"/>
      <c r="H201" s="44"/>
      <c r="I201" s="44"/>
      <c r="J201" s="44"/>
      <c r="K201" s="44"/>
      <c r="L201" s="44"/>
      <c r="N201" s="44"/>
      <c r="O201" s="44"/>
      <c r="P201" s="44"/>
      <c r="Q201" s="44"/>
      <c r="R201" s="44"/>
      <c r="S201" s="44"/>
      <c r="X201" s="6"/>
      <c r="Y201" s="77"/>
      <c r="Z201" s="44"/>
      <c r="AA201" s="44"/>
      <c r="AB201" s="44"/>
      <c r="AC201" s="44"/>
      <c r="AD201" s="44"/>
      <c r="AE201" s="44"/>
      <c r="AG201" s="44"/>
      <c r="AH201" s="44"/>
      <c r="AI201" s="44"/>
      <c r="AJ201" s="44"/>
      <c r="AK201" s="44"/>
      <c r="AL201" s="44"/>
    </row>
    <row r="202" spans="5:38" x14ac:dyDescent="0.25">
      <c r="E202" s="6"/>
      <c r="G202" s="44"/>
      <c r="H202" s="44"/>
      <c r="I202" s="44"/>
      <c r="J202" s="44"/>
      <c r="K202" s="44"/>
      <c r="L202" s="44"/>
      <c r="N202" s="44"/>
      <c r="O202" s="44"/>
      <c r="P202" s="44"/>
      <c r="Q202" s="44"/>
      <c r="R202" s="44"/>
      <c r="S202" s="44"/>
      <c r="X202" s="6"/>
      <c r="Y202" s="77"/>
      <c r="Z202" s="44"/>
      <c r="AA202" s="44"/>
      <c r="AB202" s="44"/>
      <c r="AC202" s="44"/>
      <c r="AD202" s="44"/>
      <c r="AE202" s="44"/>
      <c r="AG202" s="44"/>
      <c r="AH202" s="44"/>
      <c r="AI202" s="44"/>
      <c r="AJ202" s="44"/>
      <c r="AK202" s="44"/>
      <c r="AL202" s="44"/>
    </row>
    <row r="203" spans="5:38" x14ac:dyDescent="0.25">
      <c r="E203" s="6"/>
      <c r="G203" s="44"/>
      <c r="H203" s="44"/>
      <c r="I203" s="44"/>
      <c r="J203" s="44"/>
      <c r="K203" s="44"/>
      <c r="L203" s="44"/>
      <c r="N203" s="44"/>
      <c r="O203" s="44"/>
      <c r="P203" s="44"/>
      <c r="Q203" s="44"/>
      <c r="R203" s="44"/>
      <c r="S203" s="44"/>
      <c r="X203" s="6"/>
      <c r="Y203" s="77"/>
      <c r="Z203" s="44"/>
      <c r="AA203" s="44"/>
      <c r="AB203" s="44"/>
      <c r="AC203" s="44"/>
      <c r="AD203" s="44"/>
      <c r="AE203" s="44"/>
      <c r="AG203" s="44"/>
      <c r="AH203" s="44"/>
      <c r="AI203" s="44"/>
      <c r="AJ203" s="44"/>
      <c r="AK203" s="44"/>
      <c r="AL203" s="44"/>
    </row>
    <row r="204" spans="5:38" x14ac:dyDescent="0.25">
      <c r="E204" s="6"/>
      <c r="G204" s="44"/>
      <c r="H204" s="44"/>
      <c r="I204" s="44"/>
      <c r="J204" s="44"/>
      <c r="K204" s="44"/>
      <c r="L204" s="44"/>
      <c r="N204" s="44"/>
      <c r="O204" s="44"/>
      <c r="P204" s="44"/>
      <c r="Q204" s="44"/>
      <c r="R204" s="44"/>
      <c r="S204" s="44"/>
      <c r="X204" s="6"/>
      <c r="Y204" s="77"/>
      <c r="Z204" s="44"/>
      <c r="AA204" s="44"/>
      <c r="AB204" s="44"/>
      <c r="AC204" s="44"/>
      <c r="AD204" s="44"/>
      <c r="AE204" s="44"/>
      <c r="AG204" s="44"/>
      <c r="AH204" s="44"/>
      <c r="AI204" s="44"/>
      <c r="AJ204" s="44"/>
      <c r="AK204" s="44"/>
      <c r="AL204" s="44"/>
    </row>
    <row r="205" spans="5:38" x14ac:dyDescent="0.25">
      <c r="E205" s="6"/>
      <c r="G205" s="44"/>
      <c r="H205" s="44"/>
      <c r="I205" s="44"/>
      <c r="J205" s="44"/>
      <c r="K205" s="44"/>
      <c r="L205" s="44"/>
      <c r="N205" s="44"/>
      <c r="O205" s="44"/>
      <c r="P205" s="44"/>
      <c r="Q205" s="44"/>
      <c r="R205" s="44"/>
      <c r="S205" s="44"/>
      <c r="X205" s="6"/>
      <c r="Y205" s="77"/>
      <c r="Z205" s="44"/>
      <c r="AA205" s="44"/>
      <c r="AB205" s="44"/>
      <c r="AC205" s="44"/>
      <c r="AD205" s="44"/>
      <c r="AE205" s="44"/>
      <c r="AG205" s="44"/>
      <c r="AH205" s="44"/>
      <c r="AI205" s="44"/>
      <c r="AJ205" s="44"/>
      <c r="AK205" s="44"/>
      <c r="AL205" s="44"/>
    </row>
    <row r="399" spans="1:20" x14ac:dyDescent="0.25">
      <c r="A399" s="39" t="s">
        <v>233</v>
      </c>
      <c r="T399" s="39" t="s">
        <v>233</v>
      </c>
    </row>
    <row r="1243" spans="1:20" x14ac:dyDescent="0.25">
      <c r="A1243" s="39" t="s">
        <v>219</v>
      </c>
      <c r="T1243" s="39" t="s">
        <v>220</v>
      </c>
    </row>
  </sheetData>
  <mergeCells count="4">
    <mergeCell ref="Y1:AD1"/>
    <mergeCell ref="AG1:AL1"/>
    <mergeCell ref="F1:K1"/>
    <mergeCell ref="N1:S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209"/>
  <sheetViews>
    <sheetView workbookViewId="0">
      <selection activeCell="X7" sqref="X7"/>
    </sheetView>
  </sheetViews>
  <sheetFormatPr defaultRowHeight="15" x14ac:dyDescent="0.25"/>
  <cols>
    <col min="1" max="1" width="13.7109375" style="40" customWidth="1"/>
    <col min="2" max="2" width="10" customWidth="1"/>
    <col min="3" max="3" width="1.7109375" style="19" customWidth="1"/>
    <col min="11" max="11" width="2.140625" style="19" customWidth="1"/>
    <col min="12" max="17" width="10.7109375" style="6" customWidth="1"/>
    <col min="18" max="18" width="13.7109375" style="40" customWidth="1"/>
    <col min="19" max="19" width="10" customWidth="1"/>
    <col min="20" max="20" width="1.7109375" style="19" customWidth="1"/>
    <col min="28" max="28" width="2.140625" style="19" customWidth="1"/>
    <col min="29" max="34" width="10.7109375" style="6" customWidth="1"/>
    <col min="35" max="35" width="1.7109375" style="19" customWidth="1"/>
  </cols>
  <sheetData>
    <row r="1" spans="1:35" x14ac:dyDescent="0.25">
      <c r="D1" s="105" t="s">
        <v>235</v>
      </c>
      <c r="E1" s="105"/>
      <c r="F1" s="105"/>
      <c r="G1" s="105"/>
      <c r="H1" s="105"/>
      <c r="I1" s="105"/>
      <c r="J1" s="105"/>
      <c r="K1" s="42"/>
      <c r="L1" s="105" t="s">
        <v>234</v>
      </c>
      <c r="M1" s="105"/>
      <c r="N1" s="105"/>
      <c r="O1" s="105"/>
      <c r="P1" s="105"/>
      <c r="Q1" s="105"/>
      <c r="U1" s="105" t="s">
        <v>236</v>
      </c>
      <c r="V1" s="105"/>
      <c r="W1" s="105"/>
      <c r="X1" s="105"/>
      <c r="Y1" s="105"/>
      <c r="Z1" s="105"/>
      <c r="AA1" s="85"/>
      <c r="AB1" s="42"/>
      <c r="AC1" s="105" t="s">
        <v>237</v>
      </c>
      <c r="AD1" s="105"/>
      <c r="AE1" s="105"/>
      <c r="AF1" s="105"/>
      <c r="AG1" s="105"/>
      <c r="AH1" s="105"/>
    </row>
    <row r="2" spans="1:35" x14ac:dyDescent="0.25">
      <c r="A2" s="39" t="s">
        <v>106</v>
      </c>
      <c r="B2" t="s">
        <v>226</v>
      </c>
      <c r="D2" s="70">
        <v>17</v>
      </c>
      <c r="E2" s="70">
        <v>15</v>
      </c>
      <c r="F2" s="70">
        <v>13</v>
      </c>
      <c r="G2" s="70">
        <v>11</v>
      </c>
      <c r="H2" s="70">
        <v>9</v>
      </c>
      <c r="I2" s="70">
        <v>7</v>
      </c>
      <c r="J2" s="70">
        <v>5</v>
      </c>
      <c r="L2" s="70">
        <v>25</v>
      </c>
      <c r="M2" s="70">
        <v>22</v>
      </c>
      <c r="N2" s="70">
        <v>19</v>
      </c>
      <c r="O2" s="70">
        <v>16</v>
      </c>
      <c r="P2" s="70">
        <v>13</v>
      </c>
      <c r="Q2" s="70" t="s">
        <v>229</v>
      </c>
      <c r="R2" s="39" t="s">
        <v>107</v>
      </c>
      <c r="U2" s="70">
        <v>17</v>
      </c>
      <c r="V2" s="70">
        <v>15</v>
      </c>
      <c r="W2" s="70">
        <v>13</v>
      </c>
      <c r="X2" s="70">
        <v>11</v>
      </c>
      <c r="Y2" s="70">
        <v>9</v>
      </c>
      <c r="Z2" s="70">
        <v>7</v>
      </c>
      <c r="AA2" s="70">
        <v>5</v>
      </c>
      <c r="AC2" s="70" t="s">
        <v>217</v>
      </c>
      <c r="AD2" s="70" t="s">
        <v>218</v>
      </c>
      <c r="AE2" s="70" t="s">
        <v>211</v>
      </c>
      <c r="AF2" s="70" t="s">
        <v>212</v>
      </c>
      <c r="AG2" s="70" t="s">
        <v>213</v>
      </c>
      <c r="AH2" s="70" t="s">
        <v>214</v>
      </c>
    </row>
    <row r="3" spans="1:35" x14ac:dyDescent="0.25">
      <c r="D3" s="44">
        <f>'P1dB CL'!C8</f>
        <v>0</v>
      </c>
      <c r="E3" s="44">
        <f>'P1dB CL'!C64</f>
        <v>0</v>
      </c>
      <c r="F3" s="44">
        <f>'P1dB CL'!C120</f>
        <v>0</v>
      </c>
      <c r="G3" s="44">
        <f>'P1dB CL'!C176</f>
        <v>0</v>
      </c>
      <c r="H3" s="44">
        <f>'P1dB CL'!C232</f>
        <v>0</v>
      </c>
      <c r="I3" s="44">
        <f>'P1dB CL'!C288</f>
        <v>0</v>
      </c>
      <c r="J3" s="44">
        <f>'P1dB CL'!C344</f>
        <v>0</v>
      </c>
      <c r="L3" s="44">
        <f>'P1dB CL'!C399</f>
        <v>0</v>
      </c>
      <c r="M3" s="44">
        <f>'P1dB CL'!C454</f>
        <v>0</v>
      </c>
      <c r="N3" s="44">
        <f>'P1dB CL'!C509</f>
        <v>0</v>
      </c>
      <c r="O3" s="44">
        <f>'P1dB CL'!C564</f>
        <v>0</v>
      </c>
      <c r="P3" s="44">
        <f>'P1dB CL'!C619</f>
        <v>0</v>
      </c>
      <c r="Q3" s="44">
        <f>'P1dB CL'!C670</f>
        <v>0</v>
      </c>
      <c r="U3" s="44">
        <f>'P1dB CL'!V8</f>
        <v>0</v>
      </c>
      <c r="V3" s="44">
        <f>'P1dB CL'!V64</f>
        <v>0</v>
      </c>
      <c r="W3" s="44">
        <f>'P1dB CL'!V120</f>
        <v>0</v>
      </c>
      <c r="X3" s="44">
        <f>'P1dB CL'!V176</f>
        <v>0</v>
      </c>
      <c r="Y3" s="44">
        <f>'P1dB CL'!V232</f>
        <v>0</v>
      </c>
      <c r="Z3" s="44">
        <f>'P1dB CL'!V288</f>
        <v>0</v>
      </c>
      <c r="AA3" s="44">
        <f>'P1dB CL'!V345</f>
        <v>0</v>
      </c>
      <c r="AC3" s="44">
        <f>'P1dB CL'!V399</f>
        <v>0</v>
      </c>
      <c r="AD3" s="44">
        <f>'P1dB CL'!V454</f>
        <v>0</v>
      </c>
      <c r="AE3" s="44">
        <f>'P1dB CL'!V509</f>
        <v>0</v>
      </c>
      <c r="AF3" s="44">
        <f>'P1dB CL'!V564</f>
        <v>0</v>
      </c>
      <c r="AG3" s="44">
        <f>'P1dB CL'!V621</f>
        <v>0</v>
      </c>
      <c r="AH3" s="44">
        <f>'P1dB CL'!V674</f>
        <v>0</v>
      </c>
    </row>
    <row r="5" spans="1:35" x14ac:dyDescent="0.25">
      <c r="B5" t="s">
        <v>225</v>
      </c>
      <c r="C5" s="20"/>
      <c r="D5" s="44">
        <f>MAX('P1dB CL'!F5:F55)</f>
        <v>0</v>
      </c>
      <c r="E5" s="44">
        <f>MAX('P1dB CL'!G5:G55)</f>
        <v>0</v>
      </c>
      <c r="F5" s="44">
        <f>MAX('P1dB CL'!H5:H55)</f>
        <v>0</v>
      </c>
      <c r="G5" s="44">
        <f>MAX('P1dB CL'!I5:I55)</f>
        <v>0</v>
      </c>
      <c r="H5" s="44">
        <f>MAX('P1dB CL'!J5:J55)</f>
        <v>0</v>
      </c>
      <c r="I5" s="44">
        <f>MAX('P1dB CL'!K5:K55)</f>
        <v>0</v>
      </c>
      <c r="J5" s="44">
        <f>MAX('P1dB CL'!L5:L55)</f>
        <v>0</v>
      </c>
      <c r="K5" s="78"/>
      <c r="L5" s="44">
        <f>MAX('P1dB CL'!N5:N55)</f>
        <v>0</v>
      </c>
      <c r="M5" s="44">
        <f>MAX('P1dB CL'!O5:O55)</f>
        <v>0</v>
      </c>
      <c r="N5" s="44">
        <f>MAX('P1dB CL'!P5:P55)</f>
        <v>0</v>
      </c>
      <c r="O5" s="44">
        <f>MAX('P1dB CL'!Q5:Q55)</f>
        <v>0</v>
      </c>
      <c r="P5" s="44">
        <f>MAX('P1dB CL'!R5:R55)</f>
        <v>0</v>
      </c>
      <c r="Q5" s="44">
        <f>MAX('P1dB CL'!S5:S55)</f>
        <v>0</v>
      </c>
      <c r="S5" t="s">
        <v>225</v>
      </c>
      <c r="T5" s="20"/>
      <c r="U5" s="44">
        <f>MAX('P1dB CL'!Y5:Y55)</f>
        <v>0</v>
      </c>
      <c r="V5" s="44">
        <f>MAX('P1dB CL'!Z5:Z55)</f>
        <v>0</v>
      </c>
      <c r="W5" s="44">
        <f>MAX('P1dB CL'!AA5:AA55)</f>
        <v>0</v>
      </c>
      <c r="X5" s="44">
        <f>MAX('P1dB CL'!AB5:AB55)</f>
        <v>0</v>
      </c>
      <c r="Y5" s="44">
        <f>MAX('P1dB CL'!AC5:AC55)</f>
        <v>0</v>
      </c>
      <c r="Z5" s="44">
        <f>MAX('P1dB CL'!AD5:AD55)</f>
        <v>0</v>
      </c>
      <c r="AA5" s="44">
        <f>MAX('P1dB CL'!AE5:AE55)</f>
        <v>0</v>
      </c>
      <c r="AB5" s="20"/>
      <c r="AC5" s="44">
        <v>-7.5583109999999998</v>
      </c>
      <c r="AD5" s="44">
        <v>-7.6491132000000004</v>
      </c>
      <c r="AE5" s="44">
        <v>-7.9301237999999996</v>
      </c>
      <c r="AF5" s="44">
        <v>-8.5125426999999991</v>
      </c>
      <c r="AG5" s="44">
        <v>-9.7261609999999994</v>
      </c>
      <c r="AH5" s="44">
        <v>0</v>
      </c>
      <c r="AI5" s="20"/>
    </row>
    <row r="6" spans="1:35" x14ac:dyDescent="0.25">
      <c r="B6" t="s">
        <v>227</v>
      </c>
      <c r="C6" s="20"/>
      <c r="D6" s="72" t="e">
        <f>D7+INDEX('P1dB CL'!F5:'P1dB CL'!F55,MATCH(TRUE,INDEX(D9:D59&gt;1,0),))+1</f>
        <v>#N/A</v>
      </c>
      <c r="E6" s="72" t="e">
        <f>E7+INDEX('P1dB CL'!G5:'P1dB CL'!G55,MATCH(TRUE,INDEX(E9:E59&gt;1,0),))+1</f>
        <v>#N/A</v>
      </c>
      <c r="F6" s="72" t="e">
        <f>F7+INDEX('P1dB CL'!H5:'P1dB CL'!H55,MATCH(TRUE,INDEX(F9:F59&gt;1,0),))+1</f>
        <v>#N/A</v>
      </c>
      <c r="G6" s="72" t="e">
        <f>G7+INDEX('P1dB CL'!I5:'P1dB CL'!I55,MATCH(TRUE,INDEX(G9:G59&gt;1,0),))+1</f>
        <v>#N/A</v>
      </c>
      <c r="H6" s="72" t="e">
        <f>H7+INDEX('P1dB CL'!J5:'P1dB CL'!J55,MATCH(TRUE,INDEX(H9:H59&gt;1,0),))+1</f>
        <v>#N/A</v>
      </c>
      <c r="I6" s="72" t="e">
        <f>I7+INDEX('P1dB CL'!K5:'P1dB CL'!K55,MATCH(TRUE,INDEX(I9:I59&gt;1,0),))+1</f>
        <v>#N/A</v>
      </c>
      <c r="J6" s="72" t="e">
        <f>J7+INDEX('P1dB CL'!L5:'P1dB CL'!L55,MATCH(TRUE,INDEX(J9:J59&gt;1,0),))+1</f>
        <v>#N/A</v>
      </c>
      <c r="K6" s="73"/>
      <c r="L6" s="72" t="e">
        <f>L7+INDEX('P1dB CL'!N5:'P1dB CL'!N55,MATCH(TRUE,INDEX(L9:L59&gt;1,0),))+1</f>
        <v>#N/A</v>
      </c>
      <c r="M6" s="72" t="e">
        <f>M7+INDEX('P1dB CL'!O5:'P1dB CL'!O55,MATCH(TRUE,INDEX(M9:M59&gt;1,0),))+1</f>
        <v>#N/A</v>
      </c>
      <c r="N6" s="72" t="e">
        <f>N7+INDEX('P1dB CL'!P5:'P1dB CL'!P55,MATCH(TRUE,INDEX(N9:N59&gt;1,0),))+1</f>
        <v>#N/A</v>
      </c>
      <c r="O6" s="72" t="e">
        <f>O7+INDEX('P1dB CL'!Q5:'P1dB CL'!Q55,MATCH(TRUE,INDEX(O9:O59&gt;1,0),))+1</f>
        <v>#N/A</v>
      </c>
      <c r="P6" s="72" t="e">
        <f>P7+INDEX('P1dB CL'!R5:'P1dB CL'!R55,MATCH(TRUE,INDEX(P9:P59&gt;1,0),))+1</f>
        <v>#N/A</v>
      </c>
      <c r="Q6" s="72" t="e">
        <f>Q7+INDEX('P1dB CL'!S5:'P1dB CL'!S55,MATCH(TRUE,INDEX(Q9:Q59&gt;1,0),))+1</f>
        <v>#N/A</v>
      </c>
      <c r="R6" s="74"/>
      <c r="S6" s="75"/>
      <c r="T6" s="73"/>
      <c r="U6" s="72" t="e">
        <f>U7+INDEX('P1dB CL'!Y5:'P1dB CL'!Y55,MATCH(TRUE,INDEX(U9:U59&gt;1,0),))+1</f>
        <v>#N/A</v>
      </c>
      <c r="V6" s="72" t="e">
        <f>V7+INDEX('P1dB CL'!Z5:'P1dB CL'!Z55,MATCH(TRUE,INDEX(V9:V59&gt;1,0),))+1</f>
        <v>#N/A</v>
      </c>
      <c r="W6" s="72" t="e">
        <f>W7+INDEX('P1dB CL'!AA5:'P1dB CL'!AA55,MATCH(TRUE,INDEX(W9:W59&gt;1,0),))+1</f>
        <v>#N/A</v>
      </c>
      <c r="X6" s="72" t="e">
        <f>X7+INDEX('P1dB CL'!AB5:'P1dB CL'!AB55,MATCH(TRUE,INDEX(X9:X59&gt;1,0),))+1</f>
        <v>#N/A</v>
      </c>
      <c r="Y6" s="72" t="e">
        <f>Y7+INDEX('P1dB CL'!AC5:'P1dB CL'!AC55,MATCH(TRUE,INDEX(Y9:Y59&gt;1,0),))+1</f>
        <v>#N/A</v>
      </c>
      <c r="Z6" s="72" t="e">
        <f>Z7+INDEX('P1dB CL'!AD5:'P1dB CL'!AD55,MATCH(TRUE,INDEX(Z9:Z59&gt;1,0),))+1</f>
        <v>#N/A</v>
      </c>
      <c r="AA6" s="72" t="e">
        <f>AA7+INDEX('P1dB CL'!AE5:'P1dB CL'!AE55,MATCH(TRUE,INDEX(AA9:AA59&gt;1,0),))+1</f>
        <v>#N/A</v>
      </c>
      <c r="AB6" s="73"/>
      <c r="AC6" s="72" t="e">
        <f>AC7+INDEX('P1dB CL'!AG5:'P1dB CL'!AG55,MATCH(TRUE,INDEX(AC9:AC59&gt;1,0),))+1</f>
        <v>#N/A</v>
      </c>
      <c r="AD6" s="72" t="e">
        <f>AD7+INDEX('P1dB CL'!AH5:'P1dB CL'!AH55,MATCH(TRUE,INDEX(AD9:AD59&gt;1,0),))+1</f>
        <v>#N/A</v>
      </c>
      <c r="AE6" s="72" t="e">
        <f>AE7+INDEX('P1dB CL'!AI5:'P1dB CL'!AI55,MATCH(TRUE,INDEX(AE9:AE59&gt;1,0),))+1</f>
        <v>#N/A</v>
      </c>
      <c r="AF6" s="72" t="e">
        <f>AF7+INDEX('P1dB CL'!AJ5:'P1dB CL'!AJ55,MATCH(TRUE,INDEX(AF9:AF59&gt;1,0),))+1</f>
        <v>#N/A</v>
      </c>
      <c r="AG6" s="72" t="e">
        <f>AG7+INDEX('P1dB CL'!AK5:'P1dB CL'!AK55,MATCH(TRUE,INDEX(AG9:AG59&gt;1,0),))+1</f>
        <v>#N/A</v>
      </c>
      <c r="AH6" s="72" t="e">
        <f>AH7+INDEX('P1dB CL'!AL5:'P1dB CL'!AL55,MATCH(TRUE,INDEX(AH9:AH59&gt;1,0),))+1</f>
        <v>#N/A</v>
      </c>
    </row>
    <row r="7" spans="1:35" x14ac:dyDescent="0.25">
      <c r="B7" t="s">
        <v>228</v>
      </c>
      <c r="D7" s="72" t="e">
        <f>INDEX(B9:B59,MATCH(TRUE,INDEX(D9:D59&gt;1,0),))</f>
        <v>#N/A</v>
      </c>
      <c r="E7" s="72" t="e">
        <f>INDEX(B9:B59,MATCH(TRUE,INDEX(E9:E59&gt;1,0),))</f>
        <v>#N/A</v>
      </c>
      <c r="F7" s="72" t="e">
        <f>INDEX(B9:B59,MATCH(TRUE,INDEX(F9:F59&gt;1,0),))</f>
        <v>#N/A</v>
      </c>
      <c r="G7" s="72" t="e">
        <f>INDEX(B9:B59,MATCH(TRUE,INDEX(G9:G59&gt;1,0),))</f>
        <v>#N/A</v>
      </c>
      <c r="H7" s="72" t="e">
        <f>INDEX(B9:B59,MATCH(TRUE,INDEX(H9:H59&gt;1,0),))</f>
        <v>#N/A</v>
      </c>
      <c r="I7" s="72" t="e">
        <f>INDEX(B9:B59,MATCH(TRUE,INDEX(I9:I59&gt;1,0),))</f>
        <v>#N/A</v>
      </c>
      <c r="J7" s="72" t="e">
        <f>INDEX(C9:C59,MATCH(TRUE,INDEX(J9:J59&gt;1,0),))</f>
        <v>#N/A</v>
      </c>
      <c r="K7" s="73"/>
      <c r="L7" s="72" t="e">
        <f>INDEX(B9:B59,MATCH(TRUE,INDEX(L9:L59&gt;1,0),))</f>
        <v>#N/A</v>
      </c>
      <c r="M7" s="72" t="e">
        <f>INDEX(B9:B59,MATCH(TRUE,INDEX(M9:M59&gt;1,0),))</f>
        <v>#N/A</v>
      </c>
      <c r="N7" s="72" t="e">
        <f>INDEX(B9:B59,MATCH(TRUE,INDEX(N9:N59&gt;1,0),))</f>
        <v>#N/A</v>
      </c>
      <c r="O7" s="72" t="e">
        <f>INDEX(B9:B59,MATCH(TRUE,INDEX(O9:O59&gt;1,0),))</f>
        <v>#N/A</v>
      </c>
      <c r="P7" s="72" t="e">
        <f>INDEX(B9:B59,MATCH(TRUE,INDEX(P9:P59&gt;1,0),))</f>
        <v>#N/A</v>
      </c>
      <c r="Q7" s="72" t="e">
        <f>INDEX(B9:B209,MATCH(TRUE,INDEX(Q9:Q209&gt;1,0),))</f>
        <v>#N/A</v>
      </c>
      <c r="R7" s="74"/>
      <c r="S7" s="75"/>
      <c r="T7" s="73"/>
      <c r="U7" s="72" t="e">
        <f>INDEX(S9:S59,MATCH(TRUE,INDEX(U9:U59&gt;1,0),))</f>
        <v>#N/A</v>
      </c>
      <c r="V7" s="72" t="e">
        <f>INDEX(S9:S59,MATCH(TRUE,INDEX(V9:V59&gt;1,0),))</f>
        <v>#N/A</v>
      </c>
      <c r="W7" s="72" t="e">
        <f>INDEX(S9:S59,MATCH(TRUE,INDEX(W9:W59&gt;1,0),))</f>
        <v>#N/A</v>
      </c>
      <c r="X7" s="72" t="e">
        <f>INDEX(S9:S59,MATCH(TRUE,INDEX(X9:X59&gt;1,0),))</f>
        <v>#N/A</v>
      </c>
      <c r="Y7" s="72" t="e">
        <f>INDEX(S9:S59,MATCH(TRUE,INDEX(Y9:Y59&gt;1,0),))</f>
        <v>#N/A</v>
      </c>
      <c r="Z7" s="72" t="e">
        <f>INDEX(S9:S59,MATCH(TRUE,INDEX(Z9:Z59&gt;1,0),))</f>
        <v>#N/A</v>
      </c>
      <c r="AA7" s="72" t="e">
        <f>INDEX(S9:S59,MATCH(TRUE,INDEX(AA9:AA59&gt;1,0),))</f>
        <v>#N/A</v>
      </c>
      <c r="AB7" s="73"/>
      <c r="AC7" s="72" t="e">
        <f>INDEX(S9:S59,MATCH(TRUE,INDEX(AC9:AC59&gt;1,0),))</f>
        <v>#N/A</v>
      </c>
      <c r="AD7" s="72" t="e">
        <f>INDEX(S9:S59,MATCH(TRUE,INDEX(AD9:AD59&gt;1,0),))</f>
        <v>#N/A</v>
      </c>
      <c r="AE7" s="72" t="e">
        <f>INDEX(S9:S59,MATCH(TRUE,INDEX(AE9:AE59&gt;1,0),))</f>
        <v>#N/A</v>
      </c>
      <c r="AF7" s="72" t="e">
        <f>INDEX(S9:S59,MATCH(TRUE,INDEX(AF9:AF59&gt;1,0),))</f>
        <v>#N/A</v>
      </c>
      <c r="AG7" s="72" t="e">
        <f>INDEX(S9:S59,MATCH(TRUE,INDEX(AG9:AG59&gt;1,0),))</f>
        <v>#N/A</v>
      </c>
      <c r="AH7" s="72" t="e">
        <f>INDEX(S9:S59,MATCH(TRUE,INDEX(AH9:AH59&gt;1,0),))</f>
        <v>#N/A</v>
      </c>
    </row>
    <row r="8" spans="1:35" x14ac:dyDescent="0.25">
      <c r="B8" t="s">
        <v>216</v>
      </c>
      <c r="C8" s="20"/>
      <c r="D8" s="72"/>
      <c r="E8" s="44"/>
      <c r="F8" s="44"/>
      <c r="G8" s="44"/>
      <c r="H8" s="44"/>
      <c r="I8" s="44"/>
      <c r="J8" s="44"/>
      <c r="K8" s="20"/>
      <c r="L8" s="44"/>
      <c r="M8" s="44"/>
      <c r="N8" s="44"/>
      <c r="O8" s="44"/>
      <c r="P8" s="44"/>
      <c r="Q8" s="44"/>
      <c r="S8" t="s">
        <v>216</v>
      </c>
      <c r="T8" s="20"/>
      <c r="U8" s="72"/>
      <c r="V8" s="44"/>
      <c r="W8" s="44"/>
      <c r="X8" s="44"/>
      <c r="Y8" s="44"/>
      <c r="Z8" s="44"/>
      <c r="AA8" s="44"/>
      <c r="AB8" s="20"/>
      <c r="AC8" s="44"/>
      <c r="AD8" s="44"/>
      <c r="AE8" s="44"/>
      <c r="AF8" s="44"/>
      <c r="AG8" s="44"/>
      <c r="AH8" s="44"/>
      <c r="AI8" s="20"/>
    </row>
    <row r="9" spans="1:35" x14ac:dyDescent="0.25">
      <c r="B9" s="6">
        <f>'P1dB CL'!E5</f>
        <v>0</v>
      </c>
      <c r="C9" s="20"/>
      <c r="D9" s="77">
        <f>ABS('P1dB CL'!C9-D$5)</f>
        <v>0</v>
      </c>
      <c r="E9" s="44">
        <f>ABS('P1dB CL'!C65-E$5)</f>
        <v>0</v>
      </c>
      <c r="F9" s="44">
        <f>ABS('P1dB CL'!C121-F$5)</f>
        <v>0</v>
      </c>
      <c r="G9" s="44">
        <f>ABS('P1dB CL'!C177-G$5)</f>
        <v>0</v>
      </c>
      <c r="H9" s="44">
        <f>ABS('P1dB CL'!C233-H$5)</f>
        <v>0</v>
      </c>
      <c r="I9" s="44">
        <f>ABS('P1dB CL'!C289-I$5)</f>
        <v>0</v>
      </c>
      <c r="J9" s="44">
        <f>ABS('P1dB CL'!C345-J$5)</f>
        <v>0</v>
      </c>
      <c r="K9" s="20"/>
      <c r="L9" s="44">
        <f>ABS('P1dB CL'!C400-L$5)</f>
        <v>0</v>
      </c>
      <c r="M9" s="44">
        <f>ABS('P1dB CL'!C455-M$5)</f>
        <v>0</v>
      </c>
      <c r="N9" s="44">
        <f>ABS('P1dB CL'!C510-N$5)</f>
        <v>0</v>
      </c>
      <c r="O9" s="44">
        <f>ABS('P1dB CL'!C565-O$5)</f>
        <v>0</v>
      </c>
      <c r="P9" s="44">
        <f>ABS('P1dB CL'!C620-P$5)</f>
        <v>0</v>
      </c>
      <c r="Q9" s="44">
        <f>ABS('P1dB CL'!C671-Q$5)</f>
        <v>0</v>
      </c>
      <c r="S9" s="6">
        <f>'P1dB CL'!E5</f>
        <v>0</v>
      </c>
      <c r="T9" s="20"/>
      <c r="U9" s="85">
        <f>ABS('P1dB CL'!V9-U$5)</f>
        <v>0</v>
      </c>
      <c r="V9" s="44">
        <f>ABS('P1dB CL'!V65-V$5)</f>
        <v>0</v>
      </c>
      <c r="W9" s="44">
        <f>ABS('P1dB CL'!V121-W$5)</f>
        <v>0</v>
      </c>
      <c r="X9" s="44">
        <f>ABS('P1dB CL'!V177-X$5)</f>
        <v>0</v>
      </c>
      <c r="Y9" s="44">
        <f>ABS('P1dB CL'!V233-Y$5)</f>
        <v>0</v>
      </c>
      <c r="Z9" s="44">
        <f>ABS('P1dB CL'!V289-Z$5)</f>
        <v>0</v>
      </c>
      <c r="AA9" s="44">
        <f>ABS('P1dB CL'!V345-AA$5)</f>
        <v>0</v>
      </c>
      <c r="AB9" s="20"/>
      <c r="AC9" s="44">
        <f>ABS('P1dB CL'!V400-0)</f>
        <v>0</v>
      </c>
      <c r="AD9" s="44">
        <f>ABS('P1dB CL'!V455-0)</f>
        <v>0</v>
      </c>
      <c r="AE9" s="44">
        <f>ABS('P1dB CL'!V510-0)</f>
        <v>0</v>
      </c>
      <c r="AF9" s="44">
        <f>ABS('P1dB CL'!V565-0)</f>
        <v>0</v>
      </c>
      <c r="AG9" s="44">
        <f>ABS('P1dB CL'!V620-0)</f>
        <v>0</v>
      </c>
      <c r="AH9" s="44">
        <f>ABS('P1dB CL'!V675-0)</f>
        <v>0</v>
      </c>
      <c r="AI9" s="20"/>
    </row>
    <row r="10" spans="1:35" x14ac:dyDescent="0.25">
      <c r="B10" s="77">
        <f>'P1dB CL'!E6</f>
        <v>0</v>
      </c>
      <c r="C10" s="20"/>
      <c r="D10" s="85">
        <f>ABS('P1dB CL'!C10-D$5)</f>
        <v>0</v>
      </c>
      <c r="E10" s="44">
        <f>ABS('P1dB CL'!C66-E$5)</f>
        <v>0</v>
      </c>
      <c r="F10" s="44">
        <f>ABS('P1dB CL'!C122-F$5)</f>
        <v>0</v>
      </c>
      <c r="G10" s="44">
        <f>ABS('P1dB CL'!C178-G$5)</f>
        <v>0</v>
      </c>
      <c r="H10" s="44">
        <f>ABS('P1dB CL'!C234-H$5)</f>
        <v>0</v>
      </c>
      <c r="I10" s="44">
        <f>ABS('P1dB CL'!C290-I$5)</f>
        <v>0</v>
      </c>
      <c r="J10" s="44">
        <f>ABS('P1dB CL'!C346-J$5)</f>
        <v>0</v>
      </c>
      <c r="K10" s="20"/>
      <c r="L10" s="44">
        <f>ABS('P1dB CL'!C401-L$5)</f>
        <v>0</v>
      </c>
      <c r="M10" s="44">
        <f>ABS('P1dB CL'!C456-M$5)</f>
        <v>0</v>
      </c>
      <c r="N10" s="44">
        <f>ABS('P1dB CL'!C511-N$5)</f>
        <v>0</v>
      </c>
      <c r="O10" s="44">
        <f>ABS('P1dB CL'!C566-O$5)</f>
        <v>0</v>
      </c>
      <c r="P10" s="44">
        <f>ABS('P1dB CL'!C621-P$5)</f>
        <v>0</v>
      </c>
      <c r="Q10" s="44">
        <f>ABS('P1dB CL'!C672-Q$5)</f>
        <v>0</v>
      </c>
      <c r="S10" s="77">
        <f>'P1dB CL'!E6</f>
        <v>0</v>
      </c>
      <c r="T10" s="20"/>
      <c r="U10" s="85">
        <f>ABS('P1dB CL'!V10-U$5)</f>
        <v>0</v>
      </c>
      <c r="V10" s="44">
        <f>ABS('P1dB CL'!V66-V$5)</f>
        <v>0</v>
      </c>
      <c r="W10" s="44">
        <f>ABS('P1dB CL'!V122-W$5)</f>
        <v>0</v>
      </c>
      <c r="X10" s="44">
        <f>ABS('P1dB CL'!V178-X$5)</f>
        <v>0</v>
      </c>
      <c r="Y10" s="44">
        <f>ABS('P1dB CL'!V234-Y$5)</f>
        <v>0</v>
      </c>
      <c r="Z10" s="44">
        <f>ABS('P1dB CL'!V290-Z$5)</f>
        <v>0</v>
      </c>
      <c r="AA10" s="44">
        <f>ABS('P1dB CL'!V346-AA$5)</f>
        <v>0</v>
      </c>
      <c r="AB10" s="20"/>
      <c r="AC10" s="44">
        <f>ABS('P1dB CL'!V401-0)</f>
        <v>0</v>
      </c>
      <c r="AD10" s="44">
        <f>ABS('P1dB CL'!V456-0)</f>
        <v>0</v>
      </c>
      <c r="AE10" s="44">
        <f>ABS('P1dB CL'!V511-0)</f>
        <v>0</v>
      </c>
      <c r="AF10" s="44">
        <f>ABS('P1dB CL'!V566-0)</f>
        <v>0</v>
      </c>
      <c r="AG10" s="44">
        <f>ABS('P1dB CL'!V621-0)</f>
        <v>0</v>
      </c>
      <c r="AH10" s="44">
        <f>ABS('P1dB CL'!V676-0)</f>
        <v>0</v>
      </c>
      <c r="AI10" s="20"/>
    </row>
    <row r="11" spans="1:35" x14ac:dyDescent="0.25">
      <c r="B11" s="77">
        <f>'P1dB CL'!E7</f>
        <v>0</v>
      </c>
      <c r="C11" s="20"/>
      <c r="D11" s="85">
        <f>ABS('P1dB CL'!C11-D$5)</f>
        <v>0</v>
      </c>
      <c r="E11" s="44">
        <f>ABS('P1dB CL'!C67-E$5)</f>
        <v>0</v>
      </c>
      <c r="F11" s="44">
        <f>ABS('P1dB CL'!C123-F$5)</f>
        <v>0</v>
      </c>
      <c r="G11" s="44">
        <f>ABS('P1dB CL'!C179-G$5)</f>
        <v>0</v>
      </c>
      <c r="H11" s="44">
        <f>ABS('P1dB CL'!C235-H$5)</f>
        <v>0</v>
      </c>
      <c r="I11" s="44">
        <f>ABS('P1dB CL'!C291-I$5)</f>
        <v>0</v>
      </c>
      <c r="J11" s="44">
        <f>ABS('P1dB CL'!C347-J$5)</f>
        <v>0</v>
      </c>
      <c r="K11" s="20"/>
      <c r="L11" s="44">
        <f>ABS('P1dB CL'!C402-L$5)</f>
        <v>0</v>
      </c>
      <c r="M11" s="44">
        <f>ABS('P1dB CL'!C457-M$5)</f>
        <v>0</v>
      </c>
      <c r="N11" s="44">
        <f>ABS('P1dB CL'!C512-N$5)</f>
        <v>0</v>
      </c>
      <c r="O11" s="44">
        <f>ABS('P1dB CL'!C567-O$5)</f>
        <v>0</v>
      </c>
      <c r="P11" s="44">
        <f>ABS('P1dB CL'!C622-P$5)</f>
        <v>0</v>
      </c>
      <c r="Q11" s="44">
        <f>ABS('P1dB CL'!C673-Q$5)</f>
        <v>0</v>
      </c>
      <c r="S11" s="77">
        <f>'P1dB CL'!E7</f>
        <v>0</v>
      </c>
      <c r="T11" s="20"/>
      <c r="U11" s="85">
        <f>ABS('P1dB CL'!V11-U$5)</f>
        <v>0</v>
      </c>
      <c r="V11" s="44">
        <f>ABS('P1dB CL'!V67-V$5)</f>
        <v>0</v>
      </c>
      <c r="W11" s="44">
        <f>ABS('P1dB CL'!V123-W$5)</f>
        <v>0</v>
      </c>
      <c r="X11" s="44">
        <f>ABS('P1dB CL'!V179-X$5)</f>
        <v>0</v>
      </c>
      <c r="Y11" s="44">
        <f>ABS('P1dB CL'!V235-Y$5)</f>
        <v>0</v>
      </c>
      <c r="Z11" s="44">
        <f>ABS('P1dB CL'!V291-Z$5)</f>
        <v>0</v>
      </c>
      <c r="AA11" s="44">
        <f>ABS('P1dB CL'!V347-AA$5)</f>
        <v>0</v>
      </c>
      <c r="AB11" s="20"/>
      <c r="AC11" s="44">
        <f>ABS('P1dB CL'!V402-0)</f>
        <v>0</v>
      </c>
      <c r="AD11" s="44">
        <f>ABS('P1dB CL'!V457-0)</f>
        <v>0</v>
      </c>
      <c r="AE11" s="44">
        <f>ABS('P1dB CL'!V512-0)</f>
        <v>0</v>
      </c>
      <c r="AF11" s="44">
        <f>ABS('P1dB CL'!V567-0)</f>
        <v>0</v>
      </c>
      <c r="AG11" s="44">
        <f>ABS('P1dB CL'!V622-0)</f>
        <v>0</v>
      </c>
      <c r="AH11" s="44">
        <f>ABS('P1dB CL'!V677-0)</f>
        <v>0</v>
      </c>
      <c r="AI11" s="20"/>
    </row>
    <row r="12" spans="1:35" x14ac:dyDescent="0.25">
      <c r="B12" s="77">
        <f>'P1dB CL'!E8</f>
        <v>0</v>
      </c>
      <c r="C12" s="20"/>
      <c r="D12" s="85">
        <f>ABS('P1dB CL'!C12-D$5)</f>
        <v>0</v>
      </c>
      <c r="E12" s="44">
        <f>ABS('P1dB CL'!C68-E$5)</f>
        <v>0</v>
      </c>
      <c r="F12" s="44">
        <f>ABS('P1dB CL'!C124-F$5)</f>
        <v>0</v>
      </c>
      <c r="G12" s="44">
        <f>ABS('P1dB CL'!C180-G$5)</f>
        <v>0</v>
      </c>
      <c r="H12" s="44">
        <f>ABS('P1dB CL'!C236-H$5)</f>
        <v>0</v>
      </c>
      <c r="I12" s="44">
        <f>ABS('P1dB CL'!C292-I$5)</f>
        <v>0</v>
      </c>
      <c r="J12" s="44">
        <f>ABS('P1dB CL'!C348-J$5)</f>
        <v>0</v>
      </c>
      <c r="K12" s="20"/>
      <c r="L12" s="44">
        <f>ABS('P1dB CL'!C403-L$5)</f>
        <v>0</v>
      </c>
      <c r="M12" s="44">
        <f>ABS('P1dB CL'!C458-M$5)</f>
        <v>0</v>
      </c>
      <c r="N12" s="44">
        <f>ABS('P1dB CL'!C513-N$5)</f>
        <v>0</v>
      </c>
      <c r="O12" s="44">
        <f>ABS('P1dB CL'!C568-O$5)</f>
        <v>0</v>
      </c>
      <c r="P12" s="44">
        <f>ABS('P1dB CL'!C623-P$5)</f>
        <v>0</v>
      </c>
      <c r="Q12" s="44">
        <f>ABS('P1dB CL'!C674-Q$5)</f>
        <v>0</v>
      </c>
      <c r="S12" s="77">
        <f>'P1dB CL'!E8</f>
        <v>0</v>
      </c>
      <c r="T12" s="20"/>
      <c r="U12" s="85">
        <f>ABS('P1dB CL'!V12-U$5)</f>
        <v>0</v>
      </c>
      <c r="V12" s="44">
        <f>ABS('P1dB CL'!V68-V$5)</f>
        <v>0</v>
      </c>
      <c r="W12" s="44">
        <f>ABS('P1dB CL'!V124-W$5)</f>
        <v>0</v>
      </c>
      <c r="X12" s="44">
        <f>ABS('P1dB CL'!V180-X$5)</f>
        <v>0</v>
      </c>
      <c r="Y12" s="44">
        <f>ABS('P1dB CL'!V236-Y$5)</f>
        <v>0</v>
      </c>
      <c r="Z12" s="44">
        <f>ABS('P1dB CL'!V292-Z$5)</f>
        <v>0</v>
      </c>
      <c r="AA12" s="44">
        <f>ABS('P1dB CL'!V348-AA$5)</f>
        <v>0</v>
      </c>
      <c r="AB12" s="20"/>
      <c r="AC12" s="44">
        <f>ABS('P1dB CL'!V403-0)</f>
        <v>0</v>
      </c>
      <c r="AD12" s="44">
        <f>ABS('P1dB CL'!V458-0)</f>
        <v>0</v>
      </c>
      <c r="AE12" s="44">
        <f>ABS('P1dB CL'!V513-0)</f>
        <v>0</v>
      </c>
      <c r="AF12" s="44">
        <f>ABS('P1dB CL'!V568-0)</f>
        <v>0</v>
      </c>
      <c r="AG12" s="44">
        <f>ABS('P1dB CL'!V623-0)</f>
        <v>0</v>
      </c>
      <c r="AH12" s="44">
        <f>ABS('P1dB CL'!V678-0)</f>
        <v>0</v>
      </c>
      <c r="AI12" s="20"/>
    </row>
    <row r="13" spans="1:35" x14ac:dyDescent="0.25">
      <c r="B13" s="77">
        <f>'P1dB CL'!E9</f>
        <v>0</v>
      </c>
      <c r="C13" s="20"/>
      <c r="D13" s="85">
        <f>ABS('P1dB CL'!C13-D$5)</f>
        <v>0</v>
      </c>
      <c r="E13" s="44">
        <f>ABS('P1dB CL'!C69-E$5)</f>
        <v>0</v>
      </c>
      <c r="F13" s="44">
        <f>ABS('P1dB CL'!C125-F$5)</f>
        <v>0</v>
      </c>
      <c r="G13" s="44">
        <f>ABS('P1dB CL'!C181-G$5)</f>
        <v>0</v>
      </c>
      <c r="H13" s="44">
        <f>ABS('P1dB CL'!C237-H$5)</f>
        <v>0</v>
      </c>
      <c r="I13" s="44">
        <f>ABS('P1dB CL'!C293-I$5)</f>
        <v>0</v>
      </c>
      <c r="J13" s="44">
        <f>ABS('P1dB CL'!C349-J$5)</f>
        <v>0</v>
      </c>
      <c r="K13" s="20"/>
      <c r="L13" s="44">
        <f>ABS('P1dB CL'!C404-L$5)</f>
        <v>0</v>
      </c>
      <c r="M13" s="44">
        <f>ABS('P1dB CL'!C459-M$5)</f>
        <v>0</v>
      </c>
      <c r="N13" s="44">
        <f>ABS('P1dB CL'!C514-N$5)</f>
        <v>0</v>
      </c>
      <c r="O13" s="44">
        <f>ABS('P1dB CL'!C569-O$5)</f>
        <v>0</v>
      </c>
      <c r="P13" s="44">
        <f>ABS('P1dB CL'!C624-P$5)</f>
        <v>0</v>
      </c>
      <c r="Q13" s="44">
        <f>ABS('P1dB CL'!C675-Q$5)</f>
        <v>0</v>
      </c>
      <c r="S13" s="77">
        <f>'P1dB CL'!E9</f>
        <v>0</v>
      </c>
      <c r="T13" s="20"/>
      <c r="U13" s="85">
        <f>ABS('P1dB CL'!V13-U$5)</f>
        <v>0</v>
      </c>
      <c r="V13" s="44">
        <f>ABS('P1dB CL'!V69-V$5)</f>
        <v>0</v>
      </c>
      <c r="W13" s="44">
        <f>ABS('P1dB CL'!V125-W$5)</f>
        <v>0</v>
      </c>
      <c r="X13" s="44">
        <f>ABS('P1dB CL'!V181-X$5)</f>
        <v>0</v>
      </c>
      <c r="Y13" s="44">
        <f>ABS('P1dB CL'!V237-Y$5)</f>
        <v>0</v>
      </c>
      <c r="Z13" s="44">
        <f>ABS('P1dB CL'!V293-Z$5)</f>
        <v>0</v>
      </c>
      <c r="AA13" s="44">
        <f>ABS('P1dB CL'!V349-AA$5)</f>
        <v>0</v>
      </c>
      <c r="AB13" s="20"/>
      <c r="AC13" s="44">
        <f>ABS('P1dB CL'!V404-0)</f>
        <v>0</v>
      </c>
      <c r="AD13" s="44">
        <f>ABS('P1dB CL'!V459-0)</f>
        <v>0</v>
      </c>
      <c r="AE13" s="44">
        <f>ABS('P1dB CL'!V514-0)</f>
        <v>0</v>
      </c>
      <c r="AF13" s="44">
        <f>ABS('P1dB CL'!V569-0)</f>
        <v>0</v>
      </c>
      <c r="AG13" s="44">
        <f>ABS('P1dB CL'!V624-0)</f>
        <v>0</v>
      </c>
      <c r="AH13" s="44">
        <f>ABS('P1dB CL'!V679-0)</f>
        <v>0</v>
      </c>
      <c r="AI13" s="20"/>
    </row>
    <row r="14" spans="1:35" x14ac:dyDescent="0.25">
      <c r="B14" s="77">
        <f>'P1dB CL'!E10</f>
        <v>0</v>
      </c>
      <c r="C14" s="20"/>
      <c r="D14" s="85">
        <f>ABS('P1dB CL'!C14-D$5)</f>
        <v>0</v>
      </c>
      <c r="E14" s="44">
        <f>ABS('P1dB CL'!C70-E$5)</f>
        <v>0</v>
      </c>
      <c r="F14" s="44">
        <f>ABS('P1dB CL'!C126-F$5)</f>
        <v>0</v>
      </c>
      <c r="G14" s="44">
        <f>ABS('P1dB CL'!C182-G$5)</f>
        <v>0</v>
      </c>
      <c r="H14" s="44">
        <f>ABS('P1dB CL'!C238-H$5)</f>
        <v>0</v>
      </c>
      <c r="I14" s="44">
        <f>ABS('P1dB CL'!C294-I$5)</f>
        <v>0</v>
      </c>
      <c r="J14" s="44">
        <f>ABS('P1dB CL'!C350-J$5)</f>
        <v>0</v>
      </c>
      <c r="K14" s="20"/>
      <c r="L14" s="44">
        <f>ABS('P1dB CL'!C405-L$5)</f>
        <v>0</v>
      </c>
      <c r="M14" s="44">
        <f>ABS('P1dB CL'!C460-M$5)</f>
        <v>0</v>
      </c>
      <c r="N14" s="44">
        <f>ABS('P1dB CL'!C515-N$5)</f>
        <v>0</v>
      </c>
      <c r="O14" s="44">
        <f>ABS('P1dB CL'!C570-O$5)</f>
        <v>0</v>
      </c>
      <c r="P14" s="44">
        <f>ABS('P1dB CL'!C625-P$5)</f>
        <v>0</v>
      </c>
      <c r="Q14" s="44">
        <f>ABS('P1dB CL'!C676-Q$5)</f>
        <v>0</v>
      </c>
      <c r="S14" s="77">
        <f>'P1dB CL'!E10</f>
        <v>0</v>
      </c>
      <c r="T14" s="20"/>
      <c r="U14" s="85">
        <f>ABS('P1dB CL'!V14-U$5)</f>
        <v>0</v>
      </c>
      <c r="V14" s="44">
        <f>ABS('P1dB CL'!V70-V$5)</f>
        <v>0</v>
      </c>
      <c r="W14" s="44">
        <f>ABS('P1dB CL'!V126-W$5)</f>
        <v>0</v>
      </c>
      <c r="X14" s="44">
        <f>ABS('P1dB CL'!V182-X$5)</f>
        <v>0</v>
      </c>
      <c r="Y14" s="44">
        <f>ABS('P1dB CL'!V238-Y$5)</f>
        <v>0</v>
      </c>
      <c r="Z14" s="44">
        <f>ABS('P1dB CL'!V294-Z$5)</f>
        <v>0</v>
      </c>
      <c r="AA14" s="44">
        <f>ABS('P1dB CL'!V350-AA$5)</f>
        <v>0</v>
      </c>
      <c r="AB14" s="20"/>
      <c r="AC14" s="44">
        <f>ABS('P1dB CL'!V405-0)</f>
        <v>0</v>
      </c>
      <c r="AD14" s="44">
        <f>ABS('P1dB CL'!V460-0)</f>
        <v>0</v>
      </c>
      <c r="AE14" s="44">
        <f>ABS('P1dB CL'!V515-0)</f>
        <v>0</v>
      </c>
      <c r="AF14" s="44">
        <f>ABS('P1dB CL'!V570-0)</f>
        <v>0</v>
      </c>
      <c r="AG14" s="44">
        <f>ABS('P1dB CL'!V625-0)</f>
        <v>0</v>
      </c>
      <c r="AH14" s="44">
        <f>ABS('P1dB CL'!V680-0)</f>
        <v>0</v>
      </c>
      <c r="AI14" s="20"/>
    </row>
    <row r="15" spans="1:35" x14ac:dyDescent="0.25">
      <c r="B15" s="77">
        <f>'P1dB CL'!E11</f>
        <v>0</v>
      </c>
      <c r="C15" s="20"/>
      <c r="D15" s="85">
        <f>ABS('P1dB CL'!C15-D$5)</f>
        <v>0</v>
      </c>
      <c r="E15" s="44">
        <f>ABS('P1dB CL'!C71-E$5)</f>
        <v>0</v>
      </c>
      <c r="F15" s="44">
        <f>ABS('P1dB CL'!C127-F$5)</f>
        <v>0</v>
      </c>
      <c r="G15" s="44">
        <f>ABS('P1dB CL'!C183-G$5)</f>
        <v>0</v>
      </c>
      <c r="H15" s="44">
        <f>ABS('P1dB CL'!C239-H$5)</f>
        <v>0</v>
      </c>
      <c r="I15" s="44">
        <f>ABS('P1dB CL'!C295-I$5)</f>
        <v>0</v>
      </c>
      <c r="J15" s="44">
        <f>ABS('P1dB CL'!C351-J$5)</f>
        <v>0</v>
      </c>
      <c r="K15" s="20"/>
      <c r="L15" s="44">
        <f>ABS('P1dB CL'!C406-L$5)</f>
        <v>0</v>
      </c>
      <c r="M15" s="44">
        <f>ABS('P1dB CL'!C461-M$5)</f>
        <v>0</v>
      </c>
      <c r="N15" s="44">
        <f>ABS('P1dB CL'!C516-N$5)</f>
        <v>0</v>
      </c>
      <c r="O15" s="44">
        <f>ABS('P1dB CL'!C571-O$5)</f>
        <v>0</v>
      </c>
      <c r="P15" s="44">
        <f>ABS('P1dB CL'!C626-P$5)</f>
        <v>0</v>
      </c>
      <c r="Q15" s="44">
        <f>ABS('P1dB CL'!C677-Q$5)</f>
        <v>0</v>
      </c>
      <c r="S15" s="77">
        <f>'P1dB CL'!E11</f>
        <v>0</v>
      </c>
      <c r="T15" s="20"/>
      <c r="U15" s="85">
        <f>ABS('P1dB CL'!V15-U$5)</f>
        <v>0</v>
      </c>
      <c r="V15" s="44">
        <f>ABS('P1dB CL'!V71-V$5)</f>
        <v>0</v>
      </c>
      <c r="W15" s="44">
        <f>ABS('P1dB CL'!V127-W$5)</f>
        <v>0</v>
      </c>
      <c r="X15" s="44">
        <f>ABS('P1dB CL'!V183-X$5)</f>
        <v>0</v>
      </c>
      <c r="Y15" s="44">
        <f>ABS('P1dB CL'!V239-Y$5)</f>
        <v>0</v>
      </c>
      <c r="Z15" s="44">
        <f>ABS('P1dB CL'!V295-Z$5)</f>
        <v>0</v>
      </c>
      <c r="AA15" s="44">
        <f>ABS('P1dB CL'!V351-AA$5)</f>
        <v>0</v>
      </c>
      <c r="AB15" s="20"/>
      <c r="AC15" s="44">
        <f>ABS('P1dB CL'!V406-0)</f>
        <v>0</v>
      </c>
      <c r="AD15" s="44">
        <f>ABS('P1dB CL'!V461-0)</f>
        <v>0</v>
      </c>
      <c r="AE15" s="44">
        <f>ABS('P1dB CL'!V516-0)</f>
        <v>0</v>
      </c>
      <c r="AF15" s="44">
        <f>ABS('P1dB CL'!V571-0)</f>
        <v>0</v>
      </c>
      <c r="AG15" s="44">
        <f>ABS('P1dB CL'!V626-0)</f>
        <v>0</v>
      </c>
      <c r="AH15" s="44">
        <f>ABS('P1dB CL'!V681-0)</f>
        <v>0</v>
      </c>
      <c r="AI15" s="20"/>
    </row>
    <row r="16" spans="1:35" x14ac:dyDescent="0.25">
      <c r="B16" s="77">
        <f>'P1dB CL'!E12</f>
        <v>0</v>
      </c>
      <c r="C16" s="20"/>
      <c r="D16" s="85">
        <f>ABS('P1dB CL'!C16-D$5)</f>
        <v>0</v>
      </c>
      <c r="E16" s="44">
        <f>ABS('P1dB CL'!C72-E$5)</f>
        <v>0</v>
      </c>
      <c r="F16" s="44">
        <f>ABS('P1dB CL'!C128-F$5)</f>
        <v>0</v>
      </c>
      <c r="G16" s="44">
        <f>ABS('P1dB CL'!C184-G$5)</f>
        <v>0</v>
      </c>
      <c r="H16" s="44">
        <f>ABS('P1dB CL'!C240-H$5)</f>
        <v>0</v>
      </c>
      <c r="I16" s="44">
        <f>ABS('P1dB CL'!C296-I$5)</f>
        <v>0</v>
      </c>
      <c r="J16" s="44">
        <f>ABS('P1dB CL'!C352-J$5)</f>
        <v>0</v>
      </c>
      <c r="K16" s="20"/>
      <c r="L16" s="44">
        <f>ABS('P1dB CL'!C407-L$5)</f>
        <v>0</v>
      </c>
      <c r="M16" s="44">
        <f>ABS('P1dB CL'!C462-M$5)</f>
        <v>0</v>
      </c>
      <c r="N16" s="44">
        <f>ABS('P1dB CL'!C517-N$5)</f>
        <v>0</v>
      </c>
      <c r="O16" s="44">
        <f>ABS('P1dB CL'!C572-O$5)</f>
        <v>0</v>
      </c>
      <c r="P16" s="44">
        <f>ABS('P1dB CL'!C627-P$5)</f>
        <v>0</v>
      </c>
      <c r="Q16" s="44">
        <f>ABS('P1dB CL'!C678-Q$5)</f>
        <v>0</v>
      </c>
      <c r="S16" s="77">
        <f>'P1dB CL'!E12</f>
        <v>0</v>
      </c>
      <c r="T16" s="20"/>
      <c r="U16" s="85">
        <f>ABS('P1dB CL'!V16-U$5)</f>
        <v>0</v>
      </c>
      <c r="V16" s="44">
        <f>ABS('P1dB CL'!V72-V$5)</f>
        <v>0</v>
      </c>
      <c r="W16" s="44">
        <f>ABS('P1dB CL'!V128-W$5)</f>
        <v>0</v>
      </c>
      <c r="X16" s="44">
        <f>ABS('P1dB CL'!V184-X$5)</f>
        <v>0</v>
      </c>
      <c r="Y16" s="44">
        <f>ABS('P1dB CL'!V240-Y$5)</f>
        <v>0</v>
      </c>
      <c r="Z16" s="44">
        <f>ABS('P1dB CL'!V296-Z$5)</f>
        <v>0</v>
      </c>
      <c r="AA16" s="44">
        <f>ABS('P1dB CL'!V352-AA$5)</f>
        <v>0</v>
      </c>
      <c r="AB16" s="20"/>
      <c r="AC16" s="44">
        <f>ABS('P1dB CL'!V407-0)</f>
        <v>0</v>
      </c>
      <c r="AD16" s="44">
        <f>ABS('P1dB CL'!V462-0)</f>
        <v>0</v>
      </c>
      <c r="AE16" s="44">
        <f>ABS('P1dB CL'!V517-0)</f>
        <v>0</v>
      </c>
      <c r="AF16" s="44">
        <f>ABS('P1dB CL'!V572-0)</f>
        <v>0</v>
      </c>
      <c r="AG16" s="44">
        <f>ABS('P1dB CL'!V627-0)</f>
        <v>0</v>
      </c>
      <c r="AH16" s="44">
        <f>ABS('P1dB CL'!V682-0)</f>
        <v>0</v>
      </c>
      <c r="AI16" s="20"/>
    </row>
    <row r="17" spans="2:35" x14ac:dyDescent="0.25">
      <c r="B17" s="77">
        <f>'P1dB CL'!E13</f>
        <v>0</v>
      </c>
      <c r="C17" s="20"/>
      <c r="D17" s="85">
        <f>ABS('P1dB CL'!C17-D$5)</f>
        <v>0</v>
      </c>
      <c r="E17" s="44">
        <f>ABS('P1dB CL'!C73-E$5)</f>
        <v>0</v>
      </c>
      <c r="F17" s="44">
        <f>ABS('P1dB CL'!C129-F$5)</f>
        <v>0</v>
      </c>
      <c r="G17" s="44">
        <f>ABS('P1dB CL'!C185-G$5)</f>
        <v>0</v>
      </c>
      <c r="H17" s="44">
        <f>ABS('P1dB CL'!C241-H$5)</f>
        <v>0</v>
      </c>
      <c r="I17" s="44">
        <f>ABS('P1dB CL'!C297-I$5)</f>
        <v>0</v>
      </c>
      <c r="J17" s="44">
        <f>ABS('P1dB CL'!C353-J$5)</f>
        <v>0</v>
      </c>
      <c r="K17" s="20"/>
      <c r="L17" s="44">
        <f>ABS('P1dB CL'!C408-L$5)</f>
        <v>0</v>
      </c>
      <c r="M17" s="44">
        <f>ABS('P1dB CL'!C463-M$5)</f>
        <v>0</v>
      </c>
      <c r="N17" s="44">
        <f>ABS('P1dB CL'!C518-N$5)</f>
        <v>0</v>
      </c>
      <c r="O17" s="44">
        <f>ABS('P1dB CL'!C573-O$5)</f>
        <v>0</v>
      </c>
      <c r="P17" s="44">
        <f>ABS('P1dB CL'!C628-P$5)</f>
        <v>0</v>
      </c>
      <c r="Q17" s="44">
        <f>ABS('P1dB CL'!C679-Q$5)</f>
        <v>0</v>
      </c>
      <c r="S17" s="77">
        <f>'P1dB CL'!E13</f>
        <v>0</v>
      </c>
      <c r="T17" s="20"/>
      <c r="U17" s="85">
        <f>ABS('P1dB CL'!V17-U$5)</f>
        <v>0</v>
      </c>
      <c r="V17" s="44">
        <f>ABS('P1dB CL'!V73-V$5)</f>
        <v>0</v>
      </c>
      <c r="W17" s="44">
        <f>ABS('P1dB CL'!V129-W$5)</f>
        <v>0</v>
      </c>
      <c r="X17" s="44">
        <f>ABS('P1dB CL'!V185-X$5)</f>
        <v>0</v>
      </c>
      <c r="Y17" s="44">
        <f>ABS('P1dB CL'!V241-Y$5)</f>
        <v>0</v>
      </c>
      <c r="Z17" s="44">
        <f>ABS('P1dB CL'!V297-Z$5)</f>
        <v>0</v>
      </c>
      <c r="AA17" s="44">
        <f>ABS('P1dB CL'!V353-AA$5)</f>
        <v>0</v>
      </c>
      <c r="AB17" s="20"/>
      <c r="AC17" s="44">
        <f>ABS('P1dB CL'!V408-0)</f>
        <v>0</v>
      </c>
      <c r="AD17" s="44">
        <f>ABS('P1dB CL'!V463-0)</f>
        <v>0</v>
      </c>
      <c r="AE17" s="44">
        <f>ABS('P1dB CL'!V518-0)</f>
        <v>0</v>
      </c>
      <c r="AF17" s="44">
        <f>ABS('P1dB CL'!V573-0)</f>
        <v>0</v>
      </c>
      <c r="AG17" s="44">
        <f>ABS('P1dB CL'!V628-0)</f>
        <v>0</v>
      </c>
      <c r="AH17" s="44">
        <f>ABS('P1dB CL'!V683-0)</f>
        <v>0</v>
      </c>
      <c r="AI17" s="20"/>
    </row>
    <row r="18" spans="2:35" x14ac:dyDescent="0.25">
      <c r="B18" s="77">
        <f>'P1dB CL'!E14</f>
        <v>0</v>
      </c>
      <c r="C18" s="20"/>
      <c r="D18" s="85">
        <f>ABS('P1dB CL'!C18-D$5)</f>
        <v>0</v>
      </c>
      <c r="E18" s="44">
        <f>ABS('P1dB CL'!C74-E$5)</f>
        <v>0</v>
      </c>
      <c r="F18" s="44">
        <f>ABS('P1dB CL'!C130-F$5)</f>
        <v>0</v>
      </c>
      <c r="G18" s="44">
        <f>ABS('P1dB CL'!C186-G$5)</f>
        <v>0</v>
      </c>
      <c r="H18" s="44">
        <f>ABS('P1dB CL'!C242-H$5)</f>
        <v>0</v>
      </c>
      <c r="I18" s="44">
        <f>ABS('P1dB CL'!C298-I$5)</f>
        <v>0</v>
      </c>
      <c r="J18" s="44">
        <f>ABS('P1dB CL'!C354-J$5)</f>
        <v>0</v>
      </c>
      <c r="K18" s="20"/>
      <c r="L18" s="44">
        <f>ABS('P1dB CL'!C409-L$5)</f>
        <v>0</v>
      </c>
      <c r="M18" s="44">
        <f>ABS('P1dB CL'!C464-M$5)</f>
        <v>0</v>
      </c>
      <c r="N18" s="44">
        <f>ABS('P1dB CL'!C519-N$5)</f>
        <v>0</v>
      </c>
      <c r="O18" s="44">
        <f>ABS('P1dB CL'!C574-O$5)</f>
        <v>0</v>
      </c>
      <c r="P18" s="44">
        <f>ABS('P1dB CL'!C629-P$5)</f>
        <v>0</v>
      </c>
      <c r="Q18" s="44">
        <f>ABS('P1dB CL'!C680-Q$5)</f>
        <v>0</v>
      </c>
      <c r="S18" s="77">
        <f>'P1dB CL'!E14</f>
        <v>0</v>
      </c>
      <c r="T18" s="20"/>
      <c r="U18" s="85">
        <f>ABS('P1dB CL'!V18-U$5)</f>
        <v>0</v>
      </c>
      <c r="V18" s="44">
        <f>ABS('P1dB CL'!V74-V$5)</f>
        <v>0</v>
      </c>
      <c r="W18" s="44">
        <f>ABS('P1dB CL'!V130-W$5)</f>
        <v>0</v>
      </c>
      <c r="X18" s="44">
        <f>ABS('P1dB CL'!V186-X$5)</f>
        <v>0</v>
      </c>
      <c r="Y18" s="44">
        <f>ABS('P1dB CL'!V242-Y$5)</f>
        <v>0</v>
      </c>
      <c r="Z18" s="44">
        <f>ABS('P1dB CL'!V298-Z$5)</f>
        <v>0</v>
      </c>
      <c r="AA18" s="44">
        <f>ABS('P1dB CL'!V354-AA$5)</f>
        <v>0</v>
      </c>
      <c r="AB18" s="20"/>
      <c r="AC18" s="44">
        <f>ABS('P1dB CL'!V409-0)</f>
        <v>0</v>
      </c>
      <c r="AD18" s="44">
        <f>ABS('P1dB CL'!V464-0)</f>
        <v>0</v>
      </c>
      <c r="AE18" s="44">
        <f>ABS('P1dB CL'!V519-0)</f>
        <v>0</v>
      </c>
      <c r="AF18" s="44">
        <f>ABS('P1dB CL'!V574-0)</f>
        <v>0</v>
      </c>
      <c r="AG18" s="44">
        <f>ABS('P1dB CL'!V629-0)</f>
        <v>0</v>
      </c>
      <c r="AH18" s="44">
        <f>ABS('P1dB CL'!V684-0)</f>
        <v>0</v>
      </c>
      <c r="AI18" s="20"/>
    </row>
    <row r="19" spans="2:35" x14ac:dyDescent="0.25">
      <c r="B19" s="77">
        <f>'P1dB CL'!E15</f>
        <v>0</v>
      </c>
      <c r="C19" s="20"/>
      <c r="D19" s="85">
        <f>ABS('P1dB CL'!C19-D$5)</f>
        <v>0</v>
      </c>
      <c r="E19" s="44">
        <f>ABS('P1dB CL'!C75-E$5)</f>
        <v>0</v>
      </c>
      <c r="F19" s="44">
        <f>ABS('P1dB CL'!C131-F$5)</f>
        <v>0</v>
      </c>
      <c r="G19" s="44">
        <f>ABS('P1dB CL'!C187-G$5)</f>
        <v>0</v>
      </c>
      <c r="H19" s="44">
        <f>ABS('P1dB CL'!C243-H$5)</f>
        <v>0</v>
      </c>
      <c r="I19" s="44">
        <f>ABS('P1dB CL'!C299-I$5)</f>
        <v>0</v>
      </c>
      <c r="J19" s="44">
        <f>ABS('P1dB CL'!C355-J$5)</f>
        <v>0</v>
      </c>
      <c r="K19" s="20"/>
      <c r="L19" s="44">
        <f>ABS('P1dB CL'!C410-L$5)</f>
        <v>0</v>
      </c>
      <c r="M19" s="44">
        <f>ABS('P1dB CL'!C465-M$5)</f>
        <v>0</v>
      </c>
      <c r="N19" s="44">
        <f>ABS('P1dB CL'!C520-N$5)</f>
        <v>0</v>
      </c>
      <c r="O19" s="44">
        <f>ABS('P1dB CL'!C575-O$5)</f>
        <v>0</v>
      </c>
      <c r="P19" s="44">
        <f>ABS('P1dB CL'!C630-P$5)</f>
        <v>0</v>
      </c>
      <c r="Q19" s="44">
        <f>ABS('P1dB CL'!C681-Q$5)</f>
        <v>0</v>
      </c>
      <c r="S19" s="77">
        <f>'P1dB CL'!E15</f>
        <v>0</v>
      </c>
      <c r="T19" s="20"/>
      <c r="U19" s="85">
        <f>ABS('P1dB CL'!V19-U$5)</f>
        <v>0</v>
      </c>
      <c r="V19" s="44">
        <f>ABS('P1dB CL'!V75-V$5)</f>
        <v>0</v>
      </c>
      <c r="W19" s="44">
        <f>ABS('P1dB CL'!V131-W$5)</f>
        <v>0</v>
      </c>
      <c r="X19" s="44">
        <f>ABS('P1dB CL'!V187-X$5)</f>
        <v>0</v>
      </c>
      <c r="Y19" s="44">
        <f>ABS('P1dB CL'!V243-Y$5)</f>
        <v>0</v>
      </c>
      <c r="Z19" s="44">
        <f>ABS('P1dB CL'!V299-Z$5)</f>
        <v>0</v>
      </c>
      <c r="AA19" s="44">
        <f>ABS('P1dB CL'!V355-AA$5)</f>
        <v>0</v>
      </c>
      <c r="AB19" s="20"/>
      <c r="AC19" s="44">
        <f>ABS('P1dB CL'!V410-0)</f>
        <v>0</v>
      </c>
      <c r="AD19" s="44">
        <f>ABS('P1dB CL'!V465-0)</f>
        <v>0</v>
      </c>
      <c r="AE19" s="44">
        <f>ABS('P1dB CL'!V520-0)</f>
        <v>0</v>
      </c>
      <c r="AF19" s="44">
        <f>ABS('P1dB CL'!V575-0)</f>
        <v>0</v>
      </c>
      <c r="AG19" s="44">
        <f>ABS('P1dB CL'!V630-0)</f>
        <v>0</v>
      </c>
      <c r="AH19" s="44">
        <f>ABS('P1dB CL'!V685-0)</f>
        <v>0</v>
      </c>
      <c r="AI19" s="20"/>
    </row>
    <row r="20" spans="2:35" x14ac:dyDescent="0.25">
      <c r="B20" s="77">
        <f>'P1dB CL'!E16</f>
        <v>0</v>
      </c>
      <c r="C20" s="20"/>
      <c r="D20" s="85">
        <f>ABS('P1dB CL'!C20-D$5)</f>
        <v>0</v>
      </c>
      <c r="E20" s="44">
        <f>ABS('P1dB CL'!C76-E$5)</f>
        <v>0</v>
      </c>
      <c r="F20" s="44">
        <f>ABS('P1dB CL'!C132-F$5)</f>
        <v>0</v>
      </c>
      <c r="G20" s="44">
        <f>ABS('P1dB CL'!C188-G$5)</f>
        <v>0</v>
      </c>
      <c r="H20" s="44">
        <f>ABS('P1dB CL'!C244-H$5)</f>
        <v>0</v>
      </c>
      <c r="I20" s="44">
        <f>ABS('P1dB CL'!C300-I$5)</f>
        <v>0</v>
      </c>
      <c r="J20" s="44">
        <f>ABS('P1dB CL'!C356-J$5)</f>
        <v>0</v>
      </c>
      <c r="K20" s="20"/>
      <c r="L20" s="44">
        <f>ABS('P1dB CL'!C411-L$5)</f>
        <v>0</v>
      </c>
      <c r="M20" s="44">
        <f>ABS('P1dB CL'!C466-M$5)</f>
        <v>0</v>
      </c>
      <c r="N20" s="44">
        <f>ABS('P1dB CL'!C521-N$5)</f>
        <v>0</v>
      </c>
      <c r="O20" s="44">
        <f>ABS('P1dB CL'!C576-O$5)</f>
        <v>0</v>
      </c>
      <c r="P20" s="44">
        <f>ABS('P1dB CL'!C631-P$5)</f>
        <v>0</v>
      </c>
      <c r="Q20" s="44">
        <f>ABS('P1dB CL'!C682-Q$5)</f>
        <v>0</v>
      </c>
      <c r="S20" s="77">
        <f>'P1dB CL'!E16</f>
        <v>0</v>
      </c>
      <c r="T20" s="20"/>
      <c r="U20" s="85">
        <f>ABS('P1dB CL'!V20-U$5)</f>
        <v>0</v>
      </c>
      <c r="V20" s="44">
        <f>ABS('P1dB CL'!V76-V$5)</f>
        <v>0</v>
      </c>
      <c r="W20" s="44">
        <f>ABS('P1dB CL'!V132-W$5)</f>
        <v>0</v>
      </c>
      <c r="X20" s="44">
        <f>ABS('P1dB CL'!V188-X$5)</f>
        <v>0</v>
      </c>
      <c r="Y20" s="44">
        <f>ABS('P1dB CL'!V244-Y$5)</f>
        <v>0</v>
      </c>
      <c r="Z20" s="44">
        <f>ABS('P1dB CL'!V300-Z$5)</f>
        <v>0</v>
      </c>
      <c r="AA20" s="44">
        <f>ABS('P1dB CL'!V356-AA$5)</f>
        <v>0</v>
      </c>
      <c r="AB20" s="20"/>
      <c r="AC20" s="44">
        <f>ABS('P1dB CL'!V411-0)</f>
        <v>0</v>
      </c>
      <c r="AD20" s="44">
        <f>ABS('P1dB CL'!V466-0)</f>
        <v>0</v>
      </c>
      <c r="AE20" s="44">
        <f>ABS('P1dB CL'!V521-0)</f>
        <v>0</v>
      </c>
      <c r="AF20" s="44">
        <f>ABS('P1dB CL'!V576-0)</f>
        <v>0</v>
      </c>
      <c r="AG20" s="44">
        <f>ABS('P1dB CL'!V631-0)</f>
        <v>0</v>
      </c>
      <c r="AH20" s="44">
        <f>ABS('P1dB CL'!V686-0)</f>
        <v>0</v>
      </c>
      <c r="AI20" s="20"/>
    </row>
    <row r="21" spans="2:35" x14ac:dyDescent="0.25">
      <c r="B21" s="77">
        <f>'P1dB CL'!E17</f>
        <v>0</v>
      </c>
      <c r="C21" s="20"/>
      <c r="D21" s="85">
        <f>ABS('P1dB CL'!C21-D$5)</f>
        <v>0</v>
      </c>
      <c r="E21" s="44">
        <f>ABS('P1dB CL'!C77-E$5)</f>
        <v>0</v>
      </c>
      <c r="F21" s="44">
        <f>ABS('P1dB CL'!C133-F$5)</f>
        <v>0</v>
      </c>
      <c r="G21" s="44">
        <f>ABS('P1dB CL'!C189-G$5)</f>
        <v>0</v>
      </c>
      <c r="H21" s="44">
        <f>ABS('P1dB CL'!C245-H$5)</f>
        <v>0</v>
      </c>
      <c r="I21" s="44">
        <f>ABS('P1dB CL'!C301-I$5)</f>
        <v>0</v>
      </c>
      <c r="J21" s="44">
        <f>ABS('P1dB CL'!C357-J$5)</f>
        <v>0</v>
      </c>
      <c r="K21" s="20"/>
      <c r="L21" s="44">
        <f>ABS('P1dB CL'!C412-L$5)</f>
        <v>0</v>
      </c>
      <c r="M21" s="44">
        <f>ABS('P1dB CL'!C467-M$5)</f>
        <v>0</v>
      </c>
      <c r="N21" s="44">
        <f>ABS('P1dB CL'!C522-N$5)</f>
        <v>0</v>
      </c>
      <c r="O21" s="44">
        <f>ABS('P1dB CL'!C577-O$5)</f>
        <v>0</v>
      </c>
      <c r="P21" s="44">
        <f>ABS('P1dB CL'!C632-P$5)</f>
        <v>0</v>
      </c>
      <c r="Q21" s="44">
        <f>ABS('P1dB CL'!C683-Q$5)</f>
        <v>0</v>
      </c>
      <c r="S21" s="77">
        <f>'P1dB CL'!E17</f>
        <v>0</v>
      </c>
      <c r="T21" s="20"/>
      <c r="U21" s="85">
        <f>ABS('P1dB CL'!V21-U$5)</f>
        <v>0</v>
      </c>
      <c r="V21" s="44">
        <f>ABS('P1dB CL'!V77-V$5)</f>
        <v>0</v>
      </c>
      <c r="W21" s="44">
        <f>ABS('P1dB CL'!V133-W$5)</f>
        <v>0</v>
      </c>
      <c r="X21" s="44">
        <f>ABS('P1dB CL'!V189-X$5)</f>
        <v>0</v>
      </c>
      <c r="Y21" s="44">
        <f>ABS('P1dB CL'!V245-Y$5)</f>
        <v>0</v>
      </c>
      <c r="Z21" s="44">
        <f>ABS('P1dB CL'!V301-Z$5)</f>
        <v>0</v>
      </c>
      <c r="AA21" s="44">
        <f>ABS('P1dB CL'!V357-AA$5)</f>
        <v>0</v>
      </c>
      <c r="AB21" s="20"/>
      <c r="AC21" s="44">
        <f>ABS('P1dB CL'!V412-0)</f>
        <v>0</v>
      </c>
      <c r="AD21" s="44">
        <f>ABS('P1dB CL'!V467-0)</f>
        <v>0</v>
      </c>
      <c r="AE21" s="44">
        <f>ABS('P1dB CL'!V522-0)</f>
        <v>0</v>
      </c>
      <c r="AF21" s="44">
        <f>ABS('P1dB CL'!V577-0)</f>
        <v>0</v>
      </c>
      <c r="AG21" s="44">
        <f>ABS('P1dB CL'!V632-0)</f>
        <v>0</v>
      </c>
      <c r="AH21" s="44">
        <f>ABS('P1dB CL'!V687-0)</f>
        <v>0</v>
      </c>
      <c r="AI21" s="20"/>
    </row>
    <row r="22" spans="2:35" x14ac:dyDescent="0.25">
      <c r="B22" s="77">
        <f>'P1dB CL'!E18</f>
        <v>0</v>
      </c>
      <c r="C22" s="20"/>
      <c r="D22" s="85">
        <f>ABS('P1dB CL'!C22-D$5)</f>
        <v>0</v>
      </c>
      <c r="E22" s="44">
        <f>ABS('P1dB CL'!C78-E$5)</f>
        <v>0</v>
      </c>
      <c r="F22" s="44">
        <f>ABS('P1dB CL'!C134-F$5)</f>
        <v>0</v>
      </c>
      <c r="G22" s="44">
        <f>ABS('P1dB CL'!C190-G$5)</f>
        <v>0</v>
      </c>
      <c r="H22" s="44">
        <f>ABS('P1dB CL'!C246-H$5)</f>
        <v>0</v>
      </c>
      <c r="I22" s="44">
        <f>ABS('P1dB CL'!C302-I$5)</f>
        <v>0</v>
      </c>
      <c r="J22" s="44">
        <f>ABS('P1dB CL'!C358-J$5)</f>
        <v>0</v>
      </c>
      <c r="K22" s="20"/>
      <c r="L22" s="44">
        <f>ABS('P1dB CL'!C413-L$5)</f>
        <v>0</v>
      </c>
      <c r="M22" s="44">
        <f>ABS('P1dB CL'!C468-M$5)</f>
        <v>0</v>
      </c>
      <c r="N22" s="44">
        <f>ABS('P1dB CL'!C523-N$5)</f>
        <v>0</v>
      </c>
      <c r="O22" s="44">
        <f>ABS('P1dB CL'!C578-O$5)</f>
        <v>0</v>
      </c>
      <c r="P22" s="44">
        <f>ABS('P1dB CL'!C633-P$5)</f>
        <v>0</v>
      </c>
      <c r="Q22" s="44">
        <f>ABS('P1dB CL'!C684-Q$5)</f>
        <v>0</v>
      </c>
      <c r="S22" s="77">
        <f>'P1dB CL'!E18</f>
        <v>0</v>
      </c>
      <c r="T22" s="20"/>
      <c r="U22" s="85">
        <f>ABS('P1dB CL'!V22-U$5)</f>
        <v>0</v>
      </c>
      <c r="V22" s="44">
        <f>ABS('P1dB CL'!V78-V$5)</f>
        <v>0</v>
      </c>
      <c r="W22" s="44">
        <f>ABS('P1dB CL'!V134-W$5)</f>
        <v>0</v>
      </c>
      <c r="X22" s="44">
        <f>ABS('P1dB CL'!V190-X$5)</f>
        <v>0</v>
      </c>
      <c r="Y22" s="44">
        <f>ABS('P1dB CL'!V246-Y$5)</f>
        <v>0</v>
      </c>
      <c r="Z22" s="44">
        <f>ABS('P1dB CL'!V302-Z$5)</f>
        <v>0</v>
      </c>
      <c r="AA22" s="44">
        <f>ABS('P1dB CL'!V358-AA$5)</f>
        <v>0</v>
      </c>
      <c r="AB22" s="20"/>
      <c r="AC22" s="44">
        <f>ABS('P1dB CL'!V413-0)</f>
        <v>0</v>
      </c>
      <c r="AD22" s="44">
        <f>ABS('P1dB CL'!V468-0)</f>
        <v>0</v>
      </c>
      <c r="AE22" s="44">
        <f>ABS('P1dB CL'!V523-0)</f>
        <v>0</v>
      </c>
      <c r="AF22" s="44">
        <f>ABS('P1dB CL'!V578-0)</f>
        <v>0</v>
      </c>
      <c r="AG22" s="44">
        <f>ABS('P1dB CL'!V633-0)</f>
        <v>0</v>
      </c>
      <c r="AH22" s="44">
        <f>ABS('P1dB CL'!V688-0)</f>
        <v>0</v>
      </c>
      <c r="AI22" s="20"/>
    </row>
    <row r="23" spans="2:35" x14ac:dyDescent="0.25">
      <c r="B23" s="77">
        <f>'P1dB CL'!E19</f>
        <v>0</v>
      </c>
      <c r="C23" s="20"/>
      <c r="D23" s="85">
        <f>ABS('P1dB CL'!C23-D$5)</f>
        <v>0</v>
      </c>
      <c r="E23" s="44">
        <f>ABS('P1dB CL'!C79-E$5)</f>
        <v>0</v>
      </c>
      <c r="F23" s="44">
        <f>ABS('P1dB CL'!C135-F$5)</f>
        <v>0</v>
      </c>
      <c r="G23" s="44">
        <f>ABS('P1dB CL'!C191-G$5)</f>
        <v>0</v>
      </c>
      <c r="H23" s="44">
        <f>ABS('P1dB CL'!C247-H$5)</f>
        <v>0</v>
      </c>
      <c r="I23" s="44">
        <f>ABS('P1dB CL'!C303-I$5)</f>
        <v>0</v>
      </c>
      <c r="J23" s="44">
        <f>ABS('P1dB CL'!C359-J$5)</f>
        <v>0</v>
      </c>
      <c r="K23" s="20"/>
      <c r="L23" s="44">
        <f>ABS('P1dB CL'!C414-L$5)</f>
        <v>0</v>
      </c>
      <c r="M23" s="44">
        <f>ABS('P1dB CL'!C469-M$5)</f>
        <v>0</v>
      </c>
      <c r="N23" s="44">
        <f>ABS('P1dB CL'!C524-N$5)</f>
        <v>0</v>
      </c>
      <c r="O23" s="44">
        <f>ABS('P1dB CL'!C579-O$5)</f>
        <v>0</v>
      </c>
      <c r="P23" s="44">
        <f>ABS('P1dB CL'!C634-P$5)</f>
        <v>0</v>
      </c>
      <c r="Q23" s="44">
        <f>ABS('P1dB CL'!C685-Q$5)</f>
        <v>0</v>
      </c>
      <c r="S23" s="77">
        <f>'P1dB CL'!E19</f>
        <v>0</v>
      </c>
      <c r="T23" s="20"/>
      <c r="U23" s="85">
        <f>ABS('P1dB CL'!V23-U$5)</f>
        <v>0</v>
      </c>
      <c r="V23" s="44">
        <f>ABS('P1dB CL'!V79-V$5)</f>
        <v>0</v>
      </c>
      <c r="W23" s="44">
        <f>ABS('P1dB CL'!V135-W$5)</f>
        <v>0</v>
      </c>
      <c r="X23" s="44">
        <f>ABS('P1dB CL'!V191-X$5)</f>
        <v>0</v>
      </c>
      <c r="Y23" s="44">
        <f>ABS('P1dB CL'!V247-Y$5)</f>
        <v>0</v>
      </c>
      <c r="Z23" s="44">
        <f>ABS('P1dB CL'!V303-Z$5)</f>
        <v>0</v>
      </c>
      <c r="AA23" s="44">
        <f>ABS('P1dB CL'!V359-AA$5)</f>
        <v>0</v>
      </c>
      <c r="AB23" s="20"/>
      <c r="AC23" s="44">
        <f>ABS('P1dB CL'!V414-0)</f>
        <v>0</v>
      </c>
      <c r="AD23" s="44">
        <f>ABS('P1dB CL'!V469-0)</f>
        <v>0</v>
      </c>
      <c r="AE23" s="44">
        <f>ABS('P1dB CL'!V524-0)</f>
        <v>0</v>
      </c>
      <c r="AF23" s="44">
        <f>ABS('P1dB CL'!V579-0)</f>
        <v>0</v>
      </c>
      <c r="AG23" s="44">
        <f>ABS('P1dB CL'!V634-0)</f>
        <v>0</v>
      </c>
      <c r="AH23" s="44">
        <f>ABS('P1dB CL'!V689-0)</f>
        <v>0</v>
      </c>
      <c r="AI23" s="20"/>
    </row>
    <row r="24" spans="2:35" x14ac:dyDescent="0.25">
      <c r="B24" s="77">
        <f>'P1dB CL'!E20</f>
        <v>0</v>
      </c>
      <c r="C24" s="20"/>
      <c r="D24" s="85">
        <f>ABS('P1dB CL'!C24-D$5)</f>
        <v>0</v>
      </c>
      <c r="E24" s="44">
        <f>ABS('P1dB CL'!C80-E$5)</f>
        <v>0</v>
      </c>
      <c r="F24" s="44">
        <f>ABS('P1dB CL'!C136-F$5)</f>
        <v>0</v>
      </c>
      <c r="G24" s="44">
        <f>ABS('P1dB CL'!C192-G$5)</f>
        <v>0</v>
      </c>
      <c r="H24" s="44">
        <f>ABS('P1dB CL'!C248-H$5)</f>
        <v>0</v>
      </c>
      <c r="I24" s="44">
        <f>ABS('P1dB CL'!C304-I$5)</f>
        <v>0</v>
      </c>
      <c r="J24" s="44">
        <f>ABS('P1dB CL'!C360-J$5)</f>
        <v>0</v>
      </c>
      <c r="K24" s="20"/>
      <c r="L24" s="44">
        <f>ABS('P1dB CL'!C415-L$5)</f>
        <v>0</v>
      </c>
      <c r="M24" s="44">
        <f>ABS('P1dB CL'!C470-M$5)</f>
        <v>0</v>
      </c>
      <c r="N24" s="44">
        <f>ABS('P1dB CL'!C525-N$5)</f>
        <v>0</v>
      </c>
      <c r="O24" s="44">
        <f>ABS('P1dB CL'!C580-O$5)</f>
        <v>0</v>
      </c>
      <c r="P24" s="44">
        <f>ABS('P1dB CL'!C635-P$5)</f>
        <v>0</v>
      </c>
      <c r="Q24" s="44">
        <f>ABS('P1dB CL'!C686-Q$5)</f>
        <v>0</v>
      </c>
      <c r="S24" s="77">
        <f>'P1dB CL'!E20</f>
        <v>0</v>
      </c>
      <c r="T24" s="20"/>
      <c r="U24" s="85">
        <f>ABS('P1dB CL'!V24-U$5)</f>
        <v>0</v>
      </c>
      <c r="V24" s="44">
        <f>ABS('P1dB CL'!V80-V$5)</f>
        <v>0</v>
      </c>
      <c r="W24" s="44">
        <f>ABS('P1dB CL'!V136-W$5)</f>
        <v>0</v>
      </c>
      <c r="X24" s="44">
        <f>ABS('P1dB CL'!V192-X$5)</f>
        <v>0</v>
      </c>
      <c r="Y24" s="44">
        <f>ABS('P1dB CL'!V248-Y$5)</f>
        <v>0</v>
      </c>
      <c r="Z24" s="44">
        <f>ABS('P1dB CL'!V304-Z$5)</f>
        <v>0</v>
      </c>
      <c r="AA24" s="44">
        <f>ABS('P1dB CL'!V360-AA$5)</f>
        <v>0</v>
      </c>
      <c r="AB24" s="20"/>
      <c r="AC24" s="44">
        <f>ABS('P1dB CL'!V415-0)</f>
        <v>0</v>
      </c>
      <c r="AD24" s="44">
        <f>ABS('P1dB CL'!V470-0)</f>
        <v>0</v>
      </c>
      <c r="AE24" s="44">
        <f>ABS('P1dB CL'!V525-0)</f>
        <v>0</v>
      </c>
      <c r="AF24" s="44">
        <f>ABS('P1dB CL'!V580-0)</f>
        <v>0</v>
      </c>
      <c r="AG24" s="44">
        <f>ABS('P1dB CL'!V635-0)</f>
        <v>0</v>
      </c>
      <c r="AH24" s="44">
        <f>ABS('P1dB CL'!V690-0)</f>
        <v>0</v>
      </c>
      <c r="AI24" s="20"/>
    </row>
    <row r="25" spans="2:35" x14ac:dyDescent="0.25">
      <c r="B25" s="77">
        <f>'P1dB CL'!E21</f>
        <v>0</v>
      </c>
      <c r="C25" s="20"/>
      <c r="D25" s="85">
        <f>ABS('P1dB CL'!C25-D$5)</f>
        <v>0</v>
      </c>
      <c r="E25" s="44">
        <f>ABS('P1dB CL'!C81-E$5)</f>
        <v>0</v>
      </c>
      <c r="F25" s="44">
        <f>ABS('P1dB CL'!C137-F$5)</f>
        <v>0</v>
      </c>
      <c r="G25" s="44">
        <f>ABS('P1dB CL'!C193-G$5)</f>
        <v>0</v>
      </c>
      <c r="H25" s="44">
        <f>ABS('P1dB CL'!C249-H$5)</f>
        <v>0</v>
      </c>
      <c r="I25" s="44">
        <f>ABS('P1dB CL'!C305-I$5)</f>
        <v>0</v>
      </c>
      <c r="J25" s="44">
        <f>ABS('P1dB CL'!C361-J$5)</f>
        <v>0</v>
      </c>
      <c r="K25" s="20"/>
      <c r="L25" s="44">
        <f>ABS('P1dB CL'!C416-L$5)</f>
        <v>0</v>
      </c>
      <c r="M25" s="44">
        <f>ABS('P1dB CL'!C471-M$5)</f>
        <v>0</v>
      </c>
      <c r="N25" s="44">
        <f>ABS('P1dB CL'!C526-N$5)</f>
        <v>0</v>
      </c>
      <c r="O25" s="44">
        <f>ABS('P1dB CL'!C581-O$5)</f>
        <v>0</v>
      </c>
      <c r="P25" s="44">
        <f>ABS('P1dB CL'!C636-P$5)</f>
        <v>0</v>
      </c>
      <c r="Q25" s="44">
        <f>ABS('P1dB CL'!C687-Q$5)</f>
        <v>0</v>
      </c>
      <c r="S25" s="77">
        <f>'P1dB CL'!E21</f>
        <v>0</v>
      </c>
      <c r="T25" s="20"/>
      <c r="U25" s="85">
        <f>ABS('P1dB CL'!V25-U$5)</f>
        <v>0</v>
      </c>
      <c r="V25" s="44">
        <f>ABS('P1dB CL'!V81-V$5)</f>
        <v>0</v>
      </c>
      <c r="W25" s="44">
        <f>ABS('P1dB CL'!V137-W$5)</f>
        <v>0</v>
      </c>
      <c r="X25" s="44">
        <f>ABS('P1dB CL'!V193-X$5)</f>
        <v>0</v>
      </c>
      <c r="Y25" s="44">
        <f>ABS('P1dB CL'!V249-Y$5)</f>
        <v>0</v>
      </c>
      <c r="Z25" s="44">
        <f>ABS('P1dB CL'!V305-Z$5)</f>
        <v>0</v>
      </c>
      <c r="AA25" s="44">
        <f>ABS('P1dB CL'!V361-AA$5)</f>
        <v>0</v>
      </c>
      <c r="AB25" s="20"/>
      <c r="AC25" s="44">
        <f>ABS('P1dB CL'!V416-0)</f>
        <v>0</v>
      </c>
      <c r="AD25" s="44">
        <f>ABS('P1dB CL'!V471-0)</f>
        <v>0</v>
      </c>
      <c r="AE25" s="44">
        <f>ABS('P1dB CL'!V526-0)</f>
        <v>0</v>
      </c>
      <c r="AF25" s="44">
        <f>ABS('P1dB CL'!V581-0)</f>
        <v>0</v>
      </c>
      <c r="AG25" s="44">
        <f>ABS('P1dB CL'!V636-0)</f>
        <v>0</v>
      </c>
      <c r="AH25" s="44">
        <f>ABS('P1dB CL'!V691-0)</f>
        <v>0</v>
      </c>
      <c r="AI25" s="20"/>
    </row>
    <row r="26" spans="2:35" x14ac:dyDescent="0.25">
      <c r="B26" s="77">
        <f>'P1dB CL'!E22</f>
        <v>0</v>
      </c>
      <c r="C26" s="20"/>
      <c r="D26" s="85">
        <f>ABS('P1dB CL'!C26-D$5)</f>
        <v>0</v>
      </c>
      <c r="E26" s="44">
        <f>ABS('P1dB CL'!C82-E$5)</f>
        <v>0</v>
      </c>
      <c r="F26" s="44">
        <f>ABS('P1dB CL'!C138-F$5)</f>
        <v>0</v>
      </c>
      <c r="G26" s="44">
        <f>ABS('P1dB CL'!C194-G$5)</f>
        <v>0</v>
      </c>
      <c r="H26" s="44">
        <f>ABS('P1dB CL'!C250-H$5)</f>
        <v>0</v>
      </c>
      <c r="I26" s="44">
        <f>ABS('P1dB CL'!C306-I$5)</f>
        <v>0</v>
      </c>
      <c r="J26" s="44">
        <f>ABS('P1dB CL'!C362-J$5)</f>
        <v>0</v>
      </c>
      <c r="K26" s="20"/>
      <c r="L26" s="44">
        <f>ABS('P1dB CL'!C417-L$5)</f>
        <v>0</v>
      </c>
      <c r="M26" s="44">
        <f>ABS('P1dB CL'!C472-M$5)</f>
        <v>0</v>
      </c>
      <c r="N26" s="44">
        <f>ABS('P1dB CL'!C527-N$5)</f>
        <v>0</v>
      </c>
      <c r="O26" s="44">
        <f>ABS('P1dB CL'!C582-O$5)</f>
        <v>0</v>
      </c>
      <c r="P26" s="44">
        <f>ABS('P1dB CL'!C637-P$5)</f>
        <v>0</v>
      </c>
      <c r="Q26" s="44">
        <f>ABS('P1dB CL'!C688-Q$5)</f>
        <v>0</v>
      </c>
      <c r="S26" s="77">
        <f>'P1dB CL'!E22</f>
        <v>0</v>
      </c>
      <c r="T26" s="20"/>
      <c r="U26" s="85">
        <f>ABS('P1dB CL'!V26-U$5)</f>
        <v>0</v>
      </c>
      <c r="V26" s="44">
        <f>ABS('P1dB CL'!V82-V$5)</f>
        <v>0</v>
      </c>
      <c r="W26" s="44">
        <f>ABS('P1dB CL'!V138-W$5)</f>
        <v>0</v>
      </c>
      <c r="X26" s="44">
        <f>ABS('P1dB CL'!V194-X$5)</f>
        <v>0</v>
      </c>
      <c r="Y26" s="44">
        <f>ABS('P1dB CL'!V250-Y$5)</f>
        <v>0</v>
      </c>
      <c r="Z26" s="44">
        <f>ABS('P1dB CL'!V306-Z$5)</f>
        <v>0</v>
      </c>
      <c r="AA26" s="44">
        <f>ABS('P1dB CL'!V362-AA$5)</f>
        <v>0</v>
      </c>
      <c r="AB26" s="20"/>
      <c r="AC26" s="44">
        <f>ABS('P1dB CL'!V417-0)</f>
        <v>0</v>
      </c>
      <c r="AD26" s="44">
        <f>ABS('P1dB CL'!V472-0)</f>
        <v>0</v>
      </c>
      <c r="AE26" s="44">
        <f>ABS('P1dB CL'!V527-0)</f>
        <v>0</v>
      </c>
      <c r="AF26" s="44">
        <f>ABS('P1dB CL'!V582-0)</f>
        <v>0</v>
      </c>
      <c r="AG26" s="44">
        <f>ABS('P1dB CL'!V637-0)</f>
        <v>0</v>
      </c>
      <c r="AH26" s="44">
        <f>ABS('P1dB CL'!V692-0)</f>
        <v>0</v>
      </c>
      <c r="AI26" s="20"/>
    </row>
    <row r="27" spans="2:35" x14ac:dyDescent="0.25">
      <c r="B27" s="77">
        <f>'P1dB CL'!E23</f>
        <v>0</v>
      </c>
      <c r="C27" s="20"/>
      <c r="D27" s="85">
        <f>ABS('P1dB CL'!C27-D$5)</f>
        <v>0</v>
      </c>
      <c r="E27" s="44">
        <f>ABS('P1dB CL'!C83-E$5)</f>
        <v>0</v>
      </c>
      <c r="F27" s="44">
        <f>ABS('P1dB CL'!C139-F$5)</f>
        <v>0</v>
      </c>
      <c r="G27" s="44">
        <f>ABS('P1dB CL'!C195-G$5)</f>
        <v>0</v>
      </c>
      <c r="H27" s="44">
        <f>ABS('P1dB CL'!C251-H$5)</f>
        <v>0</v>
      </c>
      <c r="I27" s="44">
        <f>ABS('P1dB CL'!C307-I$5)</f>
        <v>0</v>
      </c>
      <c r="J27" s="44">
        <f>ABS('P1dB CL'!C363-J$5)</f>
        <v>0</v>
      </c>
      <c r="K27" s="20"/>
      <c r="L27" s="44">
        <f>ABS('P1dB CL'!C418-L$5)</f>
        <v>0</v>
      </c>
      <c r="M27" s="44">
        <f>ABS('P1dB CL'!C473-M$5)</f>
        <v>0</v>
      </c>
      <c r="N27" s="44">
        <f>ABS('P1dB CL'!C528-N$5)</f>
        <v>0</v>
      </c>
      <c r="O27" s="44">
        <f>ABS('P1dB CL'!C583-O$5)</f>
        <v>0</v>
      </c>
      <c r="P27" s="44">
        <f>ABS('P1dB CL'!C638-P$5)</f>
        <v>0</v>
      </c>
      <c r="Q27" s="44">
        <f>ABS('P1dB CL'!C689-Q$5)</f>
        <v>0</v>
      </c>
      <c r="S27" s="77">
        <f>'P1dB CL'!E23</f>
        <v>0</v>
      </c>
      <c r="T27" s="20"/>
      <c r="U27" s="85">
        <f>ABS('P1dB CL'!V27-U$5)</f>
        <v>0</v>
      </c>
      <c r="V27" s="44">
        <f>ABS('P1dB CL'!V83-V$5)</f>
        <v>0</v>
      </c>
      <c r="W27" s="44">
        <f>ABS('P1dB CL'!V139-W$5)</f>
        <v>0</v>
      </c>
      <c r="X27" s="44">
        <f>ABS('P1dB CL'!V195-X$5)</f>
        <v>0</v>
      </c>
      <c r="Y27" s="44">
        <f>ABS('P1dB CL'!V251-Y$5)</f>
        <v>0</v>
      </c>
      <c r="Z27" s="44">
        <f>ABS('P1dB CL'!V307-Z$5)</f>
        <v>0</v>
      </c>
      <c r="AA27" s="44">
        <f>ABS('P1dB CL'!V363-AA$5)</f>
        <v>0</v>
      </c>
      <c r="AB27" s="20"/>
      <c r="AC27" s="44">
        <f>ABS('P1dB CL'!V418-0)</f>
        <v>0</v>
      </c>
      <c r="AD27" s="44">
        <f>ABS('P1dB CL'!V473-0)</f>
        <v>0</v>
      </c>
      <c r="AE27" s="44">
        <f>ABS('P1dB CL'!V528-0)</f>
        <v>0</v>
      </c>
      <c r="AF27" s="44">
        <f>ABS('P1dB CL'!V583-0)</f>
        <v>0</v>
      </c>
      <c r="AG27" s="44">
        <f>ABS('P1dB CL'!V638-0)</f>
        <v>0</v>
      </c>
      <c r="AH27" s="44">
        <f>ABS('P1dB CL'!V693-0)</f>
        <v>0</v>
      </c>
      <c r="AI27" s="20"/>
    </row>
    <row r="28" spans="2:35" x14ac:dyDescent="0.25">
      <c r="B28" s="77">
        <f>'P1dB CL'!E24</f>
        <v>0</v>
      </c>
      <c r="C28" s="20"/>
      <c r="D28" s="85">
        <f>ABS('P1dB CL'!C28-D$5)</f>
        <v>0</v>
      </c>
      <c r="E28" s="44">
        <f>ABS('P1dB CL'!C84-E$5)</f>
        <v>0</v>
      </c>
      <c r="F28" s="44">
        <f>ABS('P1dB CL'!C140-F$5)</f>
        <v>0</v>
      </c>
      <c r="G28" s="44">
        <f>ABS('P1dB CL'!C196-G$5)</f>
        <v>0</v>
      </c>
      <c r="H28" s="44">
        <f>ABS('P1dB CL'!C252-H$5)</f>
        <v>0</v>
      </c>
      <c r="I28" s="44">
        <f>ABS('P1dB CL'!C308-I$5)</f>
        <v>0</v>
      </c>
      <c r="J28" s="44">
        <f>ABS('P1dB CL'!C364-J$5)</f>
        <v>0</v>
      </c>
      <c r="K28" s="20"/>
      <c r="L28" s="44">
        <f>ABS('P1dB CL'!C419-L$5)</f>
        <v>0</v>
      </c>
      <c r="M28" s="44">
        <f>ABS('P1dB CL'!C474-M$5)</f>
        <v>0</v>
      </c>
      <c r="N28" s="44">
        <f>ABS('P1dB CL'!C529-N$5)</f>
        <v>0</v>
      </c>
      <c r="O28" s="44">
        <f>ABS('P1dB CL'!C584-O$5)</f>
        <v>0</v>
      </c>
      <c r="P28" s="44">
        <f>ABS('P1dB CL'!C639-P$5)</f>
        <v>0</v>
      </c>
      <c r="Q28" s="44">
        <f>ABS('P1dB CL'!C690-Q$5)</f>
        <v>0</v>
      </c>
      <c r="S28" s="77">
        <f>'P1dB CL'!E24</f>
        <v>0</v>
      </c>
      <c r="T28" s="20"/>
      <c r="U28" s="85">
        <f>ABS('P1dB CL'!V28-U$5)</f>
        <v>0</v>
      </c>
      <c r="V28" s="44">
        <f>ABS('P1dB CL'!V84-V$5)</f>
        <v>0</v>
      </c>
      <c r="W28" s="44">
        <f>ABS('P1dB CL'!V140-W$5)</f>
        <v>0</v>
      </c>
      <c r="X28" s="44">
        <f>ABS('P1dB CL'!V196-X$5)</f>
        <v>0</v>
      </c>
      <c r="Y28" s="44">
        <f>ABS('P1dB CL'!V252-Y$5)</f>
        <v>0</v>
      </c>
      <c r="Z28" s="44">
        <f>ABS('P1dB CL'!V308-Z$5)</f>
        <v>0</v>
      </c>
      <c r="AA28" s="44">
        <f>ABS('P1dB CL'!V364-AA$5)</f>
        <v>0</v>
      </c>
      <c r="AB28" s="20"/>
      <c r="AC28" s="44">
        <f>ABS('P1dB CL'!V419-0)</f>
        <v>0</v>
      </c>
      <c r="AD28" s="44">
        <f>ABS('P1dB CL'!V474-0)</f>
        <v>0</v>
      </c>
      <c r="AE28" s="44">
        <f>ABS('P1dB CL'!V529-0)</f>
        <v>0</v>
      </c>
      <c r="AF28" s="44">
        <f>ABS('P1dB CL'!V584-0)</f>
        <v>0</v>
      </c>
      <c r="AG28" s="44">
        <f>ABS('P1dB CL'!V639-0)</f>
        <v>0</v>
      </c>
      <c r="AH28" s="44">
        <f>ABS('P1dB CL'!V694-0)</f>
        <v>0</v>
      </c>
      <c r="AI28" s="20"/>
    </row>
    <row r="29" spans="2:35" x14ac:dyDescent="0.25">
      <c r="B29" s="77">
        <f>'P1dB CL'!E25</f>
        <v>0</v>
      </c>
      <c r="C29" s="20"/>
      <c r="D29" s="85">
        <f>ABS('P1dB CL'!C29-D$5)</f>
        <v>0</v>
      </c>
      <c r="E29" s="44">
        <f>ABS('P1dB CL'!C85-E$5)</f>
        <v>0</v>
      </c>
      <c r="F29" s="44">
        <f>ABS('P1dB CL'!C141-F$5)</f>
        <v>0</v>
      </c>
      <c r="G29" s="44">
        <f>ABS('P1dB CL'!C197-G$5)</f>
        <v>0</v>
      </c>
      <c r="H29" s="44">
        <f>ABS('P1dB CL'!C253-H$5)</f>
        <v>0</v>
      </c>
      <c r="I29" s="44">
        <f>ABS('P1dB CL'!C309-I$5)</f>
        <v>0</v>
      </c>
      <c r="J29" s="44">
        <f>ABS('P1dB CL'!C365-J$5)</f>
        <v>0</v>
      </c>
      <c r="K29" s="20"/>
      <c r="L29" s="44">
        <f>ABS('P1dB CL'!C420-L$5)</f>
        <v>0</v>
      </c>
      <c r="M29" s="44">
        <f>ABS('P1dB CL'!C475-M$5)</f>
        <v>0</v>
      </c>
      <c r="N29" s="44">
        <f>ABS('P1dB CL'!C530-N$5)</f>
        <v>0</v>
      </c>
      <c r="O29" s="44">
        <f>ABS('P1dB CL'!C585-O$5)</f>
        <v>0</v>
      </c>
      <c r="P29" s="44">
        <f>ABS('P1dB CL'!C640-P$5)</f>
        <v>0</v>
      </c>
      <c r="Q29" s="44">
        <f>ABS('P1dB CL'!C691-Q$5)</f>
        <v>0</v>
      </c>
      <c r="S29" s="77">
        <f>'P1dB CL'!E25</f>
        <v>0</v>
      </c>
      <c r="T29" s="20"/>
      <c r="U29" s="85">
        <f>ABS('P1dB CL'!V29-U$5)</f>
        <v>0</v>
      </c>
      <c r="V29" s="44">
        <f>ABS('P1dB CL'!V85-V$5)</f>
        <v>0</v>
      </c>
      <c r="W29" s="44">
        <f>ABS('P1dB CL'!V141-W$5)</f>
        <v>0</v>
      </c>
      <c r="X29" s="44">
        <f>ABS('P1dB CL'!V197-X$5)</f>
        <v>0</v>
      </c>
      <c r="Y29" s="44">
        <f>ABS('P1dB CL'!V253-Y$5)</f>
        <v>0</v>
      </c>
      <c r="Z29" s="44">
        <f>ABS('P1dB CL'!V309-Z$5)</f>
        <v>0</v>
      </c>
      <c r="AA29" s="44">
        <f>ABS('P1dB CL'!V365-AA$5)</f>
        <v>0</v>
      </c>
      <c r="AB29" s="20"/>
      <c r="AC29" s="44">
        <f>ABS('P1dB CL'!V420-0)</f>
        <v>0</v>
      </c>
      <c r="AD29" s="44">
        <f>ABS('P1dB CL'!V475-0)</f>
        <v>0</v>
      </c>
      <c r="AE29" s="44">
        <f>ABS('P1dB CL'!V530-0)</f>
        <v>0</v>
      </c>
      <c r="AF29" s="44">
        <f>ABS('P1dB CL'!V585-0)</f>
        <v>0</v>
      </c>
      <c r="AG29" s="44">
        <f>ABS('P1dB CL'!V640-0)</f>
        <v>0</v>
      </c>
      <c r="AH29" s="44">
        <f>ABS('P1dB CL'!V695-0)</f>
        <v>0</v>
      </c>
      <c r="AI29" s="20"/>
    </row>
    <row r="30" spans="2:35" x14ac:dyDescent="0.25">
      <c r="B30" s="77">
        <f>'P1dB CL'!E26</f>
        <v>0</v>
      </c>
      <c r="C30" s="20"/>
      <c r="D30" s="85">
        <f>ABS('P1dB CL'!C30-D$5)</f>
        <v>0</v>
      </c>
      <c r="E30" s="44">
        <f>ABS('P1dB CL'!C86-E$5)</f>
        <v>0</v>
      </c>
      <c r="F30" s="44">
        <f>ABS('P1dB CL'!C142-F$5)</f>
        <v>0</v>
      </c>
      <c r="G30" s="44">
        <f>ABS('P1dB CL'!C198-G$5)</f>
        <v>0</v>
      </c>
      <c r="H30" s="44">
        <f>ABS('P1dB CL'!C254-H$5)</f>
        <v>0</v>
      </c>
      <c r="I30" s="44">
        <f>ABS('P1dB CL'!C310-I$5)</f>
        <v>0</v>
      </c>
      <c r="J30" s="44">
        <f>ABS('P1dB CL'!C366-J$5)</f>
        <v>0</v>
      </c>
      <c r="K30" s="20"/>
      <c r="L30" s="44">
        <f>ABS('P1dB CL'!C421-L$5)</f>
        <v>0</v>
      </c>
      <c r="M30" s="44">
        <f>ABS('P1dB CL'!C476-M$5)</f>
        <v>0</v>
      </c>
      <c r="N30" s="44">
        <f>ABS('P1dB CL'!C531-N$5)</f>
        <v>0</v>
      </c>
      <c r="O30" s="44">
        <f>ABS('P1dB CL'!C586-O$5)</f>
        <v>0</v>
      </c>
      <c r="P30" s="44">
        <f>ABS('P1dB CL'!C641-P$5)</f>
        <v>0</v>
      </c>
      <c r="Q30" s="44">
        <f>ABS('P1dB CL'!C692-Q$5)</f>
        <v>0</v>
      </c>
      <c r="S30" s="77">
        <f>'P1dB CL'!E26</f>
        <v>0</v>
      </c>
      <c r="T30" s="20"/>
      <c r="U30" s="85">
        <f>ABS('P1dB CL'!V30-U$5)</f>
        <v>0</v>
      </c>
      <c r="V30" s="44">
        <f>ABS('P1dB CL'!V86-V$5)</f>
        <v>0</v>
      </c>
      <c r="W30" s="44">
        <f>ABS('P1dB CL'!V142-W$5)</f>
        <v>0</v>
      </c>
      <c r="X30" s="44">
        <f>ABS('P1dB CL'!V198-X$5)</f>
        <v>0</v>
      </c>
      <c r="Y30" s="44">
        <f>ABS('P1dB CL'!V254-Y$5)</f>
        <v>0</v>
      </c>
      <c r="Z30" s="44">
        <f>ABS('P1dB CL'!V310-Z$5)</f>
        <v>0</v>
      </c>
      <c r="AA30" s="44">
        <f>ABS('P1dB CL'!V366-AA$5)</f>
        <v>0</v>
      </c>
      <c r="AB30" s="20"/>
      <c r="AC30" s="44">
        <f>ABS('P1dB CL'!V421-0)</f>
        <v>0</v>
      </c>
      <c r="AD30" s="44">
        <f>ABS('P1dB CL'!V476-0)</f>
        <v>0</v>
      </c>
      <c r="AE30" s="44">
        <f>ABS('P1dB CL'!V531-0)</f>
        <v>0</v>
      </c>
      <c r="AF30" s="44">
        <f>ABS('P1dB CL'!V586-0)</f>
        <v>0</v>
      </c>
      <c r="AG30" s="44">
        <f>ABS('P1dB CL'!V641-0)</f>
        <v>0</v>
      </c>
      <c r="AH30" s="44">
        <f>ABS('P1dB CL'!V696-0)</f>
        <v>0</v>
      </c>
      <c r="AI30" s="20"/>
    </row>
    <row r="31" spans="2:35" x14ac:dyDescent="0.25">
      <c r="B31" s="77">
        <f>'P1dB CL'!E27</f>
        <v>0</v>
      </c>
      <c r="C31" s="20"/>
      <c r="D31" s="85">
        <f>ABS('P1dB CL'!C31-D$5)</f>
        <v>0</v>
      </c>
      <c r="E31" s="44">
        <f>ABS('P1dB CL'!C87-E$5)</f>
        <v>0</v>
      </c>
      <c r="F31" s="44">
        <f>ABS('P1dB CL'!C143-F$5)</f>
        <v>0</v>
      </c>
      <c r="G31" s="44">
        <f>ABS('P1dB CL'!C199-G$5)</f>
        <v>0</v>
      </c>
      <c r="H31" s="44">
        <f>ABS('P1dB CL'!C255-H$5)</f>
        <v>0</v>
      </c>
      <c r="I31" s="44">
        <f>ABS('P1dB CL'!C311-I$5)</f>
        <v>0</v>
      </c>
      <c r="J31" s="44">
        <f>ABS('P1dB CL'!C367-J$5)</f>
        <v>0</v>
      </c>
      <c r="K31" s="20"/>
      <c r="L31" s="44">
        <f>ABS('P1dB CL'!C422-L$5)</f>
        <v>0</v>
      </c>
      <c r="M31" s="44">
        <f>ABS('P1dB CL'!C477-M$5)</f>
        <v>0</v>
      </c>
      <c r="N31" s="44">
        <f>ABS('P1dB CL'!C532-N$5)</f>
        <v>0</v>
      </c>
      <c r="O31" s="44">
        <f>ABS('P1dB CL'!C587-O$5)</f>
        <v>0</v>
      </c>
      <c r="P31" s="44">
        <f>ABS('P1dB CL'!C642-P$5)</f>
        <v>0</v>
      </c>
      <c r="Q31" s="44">
        <f>ABS('P1dB CL'!C693-Q$5)</f>
        <v>0</v>
      </c>
      <c r="S31" s="77">
        <f>'P1dB CL'!E27</f>
        <v>0</v>
      </c>
      <c r="T31" s="20"/>
      <c r="U31" s="85">
        <f>ABS('P1dB CL'!V31-U$5)</f>
        <v>0</v>
      </c>
      <c r="V31" s="44">
        <f>ABS('P1dB CL'!V87-V$5)</f>
        <v>0</v>
      </c>
      <c r="W31" s="44">
        <f>ABS('P1dB CL'!V143-W$5)</f>
        <v>0</v>
      </c>
      <c r="X31" s="44">
        <f>ABS('P1dB CL'!V199-X$5)</f>
        <v>0</v>
      </c>
      <c r="Y31" s="44">
        <f>ABS('P1dB CL'!V255-Y$5)</f>
        <v>0</v>
      </c>
      <c r="Z31" s="44">
        <f>ABS('P1dB CL'!V311-Z$5)</f>
        <v>0</v>
      </c>
      <c r="AA31" s="44">
        <f>ABS('P1dB CL'!V367-AA$5)</f>
        <v>0</v>
      </c>
      <c r="AB31" s="20"/>
      <c r="AC31" s="44">
        <f>ABS('P1dB CL'!V422-0)</f>
        <v>0</v>
      </c>
      <c r="AD31" s="44">
        <f>ABS('P1dB CL'!V477-0)</f>
        <v>0</v>
      </c>
      <c r="AE31" s="44">
        <f>ABS('P1dB CL'!V532-0)</f>
        <v>0</v>
      </c>
      <c r="AF31" s="44">
        <f>ABS('P1dB CL'!V587-0)</f>
        <v>0</v>
      </c>
      <c r="AG31" s="44">
        <f>ABS('P1dB CL'!V642-0)</f>
        <v>0</v>
      </c>
      <c r="AH31" s="44">
        <f>ABS('P1dB CL'!V697-0)</f>
        <v>0</v>
      </c>
      <c r="AI31" s="20"/>
    </row>
    <row r="32" spans="2:35" x14ac:dyDescent="0.25">
      <c r="B32" s="77">
        <f>'P1dB CL'!E28</f>
        <v>0</v>
      </c>
      <c r="C32" s="20"/>
      <c r="D32" s="85">
        <f>ABS('P1dB CL'!C32-D$5)</f>
        <v>0</v>
      </c>
      <c r="E32" s="44">
        <f>ABS('P1dB CL'!C88-E$5)</f>
        <v>0</v>
      </c>
      <c r="F32" s="44">
        <f>ABS('P1dB CL'!C144-F$5)</f>
        <v>0</v>
      </c>
      <c r="G32" s="44">
        <f>ABS('P1dB CL'!C200-G$5)</f>
        <v>0</v>
      </c>
      <c r="H32" s="44">
        <f>ABS('P1dB CL'!C256-H$5)</f>
        <v>0</v>
      </c>
      <c r="I32" s="44">
        <f>ABS('P1dB CL'!C312-I$5)</f>
        <v>0</v>
      </c>
      <c r="J32" s="44">
        <f>ABS('P1dB CL'!C368-J$5)</f>
        <v>0</v>
      </c>
      <c r="K32" s="20"/>
      <c r="L32" s="44">
        <f>ABS('P1dB CL'!C423-L$5)</f>
        <v>0</v>
      </c>
      <c r="M32" s="44">
        <f>ABS('P1dB CL'!C478-M$5)</f>
        <v>0</v>
      </c>
      <c r="N32" s="44">
        <f>ABS('P1dB CL'!C533-N$5)</f>
        <v>0</v>
      </c>
      <c r="O32" s="44">
        <f>ABS('P1dB CL'!C588-O$5)</f>
        <v>0</v>
      </c>
      <c r="P32" s="44">
        <f>ABS('P1dB CL'!C643-P$5)</f>
        <v>0</v>
      </c>
      <c r="Q32" s="44">
        <f>ABS('P1dB CL'!C694-Q$5)</f>
        <v>0</v>
      </c>
      <c r="S32" s="77">
        <f>'P1dB CL'!E28</f>
        <v>0</v>
      </c>
      <c r="T32" s="20"/>
      <c r="U32" s="85">
        <f>ABS('P1dB CL'!V32-U$5)</f>
        <v>0</v>
      </c>
      <c r="V32" s="44">
        <f>ABS('P1dB CL'!V88-V$5)</f>
        <v>0</v>
      </c>
      <c r="W32" s="44">
        <f>ABS('P1dB CL'!V144-W$5)</f>
        <v>0</v>
      </c>
      <c r="X32" s="44">
        <f>ABS('P1dB CL'!V200-X$5)</f>
        <v>0</v>
      </c>
      <c r="Y32" s="44">
        <f>ABS('P1dB CL'!V256-Y$5)</f>
        <v>0</v>
      </c>
      <c r="Z32" s="44">
        <f>ABS('P1dB CL'!V312-Z$5)</f>
        <v>0</v>
      </c>
      <c r="AA32" s="44">
        <f>ABS('P1dB CL'!V368-AA$5)</f>
        <v>0</v>
      </c>
      <c r="AB32" s="20"/>
      <c r="AC32" s="44">
        <f>ABS('P1dB CL'!V423-0)</f>
        <v>0</v>
      </c>
      <c r="AD32" s="44">
        <f>ABS('P1dB CL'!V478-0)</f>
        <v>0</v>
      </c>
      <c r="AE32" s="44">
        <f>ABS('P1dB CL'!V533-0)</f>
        <v>0</v>
      </c>
      <c r="AF32" s="44">
        <f>ABS('P1dB CL'!V588-0)</f>
        <v>0</v>
      </c>
      <c r="AG32" s="44">
        <f>ABS('P1dB CL'!V643-0)</f>
        <v>0</v>
      </c>
      <c r="AH32" s="44">
        <f>ABS('P1dB CL'!V698-0)</f>
        <v>0</v>
      </c>
      <c r="AI32" s="20"/>
    </row>
    <row r="33" spans="2:35" x14ac:dyDescent="0.25">
      <c r="B33" s="77">
        <f>'P1dB CL'!E29</f>
        <v>0</v>
      </c>
      <c r="C33" s="20"/>
      <c r="D33" s="85">
        <f>ABS('P1dB CL'!C33-D$5)</f>
        <v>0</v>
      </c>
      <c r="E33" s="44">
        <f>ABS('P1dB CL'!C89-E$5)</f>
        <v>0</v>
      </c>
      <c r="F33" s="44">
        <f>ABS('P1dB CL'!C145-F$5)</f>
        <v>0</v>
      </c>
      <c r="G33" s="44">
        <f>ABS('P1dB CL'!C201-G$5)</f>
        <v>0</v>
      </c>
      <c r="H33" s="44">
        <f>ABS('P1dB CL'!C257-H$5)</f>
        <v>0</v>
      </c>
      <c r="I33" s="44">
        <f>ABS('P1dB CL'!C313-I$5)</f>
        <v>0</v>
      </c>
      <c r="J33" s="44">
        <f>ABS('P1dB CL'!C369-J$5)</f>
        <v>0</v>
      </c>
      <c r="K33" s="20"/>
      <c r="L33" s="44">
        <f>ABS('P1dB CL'!C424-L$5)</f>
        <v>0</v>
      </c>
      <c r="M33" s="44">
        <f>ABS('P1dB CL'!C479-M$5)</f>
        <v>0</v>
      </c>
      <c r="N33" s="44">
        <f>ABS('P1dB CL'!C534-N$5)</f>
        <v>0</v>
      </c>
      <c r="O33" s="44">
        <f>ABS('P1dB CL'!C589-O$5)</f>
        <v>0</v>
      </c>
      <c r="P33" s="44">
        <f>ABS('P1dB CL'!C644-P$5)</f>
        <v>0</v>
      </c>
      <c r="Q33" s="44">
        <f>ABS('P1dB CL'!C695-Q$5)</f>
        <v>0</v>
      </c>
      <c r="S33" s="77">
        <f>'P1dB CL'!E29</f>
        <v>0</v>
      </c>
      <c r="T33" s="20"/>
      <c r="U33" s="85">
        <f>ABS('P1dB CL'!V33-U$5)</f>
        <v>0</v>
      </c>
      <c r="V33" s="44">
        <f>ABS('P1dB CL'!V89-V$5)</f>
        <v>0</v>
      </c>
      <c r="W33" s="44">
        <f>ABS('P1dB CL'!V145-W$5)</f>
        <v>0</v>
      </c>
      <c r="X33" s="44">
        <f>ABS('P1dB CL'!V201-X$5)</f>
        <v>0</v>
      </c>
      <c r="Y33" s="44">
        <f>ABS('P1dB CL'!V257-Y$5)</f>
        <v>0</v>
      </c>
      <c r="Z33" s="44">
        <f>ABS('P1dB CL'!V313-Z$5)</f>
        <v>0</v>
      </c>
      <c r="AA33" s="44">
        <f>ABS('P1dB CL'!V369-AA$5)</f>
        <v>0</v>
      </c>
      <c r="AB33" s="20"/>
      <c r="AC33" s="44">
        <f>ABS('P1dB CL'!V424-0)</f>
        <v>0</v>
      </c>
      <c r="AD33" s="44">
        <f>ABS('P1dB CL'!V479-0)</f>
        <v>0</v>
      </c>
      <c r="AE33" s="44">
        <f>ABS('P1dB CL'!V534-0)</f>
        <v>0</v>
      </c>
      <c r="AF33" s="44">
        <f>ABS('P1dB CL'!V589-0)</f>
        <v>0</v>
      </c>
      <c r="AG33" s="44">
        <f>ABS('P1dB CL'!V644-0)</f>
        <v>0</v>
      </c>
      <c r="AH33" s="44">
        <f>ABS('P1dB CL'!V699-0)</f>
        <v>0</v>
      </c>
      <c r="AI33" s="20"/>
    </row>
    <row r="34" spans="2:35" x14ac:dyDescent="0.25">
      <c r="B34" s="77">
        <f>'P1dB CL'!E30</f>
        <v>0</v>
      </c>
      <c r="C34" s="20"/>
      <c r="D34" s="85">
        <f>ABS('P1dB CL'!C34-D$5)</f>
        <v>0</v>
      </c>
      <c r="E34" s="44">
        <f>ABS('P1dB CL'!C90-E$5)</f>
        <v>0</v>
      </c>
      <c r="F34" s="44">
        <f>ABS('P1dB CL'!C146-F$5)</f>
        <v>0</v>
      </c>
      <c r="G34" s="44">
        <f>ABS('P1dB CL'!C202-G$5)</f>
        <v>0</v>
      </c>
      <c r="H34" s="44">
        <f>ABS('P1dB CL'!C258-H$5)</f>
        <v>0</v>
      </c>
      <c r="I34" s="44">
        <f>ABS('P1dB CL'!C314-I$5)</f>
        <v>0</v>
      </c>
      <c r="J34" s="44">
        <f>ABS('P1dB CL'!C370-J$5)</f>
        <v>0</v>
      </c>
      <c r="K34" s="20"/>
      <c r="L34" s="44">
        <f>ABS('P1dB CL'!C425-L$5)</f>
        <v>0</v>
      </c>
      <c r="M34" s="44">
        <f>ABS('P1dB CL'!C480-M$5)</f>
        <v>0</v>
      </c>
      <c r="N34" s="44">
        <f>ABS('P1dB CL'!C535-N$5)</f>
        <v>0</v>
      </c>
      <c r="O34" s="44">
        <f>ABS('P1dB CL'!C590-O$5)</f>
        <v>0</v>
      </c>
      <c r="P34" s="44">
        <f>ABS('P1dB CL'!C645-P$5)</f>
        <v>0</v>
      </c>
      <c r="Q34" s="44">
        <f>ABS('P1dB CL'!C696-Q$5)</f>
        <v>0</v>
      </c>
      <c r="S34" s="77">
        <f>'P1dB CL'!E30</f>
        <v>0</v>
      </c>
      <c r="T34" s="20"/>
      <c r="U34" s="85">
        <f>ABS('P1dB CL'!V34-U$5)</f>
        <v>0</v>
      </c>
      <c r="V34" s="44">
        <f>ABS('P1dB CL'!V90-V$5)</f>
        <v>0</v>
      </c>
      <c r="W34" s="44">
        <f>ABS('P1dB CL'!V146-W$5)</f>
        <v>0</v>
      </c>
      <c r="X34" s="44">
        <f>ABS('P1dB CL'!V202-X$5)</f>
        <v>0</v>
      </c>
      <c r="Y34" s="44">
        <f>ABS('P1dB CL'!V258-Y$5)</f>
        <v>0</v>
      </c>
      <c r="Z34" s="44">
        <f>ABS('P1dB CL'!V314-Z$5)</f>
        <v>0</v>
      </c>
      <c r="AA34" s="44">
        <f>ABS('P1dB CL'!V370-AA$5)</f>
        <v>0</v>
      </c>
      <c r="AB34" s="20"/>
      <c r="AC34" s="44">
        <f>ABS('P1dB CL'!V425-0)</f>
        <v>0</v>
      </c>
      <c r="AD34" s="44">
        <f>ABS('P1dB CL'!V480-0)</f>
        <v>0</v>
      </c>
      <c r="AE34" s="44">
        <f>ABS('P1dB CL'!V535-0)</f>
        <v>0</v>
      </c>
      <c r="AF34" s="44">
        <f>ABS('P1dB CL'!V590-0)</f>
        <v>0</v>
      </c>
      <c r="AG34" s="44">
        <f>ABS('P1dB CL'!V645-0)</f>
        <v>0</v>
      </c>
      <c r="AH34" s="44">
        <f>ABS('P1dB CL'!V700-0)</f>
        <v>0</v>
      </c>
      <c r="AI34" s="20"/>
    </row>
    <row r="35" spans="2:35" x14ac:dyDescent="0.25">
      <c r="B35" s="77">
        <f>'P1dB CL'!E31</f>
        <v>0</v>
      </c>
      <c r="C35" s="20"/>
      <c r="D35" s="85">
        <f>ABS('P1dB CL'!C35-D$5)</f>
        <v>0</v>
      </c>
      <c r="E35" s="44">
        <f>ABS('P1dB CL'!C91-E$5)</f>
        <v>0</v>
      </c>
      <c r="F35" s="44">
        <f>ABS('P1dB CL'!C147-F$5)</f>
        <v>0</v>
      </c>
      <c r="G35" s="44">
        <f>ABS('P1dB CL'!C203-G$5)</f>
        <v>0</v>
      </c>
      <c r="H35" s="44">
        <f>ABS('P1dB CL'!C259-H$5)</f>
        <v>0</v>
      </c>
      <c r="I35" s="44">
        <f>ABS('P1dB CL'!C315-I$5)</f>
        <v>0</v>
      </c>
      <c r="J35" s="44">
        <f>ABS('P1dB CL'!C371-J$5)</f>
        <v>0</v>
      </c>
      <c r="K35" s="20"/>
      <c r="L35" s="44">
        <f>ABS('P1dB CL'!C426-L$5)</f>
        <v>0</v>
      </c>
      <c r="M35" s="44">
        <f>ABS('P1dB CL'!C481-M$5)</f>
        <v>0</v>
      </c>
      <c r="N35" s="44">
        <f>ABS('P1dB CL'!C536-N$5)</f>
        <v>0</v>
      </c>
      <c r="O35" s="44">
        <f>ABS('P1dB CL'!C591-O$5)</f>
        <v>0</v>
      </c>
      <c r="P35" s="44">
        <f>ABS('P1dB CL'!C646-P$5)</f>
        <v>0</v>
      </c>
      <c r="Q35" s="44">
        <f>ABS('P1dB CL'!C697-Q$5)</f>
        <v>0</v>
      </c>
      <c r="S35" s="77">
        <f>'P1dB CL'!E31</f>
        <v>0</v>
      </c>
      <c r="T35" s="20"/>
      <c r="U35" s="85">
        <f>ABS('P1dB CL'!V35-U$5)</f>
        <v>0</v>
      </c>
      <c r="V35" s="44">
        <f>ABS('P1dB CL'!V91-V$5)</f>
        <v>0</v>
      </c>
      <c r="W35" s="44">
        <f>ABS('P1dB CL'!V147-W$5)</f>
        <v>0</v>
      </c>
      <c r="X35" s="44">
        <f>ABS('P1dB CL'!V203-X$5)</f>
        <v>0</v>
      </c>
      <c r="Y35" s="44">
        <f>ABS('P1dB CL'!V259-Y$5)</f>
        <v>0</v>
      </c>
      <c r="Z35" s="44">
        <f>ABS('P1dB CL'!V315-Z$5)</f>
        <v>0</v>
      </c>
      <c r="AA35" s="44">
        <f>ABS('P1dB CL'!V371-AA$5)</f>
        <v>0</v>
      </c>
      <c r="AB35" s="20"/>
      <c r="AC35" s="44">
        <f>ABS('P1dB CL'!V426-0)</f>
        <v>0</v>
      </c>
      <c r="AD35" s="44">
        <f>ABS('P1dB CL'!V481-0)</f>
        <v>0</v>
      </c>
      <c r="AE35" s="44">
        <f>ABS('P1dB CL'!V536-0)</f>
        <v>0</v>
      </c>
      <c r="AF35" s="44">
        <f>ABS('P1dB CL'!V591-0)</f>
        <v>0</v>
      </c>
      <c r="AG35" s="44">
        <f>ABS('P1dB CL'!V646-0)</f>
        <v>0</v>
      </c>
      <c r="AH35" s="44">
        <f>ABS('P1dB CL'!V701-0)</f>
        <v>0</v>
      </c>
      <c r="AI35" s="20"/>
    </row>
    <row r="36" spans="2:35" x14ac:dyDescent="0.25">
      <c r="B36" s="77">
        <f>'P1dB CL'!E32</f>
        <v>0</v>
      </c>
      <c r="C36" s="20"/>
      <c r="D36" s="85">
        <f>ABS('P1dB CL'!C36-D$5)</f>
        <v>0</v>
      </c>
      <c r="E36" s="44">
        <f>ABS('P1dB CL'!C92-E$5)</f>
        <v>0</v>
      </c>
      <c r="F36" s="44">
        <f>ABS('P1dB CL'!C148-F$5)</f>
        <v>0</v>
      </c>
      <c r="G36" s="44">
        <f>ABS('P1dB CL'!C204-G$5)</f>
        <v>0</v>
      </c>
      <c r="H36" s="44">
        <f>ABS('P1dB CL'!C260-H$5)</f>
        <v>0</v>
      </c>
      <c r="I36" s="44">
        <f>ABS('P1dB CL'!C316-I$5)</f>
        <v>0</v>
      </c>
      <c r="J36" s="44">
        <f>ABS('P1dB CL'!C372-J$5)</f>
        <v>0</v>
      </c>
      <c r="K36" s="20"/>
      <c r="L36" s="44">
        <f>ABS('P1dB CL'!C427-L$5)</f>
        <v>0</v>
      </c>
      <c r="M36" s="44">
        <f>ABS('P1dB CL'!C482-M$5)</f>
        <v>0</v>
      </c>
      <c r="N36" s="44">
        <f>ABS('P1dB CL'!C537-N$5)</f>
        <v>0</v>
      </c>
      <c r="O36" s="44">
        <f>ABS('P1dB CL'!C592-O$5)</f>
        <v>0</v>
      </c>
      <c r="P36" s="44">
        <f>ABS('P1dB CL'!C647-P$5)</f>
        <v>0</v>
      </c>
      <c r="Q36" s="44">
        <f>ABS('P1dB CL'!C698-Q$5)</f>
        <v>0</v>
      </c>
      <c r="S36" s="77">
        <f>'P1dB CL'!E32</f>
        <v>0</v>
      </c>
      <c r="T36" s="20"/>
      <c r="U36" s="85">
        <f>ABS('P1dB CL'!V36-U$5)</f>
        <v>0</v>
      </c>
      <c r="V36" s="44">
        <f>ABS('P1dB CL'!V92-V$5)</f>
        <v>0</v>
      </c>
      <c r="W36" s="44">
        <f>ABS('P1dB CL'!V148-W$5)</f>
        <v>0</v>
      </c>
      <c r="X36" s="44">
        <f>ABS('P1dB CL'!V204-X$5)</f>
        <v>0</v>
      </c>
      <c r="Y36" s="44">
        <f>ABS('P1dB CL'!V260-Y$5)</f>
        <v>0</v>
      </c>
      <c r="Z36" s="44">
        <f>ABS('P1dB CL'!V316-Z$5)</f>
        <v>0</v>
      </c>
      <c r="AA36" s="44">
        <f>ABS('P1dB CL'!V372-AA$5)</f>
        <v>0</v>
      </c>
      <c r="AB36" s="20"/>
      <c r="AC36" s="44">
        <f>ABS('P1dB CL'!V427-0)</f>
        <v>0</v>
      </c>
      <c r="AD36" s="44">
        <f>ABS('P1dB CL'!V482-0)</f>
        <v>0</v>
      </c>
      <c r="AE36" s="44">
        <f>ABS('P1dB CL'!V537-0)</f>
        <v>0</v>
      </c>
      <c r="AF36" s="44">
        <f>ABS('P1dB CL'!V592-0)</f>
        <v>0</v>
      </c>
      <c r="AG36" s="44">
        <f>ABS('P1dB CL'!V647-0)</f>
        <v>0</v>
      </c>
      <c r="AH36" s="44">
        <f>ABS('P1dB CL'!V702-0)</f>
        <v>0</v>
      </c>
      <c r="AI36" s="20"/>
    </row>
    <row r="37" spans="2:35" x14ac:dyDescent="0.25">
      <c r="B37" s="77">
        <f>'P1dB CL'!E33</f>
        <v>0</v>
      </c>
      <c r="C37" s="20"/>
      <c r="D37" s="85">
        <f>ABS('P1dB CL'!C37-D$5)</f>
        <v>0</v>
      </c>
      <c r="E37" s="44">
        <f>ABS('P1dB CL'!C93-E$5)</f>
        <v>0</v>
      </c>
      <c r="F37" s="44">
        <f>ABS('P1dB CL'!C149-F$5)</f>
        <v>0</v>
      </c>
      <c r="G37" s="44">
        <f>ABS('P1dB CL'!C205-G$5)</f>
        <v>0</v>
      </c>
      <c r="H37" s="44">
        <f>ABS('P1dB CL'!C261-H$5)</f>
        <v>0</v>
      </c>
      <c r="I37" s="44">
        <f>ABS('P1dB CL'!C317-I$5)</f>
        <v>0</v>
      </c>
      <c r="J37" s="44">
        <f>ABS('P1dB CL'!C373-J$5)</f>
        <v>0</v>
      </c>
      <c r="K37" s="20"/>
      <c r="L37" s="44">
        <f>ABS('P1dB CL'!C428-L$5)</f>
        <v>0</v>
      </c>
      <c r="M37" s="44">
        <f>ABS('P1dB CL'!C483-M$5)</f>
        <v>0</v>
      </c>
      <c r="N37" s="44">
        <f>ABS('P1dB CL'!C538-N$5)</f>
        <v>0</v>
      </c>
      <c r="O37" s="44">
        <f>ABS('P1dB CL'!C593-O$5)</f>
        <v>0</v>
      </c>
      <c r="P37" s="44">
        <f>ABS('P1dB CL'!C648-P$5)</f>
        <v>0</v>
      </c>
      <c r="Q37" s="44">
        <f>ABS('P1dB CL'!C699-Q$5)</f>
        <v>0</v>
      </c>
      <c r="S37" s="77">
        <f>'P1dB CL'!E33</f>
        <v>0</v>
      </c>
      <c r="T37" s="20"/>
      <c r="U37" s="85">
        <f>ABS('P1dB CL'!V37-U$5)</f>
        <v>0</v>
      </c>
      <c r="V37" s="44">
        <f>ABS('P1dB CL'!V93-V$5)</f>
        <v>0</v>
      </c>
      <c r="W37" s="44">
        <f>ABS('P1dB CL'!V149-W$5)</f>
        <v>0</v>
      </c>
      <c r="X37" s="44">
        <f>ABS('P1dB CL'!V205-X$5)</f>
        <v>0</v>
      </c>
      <c r="Y37" s="44">
        <f>ABS('P1dB CL'!V261-Y$5)</f>
        <v>0</v>
      </c>
      <c r="Z37" s="44">
        <f>ABS('P1dB CL'!V317-Z$5)</f>
        <v>0</v>
      </c>
      <c r="AA37" s="44">
        <f>ABS('P1dB CL'!V373-AA$5)</f>
        <v>0</v>
      </c>
      <c r="AB37" s="20"/>
      <c r="AC37" s="44">
        <f>ABS('P1dB CL'!V428-0)</f>
        <v>0</v>
      </c>
      <c r="AD37" s="44">
        <f>ABS('P1dB CL'!V483-0)</f>
        <v>0</v>
      </c>
      <c r="AE37" s="44">
        <f>ABS('P1dB CL'!V538-0)</f>
        <v>0</v>
      </c>
      <c r="AF37" s="44">
        <f>ABS('P1dB CL'!V593-0)</f>
        <v>0</v>
      </c>
      <c r="AG37" s="44">
        <f>ABS('P1dB CL'!V648-0)</f>
        <v>0</v>
      </c>
      <c r="AH37" s="44">
        <f>ABS('P1dB CL'!V703-0)</f>
        <v>0</v>
      </c>
      <c r="AI37" s="20"/>
    </row>
    <row r="38" spans="2:35" x14ac:dyDescent="0.25">
      <c r="B38" s="77">
        <f>'P1dB CL'!E34</f>
        <v>0</v>
      </c>
      <c r="C38" s="20"/>
      <c r="D38" s="85">
        <f>ABS('P1dB CL'!C38-D$5)</f>
        <v>0</v>
      </c>
      <c r="E38" s="44">
        <f>ABS('P1dB CL'!C94-E$5)</f>
        <v>0</v>
      </c>
      <c r="F38" s="44">
        <f>ABS('P1dB CL'!C150-F$5)</f>
        <v>0</v>
      </c>
      <c r="G38" s="44">
        <f>ABS('P1dB CL'!C206-G$5)</f>
        <v>0</v>
      </c>
      <c r="H38" s="44">
        <f>ABS('P1dB CL'!C262-H$5)</f>
        <v>0</v>
      </c>
      <c r="I38" s="44">
        <f>ABS('P1dB CL'!C318-I$5)</f>
        <v>0</v>
      </c>
      <c r="J38" s="44">
        <f>ABS('P1dB CL'!C374-J$5)</f>
        <v>0</v>
      </c>
      <c r="K38" s="20"/>
      <c r="L38" s="44">
        <f>ABS('P1dB CL'!C429-L$5)</f>
        <v>0</v>
      </c>
      <c r="M38" s="44">
        <f>ABS('P1dB CL'!C484-M$5)</f>
        <v>0</v>
      </c>
      <c r="N38" s="44">
        <f>ABS('P1dB CL'!C539-N$5)</f>
        <v>0</v>
      </c>
      <c r="O38" s="44">
        <f>ABS('P1dB CL'!C594-O$5)</f>
        <v>0</v>
      </c>
      <c r="P38" s="44">
        <f>ABS('P1dB CL'!C649-P$5)</f>
        <v>0</v>
      </c>
      <c r="Q38" s="44">
        <f>ABS('P1dB CL'!C700-Q$5)</f>
        <v>0</v>
      </c>
      <c r="S38" s="77">
        <f>'P1dB CL'!E34</f>
        <v>0</v>
      </c>
      <c r="T38" s="20"/>
      <c r="U38" s="85">
        <f>ABS('P1dB CL'!V38-U$5)</f>
        <v>0</v>
      </c>
      <c r="V38" s="44">
        <f>ABS('P1dB CL'!V94-V$5)</f>
        <v>0</v>
      </c>
      <c r="W38" s="44">
        <f>ABS('P1dB CL'!V150-W$5)</f>
        <v>0</v>
      </c>
      <c r="X38" s="44">
        <f>ABS('P1dB CL'!V206-X$5)</f>
        <v>0</v>
      </c>
      <c r="Y38" s="44">
        <f>ABS('P1dB CL'!V262-Y$5)</f>
        <v>0</v>
      </c>
      <c r="Z38" s="44">
        <f>ABS('P1dB CL'!V318-Z$5)</f>
        <v>0</v>
      </c>
      <c r="AA38" s="44">
        <f>ABS('P1dB CL'!V374-AA$5)</f>
        <v>0</v>
      </c>
      <c r="AB38" s="20"/>
      <c r="AC38" s="44">
        <f>ABS('P1dB CL'!V429-0)</f>
        <v>0</v>
      </c>
      <c r="AD38" s="44">
        <f>ABS('P1dB CL'!V484-0)</f>
        <v>0</v>
      </c>
      <c r="AE38" s="44">
        <f>ABS('P1dB CL'!V539-0)</f>
        <v>0</v>
      </c>
      <c r="AF38" s="44">
        <f>ABS('P1dB CL'!V594-0)</f>
        <v>0</v>
      </c>
      <c r="AG38" s="44">
        <f>ABS('P1dB CL'!V649-0)</f>
        <v>0</v>
      </c>
      <c r="AH38" s="44">
        <f>ABS('P1dB CL'!V704-0)</f>
        <v>0</v>
      </c>
      <c r="AI38" s="20"/>
    </row>
    <row r="39" spans="2:35" x14ac:dyDescent="0.25">
      <c r="B39" s="77">
        <f>'P1dB CL'!E35</f>
        <v>0</v>
      </c>
      <c r="C39" s="20"/>
      <c r="D39" s="85">
        <f>ABS('P1dB CL'!C39-D$5)</f>
        <v>0</v>
      </c>
      <c r="E39" s="44">
        <f>ABS('P1dB CL'!C95-E$5)</f>
        <v>0</v>
      </c>
      <c r="F39" s="44">
        <f>ABS('P1dB CL'!C151-F$5)</f>
        <v>0</v>
      </c>
      <c r="G39" s="44">
        <f>ABS('P1dB CL'!C207-G$5)</f>
        <v>0</v>
      </c>
      <c r="H39" s="44">
        <f>ABS('P1dB CL'!C263-H$5)</f>
        <v>0</v>
      </c>
      <c r="I39" s="44">
        <f>ABS('P1dB CL'!C319-I$5)</f>
        <v>0</v>
      </c>
      <c r="J39" s="44">
        <f>ABS('P1dB CL'!C375-J$5)</f>
        <v>0</v>
      </c>
      <c r="K39" s="20"/>
      <c r="L39" s="44">
        <f>ABS('P1dB CL'!C430-L$5)</f>
        <v>0</v>
      </c>
      <c r="M39" s="44">
        <f>ABS('P1dB CL'!C485-M$5)</f>
        <v>0</v>
      </c>
      <c r="N39" s="44">
        <f>ABS('P1dB CL'!C540-N$5)</f>
        <v>0</v>
      </c>
      <c r="O39" s="44">
        <f>ABS('P1dB CL'!C595-O$5)</f>
        <v>0</v>
      </c>
      <c r="P39" s="44">
        <f>ABS('P1dB CL'!C650-P$5)</f>
        <v>0</v>
      </c>
      <c r="Q39" s="44">
        <f>ABS('P1dB CL'!C701-Q$5)</f>
        <v>0</v>
      </c>
      <c r="S39" s="77">
        <f>'P1dB CL'!E35</f>
        <v>0</v>
      </c>
      <c r="T39" s="20"/>
      <c r="U39" s="85">
        <f>ABS('P1dB CL'!V39-U$5)</f>
        <v>0</v>
      </c>
      <c r="V39" s="44">
        <f>ABS('P1dB CL'!V95-V$5)</f>
        <v>0</v>
      </c>
      <c r="W39" s="44">
        <f>ABS('P1dB CL'!V151-W$5)</f>
        <v>0</v>
      </c>
      <c r="X39" s="44">
        <f>ABS('P1dB CL'!V207-X$5)</f>
        <v>0</v>
      </c>
      <c r="Y39" s="44">
        <f>ABS('P1dB CL'!V263-Y$5)</f>
        <v>0</v>
      </c>
      <c r="Z39" s="44">
        <f>ABS('P1dB CL'!V319-Z$5)</f>
        <v>0</v>
      </c>
      <c r="AA39" s="44">
        <f>ABS('P1dB CL'!V375-AA$5)</f>
        <v>0</v>
      </c>
      <c r="AB39" s="20"/>
      <c r="AC39" s="44">
        <f>ABS('P1dB CL'!V430-0)</f>
        <v>0</v>
      </c>
      <c r="AD39" s="44">
        <f>ABS('P1dB CL'!V485-0)</f>
        <v>0</v>
      </c>
      <c r="AE39" s="44">
        <f>ABS('P1dB CL'!V540-0)</f>
        <v>0</v>
      </c>
      <c r="AF39" s="44">
        <f>ABS('P1dB CL'!V595-0)</f>
        <v>0</v>
      </c>
      <c r="AG39" s="44">
        <f>ABS('P1dB CL'!V650-0)</f>
        <v>0</v>
      </c>
      <c r="AH39" s="44">
        <f>ABS('P1dB CL'!V705-0)</f>
        <v>0</v>
      </c>
      <c r="AI39" s="20"/>
    </row>
    <row r="40" spans="2:35" x14ac:dyDescent="0.25">
      <c r="B40" s="77">
        <f>'P1dB CL'!E36</f>
        <v>0</v>
      </c>
      <c r="C40" s="20"/>
      <c r="D40" s="85">
        <f>ABS('P1dB CL'!C40-D$5)</f>
        <v>0</v>
      </c>
      <c r="E40" s="44">
        <f>ABS('P1dB CL'!C96-E$5)</f>
        <v>0</v>
      </c>
      <c r="F40" s="44">
        <f>ABS('P1dB CL'!C152-F$5)</f>
        <v>0</v>
      </c>
      <c r="G40" s="44">
        <f>ABS('P1dB CL'!C208-G$5)</f>
        <v>0</v>
      </c>
      <c r="H40" s="44">
        <f>ABS('P1dB CL'!C264-H$5)</f>
        <v>0</v>
      </c>
      <c r="I40" s="44">
        <f>ABS('P1dB CL'!C320-I$5)</f>
        <v>0</v>
      </c>
      <c r="J40" s="44">
        <f>ABS('P1dB CL'!C376-J$5)</f>
        <v>0</v>
      </c>
      <c r="K40" s="20"/>
      <c r="L40" s="44">
        <f>ABS('P1dB CL'!C431-L$5)</f>
        <v>0</v>
      </c>
      <c r="M40" s="44">
        <f>ABS('P1dB CL'!C486-M$5)</f>
        <v>0</v>
      </c>
      <c r="N40" s="44">
        <f>ABS('P1dB CL'!C541-N$5)</f>
        <v>0</v>
      </c>
      <c r="O40" s="44">
        <f>ABS('P1dB CL'!C596-O$5)</f>
        <v>0</v>
      </c>
      <c r="P40" s="44">
        <f>ABS('P1dB CL'!C651-P$5)</f>
        <v>0</v>
      </c>
      <c r="Q40" s="44">
        <f>ABS('P1dB CL'!C702-Q$5)</f>
        <v>0</v>
      </c>
      <c r="S40" s="77">
        <f>'P1dB CL'!E36</f>
        <v>0</v>
      </c>
      <c r="T40" s="20"/>
      <c r="U40" s="85">
        <f>ABS('P1dB CL'!V40-U$5)</f>
        <v>0</v>
      </c>
      <c r="V40" s="44">
        <f>ABS('P1dB CL'!V96-V$5)</f>
        <v>0</v>
      </c>
      <c r="W40" s="44">
        <f>ABS('P1dB CL'!V152-W$5)</f>
        <v>0</v>
      </c>
      <c r="X40" s="44">
        <f>ABS('P1dB CL'!V208-X$5)</f>
        <v>0</v>
      </c>
      <c r="Y40" s="44">
        <f>ABS('P1dB CL'!V264-Y$5)</f>
        <v>0</v>
      </c>
      <c r="Z40" s="44">
        <f>ABS('P1dB CL'!V320-Z$5)</f>
        <v>0</v>
      </c>
      <c r="AA40" s="44">
        <f>ABS('P1dB CL'!V376-AA$5)</f>
        <v>0</v>
      </c>
      <c r="AB40" s="20"/>
      <c r="AC40" s="44">
        <f>ABS('P1dB CL'!V431-0)</f>
        <v>0</v>
      </c>
      <c r="AD40" s="44">
        <f>ABS('P1dB CL'!V486-0)</f>
        <v>0</v>
      </c>
      <c r="AE40" s="44">
        <f>ABS('P1dB CL'!V541-0)</f>
        <v>0</v>
      </c>
      <c r="AF40" s="44">
        <f>ABS('P1dB CL'!V596-0)</f>
        <v>0</v>
      </c>
      <c r="AG40" s="44">
        <f>ABS('P1dB CL'!V651-0)</f>
        <v>0</v>
      </c>
      <c r="AH40" s="44">
        <f>ABS('P1dB CL'!V706-0)</f>
        <v>0</v>
      </c>
      <c r="AI40" s="20"/>
    </row>
    <row r="41" spans="2:35" x14ac:dyDescent="0.25">
      <c r="B41" s="77">
        <f>'P1dB CL'!E37</f>
        <v>0</v>
      </c>
      <c r="C41" s="20"/>
      <c r="D41" s="85">
        <f>ABS('P1dB CL'!C41-D$5)</f>
        <v>0</v>
      </c>
      <c r="E41" s="44">
        <f>ABS('P1dB CL'!C97-E$5)</f>
        <v>0</v>
      </c>
      <c r="F41" s="44">
        <f>ABS('P1dB CL'!C153-F$5)</f>
        <v>0</v>
      </c>
      <c r="G41" s="44">
        <f>ABS('P1dB CL'!C209-G$5)</f>
        <v>0</v>
      </c>
      <c r="H41" s="44">
        <f>ABS('P1dB CL'!C265-H$5)</f>
        <v>0</v>
      </c>
      <c r="I41" s="44">
        <f>ABS('P1dB CL'!C321-I$5)</f>
        <v>0</v>
      </c>
      <c r="J41" s="44">
        <f>ABS('P1dB CL'!C377-J$5)</f>
        <v>0</v>
      </c>
      <c r="K41" s="20"/>
      <c r="L41" s="44">
        <f>ABS('P1dB CL'!C432-L$5)</f>
        <v>0</v>
      </c>
      <c r="M41" s="44">
        <f>ABS('P1dB CL'!C487-M$5)</f>
        <v>0</v>
      </c>
      <c r="N41" s="44">
        <f>ABS('P1dB CL'!C542-N$5)</f>
        <v>0</v>
      </c>
      <c r="O41" s="44">
        <f>ABS('P1dB CL'!C597-O$5)</f>
        <v>0</v>
      </c>
      <c r="P41" s="44">
        <f>ABS('P1dB CL'!C652-P$5)</f>
        <v>0</v>
      </c>
      <c r="Q41" s="44">
        <f>ABS('P1dB CL'!C703-Q$5)</f>
        <v>0</v>
      </c>
      <c r="S41" s="77">
        <f>'P1dB CL'!E37</f>
        <v>0</v>
      </c>
      <c r="T41" s="20"/>
      <c r="U41" s="85">
        <f>ABS('P1dB CL'!V41-U$5)</f>
        <v>0</v>
      </c>
      <c r="V41" s="44">
        <f>ABS('P1dB CL'!V97-V$5)</f>
        <v>0</v>
      </c>
      <c r="W41" s="44">
        <f>ABS('P1dB CL'!V153-W$5)</f>
        <v>0</v>
      </c>
      <c r="X41" s="44">
        <f>ABS('P1dB CL'!V209-X$5)</f>
        <v>0</v>
      </c>
      <c r="Y41" s="44">
        <f>ABS('P1dB CL'!V265-Y$5)</f>
        <v>0</v>
      </c>
      <c r="Z41" s="44">
        <f>ABS('P1dB CL'!V321-Z$5)</f>
        <v>0</v>
      </c>
      <c r="AA41" s="44">
        <f>ABS('P1dB CL'!V377-AA$5)</f>
        <v>0</v>
      </c>
      <c r="AB41" s="20"/>
      <c r="AC41" s="44">
        <f>ABS('P1dB CL'!V432-0)</f>
        <v>0</v>
      </c>
      <c r="AD41" s="44">
        <f>ABS('P1dB CL'!V487-0)</f>
        <v>0</v>
      </c>
      <c r="AE41" s="44">
        <f>ABS('P1dB CL'!V542-0)</f>
        <v>0</v>
      </c>
      <c r="AF41" s="44">
        <f>ABS('P1dB CL'!V597-0)</f>
        <v>0</v>
      </c>
      <c r="AG41" s="44">
        <f>ABS('P1dB CL'!V652-0)</f>
        <v>0</v>
      </c>
      <c r="AH41" s="44">
        <f>ABS('P1dB CL'!V707-0)</f>
        <v>0</v>
      </c>
      <c r="AI41" s="20"/>
    </row>
    <row r="42" spans="2:35" x14ac:dyDescent="0.25">
      <c r="B42" s="77">
        <f>'P1dB CL'!E38</f>
        <v>0</v>
      </c>
      <c r="C42" s="20"/>
      <c r="D42" s="85">
        <f>ABS('P1dB CL'!C42-D$5)</f>
        <v>0</v>
      </c>
      <c r="E42" s="44">
        <f>ABS('P1dB CL'!C98-E$5)</f>
        <v>0</v>
      </c>
      <c r="F42" s="44">
        <f>ABS('P1dB CL'!C154-F$5)</f>
        <v>0</v>
      </c>
      <c r="G42" s="44">
        <f>ABS('P1dB CL'!C210-G$5)</f>
        <v>0</v>
      </c>
      <c r="H42" s="44">
        <f>ABS('P1dB CL'!C266-H$5)</f>
        <v>0</v>
      </c>
      <c r="I42" s="44">
        <f>ABS('P1dB CL'!C322-I$5)</f>
        <v>0</v>
      </c>
      <c r="J42" s="44">
        <f>ABS('P1dB CL'!C378-J$5)</f>
        <v>0</v>
      </c>
      <c r="K42" s="20"/>
      <c r="L42" s="44">
        <f>ABS('P1dB CL'!C433-L$5)</f>
        <v>0</v>
      </c>
      <c r="M42" s="44">
        <f>ABS('P1dB CL'!C488-M$5)</f>
        <v>0</v>
      </c>
      <c r="N42" s="44">
        <f>ABS('P1dB CL'!C543-N$5)</f>
        <v>0</v>
      </c>
      <c r="O42" s="44">
        <f>ABS('P1dB CL'!C598-O$5)</f>
        <v>0</v>
      </c>
      <c r="P42" s="44">
        <f>ABS('P1dB CL'!C653-P$5)</f>
        <v>0</v>
      </c>
      <c r="Q42" s="44">
        <f>ABS('P1dB CL'!C704-Q$5)</f>
        <v>0</v>
      </c>
      <c r="S42" s="77">
        <f>'P1dB CL'!E38</f>
        <v>0</v>
      </c>
      <c r="T42" s="20"/>
      <c r="U42" s="85">
        <f>ABS('P1dB CL'!V42-U$5)</f>
        <v>0</v>
      </c>
      <c r="V42" s="44">
        <f>ABS('P1dB CL'!V98-V$5)</f>
        <v>0</v>
      </c>
      <c r="W42" s="44">
        <f>ABS('P1dB CL'!V154-W$5)</f>
        <v>0</v>
      </c>
      <c r="X42" s="44">
        <f>ABS('P1dB CL'!V210-X$5)</f>
        <v>0</v>
      </c>
      <c r="Y42" s="44">
        <f>ABS('P1dB CL'!V266-Y$5)</f>
        <v>0</v>
      </c>
      <c r="Z42" s="44">
        <f>ABS('P1dB CL'!V322-Z$5)</f>
        <v>0</v>
      </c>
      <c r="AA42" s="44">
        <f>ABS('P1dB CL'!V378-AA$5)</f>
        <v>0</v>
      </c>
      <c r="AB42" s="20"/>
      <c r="AC42" s="44">
        <f>ABS('P1dB CL'!V433-0)</f>
        <v>0</v>
      </c>
      <c r="AD42" s="44">
        <f>ABS('P1dB CL'!V488-0)</f>
        <v>0</v>
      </c>
      <c r="AE42" s="44">
        <f>ABS('P1dB CL'!V543-0)</f>
        <v>0</v>
      </c>
      <c r="AF42" s="44">
        <f>ABS('P1dB CL'!V598-0)</f>
        <v>0</v>
      </c>
      <c r="AG42" s="44">
        <f>ABS('P1dB CL'!V653-0)</f>
        <v>0</v>
      </c>
      <c r="AH42" s="44">
        <f>ABS('P1dB CL'!V708-0)</f>
        <v>0</v>
      </c>
      <c r="AI42" s="20"/>
    </row>
    <row r="43" spans="2:35" x14ac:dyDescent="0.25">
      <c r="B43" s="77">
        <f>'P1dB CL'!E39</f>
        <v>0</v>
      </c>
      <c r="C43" s="20"/>
      <c r="D43" s="85">
        <f>ABS('P1dB CL'!C43-D$5)</f>
        <v>0</v>
      </c>
      <c r="E43" s="44">
        <f>ABS('P1dB CL'!C99-E$5)</f>
        <v>0</v>
      </c>
      <c r="F43" s="44">
        <f>ABS('P1dB CL'!C155-F$5)</f>
        <v>0</v>
      </c>
      <c r="G43" s="44">
        <f>ABS('P1dB CL'!C211-G$5)</f>
        <v>0</v>
      </c>
      <c r="H43" s="44">
        <f>ABS('P1dB CL'!C267-H$5)</f>
        <v>0</v>
      </c>
      <c r="I43" s="44">
        <f>ABS('P1dB CL'!C323-I$5)</f>
        <v>0</v>
      </c>
      <c r="J43" s="44">
        <f>ABS('P1dB CL'!C379-J$5)</f>
        <v>0</v>
      </c>
      <c r="K43" s="20"/>
      <c r="L43" s="44">
        <f>ABS('P1dB CL'!C434-L$5)</f>
        <v>0</v>
      </c>
      <c r="M43" s="44">
        <f>ABS('P1dB CL'!C489-M$5)</f>
        <v>0</v>
      </c>
      <c r="N43" s="44">
        <f>ABS('P1dB CL'!C544-N$5)</f>
        <v>0</v>
      </c>
      <c r="O43" s="44">
        <f>ABS('P1dB CL'!C599-O$5)</f>
        <v>0</v>
      </c>
      <c r="P43" s="44">
        <f>ABS('P1dB CL'!C654-P$5)</f>
        <v>0</v>
      </c>
      <c r="Q43" s="44">
        <f>ABS('P1dB CL'!C705-Q$5)</f>
        <v>0</v>
      </c>
      <c r="S43" s="77">
        <f>'P1dB CL'!E39</f>
        <v>0</v>
      </c>
      <c r="T43" s="20"/>
      <c r="U43" s="85">
        <f>ABS('P1dB CL'!V43-U$5)</f>
        <v>0</v>
      </c>
      <c r="V43" s="44">
        <f>ABS('P1dB CL'!V99-V$5)</f>
        <v>0</v>
      </c>
      <c r="W43" s="44">
        <f>ABS('P1dB CL'!V155-W$5)</f>
        <v>0</v>
      </c>
      <c r="X43" s="44">
        <f>ABS('P1dB CL'!V211-X$5)</f>
        <v>0</v>
      </c>
      <c r="Y43" s="44">
        <f>ABS('P1dB CL'!V267-Y$5)</f>
        <v>0</v>
      </c>
      <c r="Z43" s="44">
        <f>ABS('P1dB CL'!V323-Z$5)</f>
        <v>0</v>
      </c>
      <c r="AA43" s="44">
        <f>ABS('P1dB CL'!V379-AA$5)</f>
        <v>0</v>
      </c>
      <c r="AB43" s="20"/>
      <c r="AC43" s="44">
        <f>ABS('P1dB CL'!V434-0)</f>
        <v>0</v>
      </c>
      <c r="AD43" s="44">
        <f>ABS('P1dB CL'!V489-0)</f>
        <v>0</v>
      </c>
      <c r="AE43" s="44">
        <f>ABS('P1dB CL'!V544-0)</f>
        <v>0</v>
      </c>
      <c r="AF43" s="44">
        <f>ABS('P1dB CL'!V599-0)</f>
        <v>0</v>
      </c>
      <c r="AG43" s="44">
        <f>ABS('P1dB CL'!V654-0)</f>
        <v>0</v>
      </c>
      <c r="AH43" s="44">
        <f>ABS('P1dB CL'!V709-0)</f>
        <v>0</v>
      </c>
      <c r="AI43" s="20"/>
    </row>
    <row r="44" spans="2:35" x14ac:dyDescent="0.25">
      <c r="B44" s="77">
        <f>'P1dB CL'!E40</f>
        <v>0</v>
      </c>
      <c r="C44" s="20"/>
      <c r="D44" s="85">
        <f>ABS('P1dB CL'!C44-D$5)</f>
        <v>0</v>
      </c>
      <c r="E44" s="44">
        <f>ABS('P1dB CL'!C100-E$5)</f>
        <v>0</v>
      </c>
      <c r="F44" s="44">
        <f>ABS('P1dB CL'!C156-F$5)</f>
        <v>0</v>
      </c>
      <c r="G44" s="44">
        <f>ABS('P1dB CL'!C212-G$5)</f>
        <v>0</v>
      </c>
      <c r="H44" s="44">
        <f>ABS('P1dB CL'!C268-H$5)</f>
        <v>0</v>
      </c>
      <c r="I44" s="44">
        <f>ABS('P1dB CL'!C324-I$5)</f>
        <v>0</v>
      </c>
      <c r="J44" s="44">
        <f>ABS('P1dB CL'!C380-J$5)</f>
        <v>0</v>
      </c>
      <c r="K44" s="20"/>
      <c r="L44" s="44">
        <f>ABS('P1dB CL'!C435-L$5)</f>
        <v>0</v>
      </c>
      <c r="M44" s="44">
        <f>ABS('P1dB CL'!C490-M$5)</f>
        <v>0</v>
      </c>
      <c r="N44" s="44">
        <f>ABS('P1dB CL'!C545-N$5)</f>
        <v>0</v>
      </c>
      <c r="O44" s="44">
        <f>ABS('P1dB CL'!C600-O$5)</f>
        <v>0</v>
      </c>
      <c r="P44" s="44">
        <f>ABS('P1dB CL'!C655-P$5)</f>
        <v>0</v>
      </c>
      <c r="Q44" s="44">
        <f>ABS('P1dB CL'!C706-Q$5)</f>
        <v>0</v>
      </c>
      <c r="S44" s="77">
        <f>'P1dB CL'!E40</f>
        <v>0</v>
      </c>
      <c r="T44" s="20"/>
      <c r="U44" s="85">
        <f>ABS('P1dB CL'!V44-U$5)</f>
        <v>0</v>
      </c>
      <c r="V44" s="44">
        <f>ABS('P1dB CL'!V100-V$5)</f>
        <v>0</v>
      </c>
      <c r="W44" s="44">
        <f>ABS('P1dB CL'!V156-W$5)</f>
        <v>0</v>
      </c>
      <c r="X44" s="44">
        <f>ABS('P1dB CL'!V212-X$5)</f>
        <v>0</v>
      </c>
      <c r="Y44" s="44">
        <f>ABS('P1dB CL'!V268-Y$5)</f>
        <v>0</v>
      </c>
      <c r="Z44" s="44">
        <f>ABS('P1dB CL'!V324-Z$5)</f>
        <v>0</v>
      </c>
      <c r="AA44" s="44">
        <f>ABS('P1dB CL'!V380-AA$5)</f>
        <v>0</v>
      </c>
      <c r="AB44" s="20"/>
      <c r="AC44" s="44">
        <f>ABS('P1dB CL'!V435-0)</f>
        <v>0</v>
      </c>
      <c r="AD44" s="44">
        <f>ABS('P1dB CL'!V490-0)</f>
        <v>0</v>
      </c>
      <c r="AE44" s="44">
        <f>ABS('P1dB CL'!V545-0)</f>
        <v>0</v>
      </c>
      <c r="AF44" s="44">
        <f>ABS('P1dB CL'!V600-0)</f>
        <v>0</v>
      </c>
      <c r="AG44" s="44">
        <f>ABS('P1dB CL'!V655-0)</f>
        <v>0</v>
      </c>
      <c r="AH44" s="44">
        <f>ABS('P1dB CL'!V710-0)</f>
        <v>0</v>
      </c>
      <c r="AI44" s="20"/>
    </row>
    <row r="45" spans="2:35" x14ac:dyDescent="0.25">
      <c r="B45" s="77">
        <f>'P1dB CL'!E41</f>
        <v>0</v>
      </c>
      <c r="C45" s="20"/>
      <c r="D45" s="85">
        <f>ABS('P1dB CL'!C45-D$5)</f>
        <v>0</v>
      </c>
      <c r="E45" s="44">
        <f>ABS('P1dB CL'!C101-E$5)</f>
        <v>0</v>
      </c>
      <c r="F45" s="44">
        <f>ABS('P1dB CL'!C157-F$5)</f>
        <v>0</v>
      </c>
      <c r="G45" s="44">
        <f>ABS('P1dB CL'!C213-G$5)</f>
        <v>0</v>
      </c>
      <c r="H45" s="44">
        <f>ABS('P1dB CL'!C269-H$5)</f>
        <v>0</v>
      </c>
      <c r="I45" s="44">
        <f>ABS('P1dB CL'!C325-I$5)</f>
        <v>0</v>
      </c>
      <c r="J45" s="44">
        <f>ABS('P1dB CL'!C381-J$5)</f>
        <v>0</v>
      </c>
      <c r="K45" s="20"/>
      <c r="L45" s="44">
        <f>ABS('P1dB CL'!C436-L$5)</f>
        <v>0</v>
      </c>
      <c r="M45" s="44">
        <f>ABS('P1dB CL'!C491-M$5)</f>
        <v>0</v>
      </c>
      <c r="N45" s="44">
        <f>ABS('P1dB CL'!C546-N$5)</f>
        <v>0</v>
      </c>
      <c r="O45" s="44">
        <f>ABS('P1dB CL'!C601-O$5)</f>
        <v>0</v>
      </c>
      <c r="P45" s="44">
        <f>ABS('P1dB CL'!C656-P$5)</f>
        <v>0</v>
      </c>
      <c r="Q45" s="44">
        <f>ABS('P1dB CL'!C707-Q$5)</f>
        <v>0</v>
      </c>
      <c r="S45" s="77">
        <f>'P1dB CL'!E41</f>
        <v>0</v>
      </c>
      <c r="T45" s="20"/>
      <c r="U45" s="85">
        <f>ABS('P1dB CL'!V45-U$5)</f>
        <v>0</v>
      </c>
      <c r="V45" s="44">
        <f>ABS('P1dB CL'!V101-V$5)</f>
        <v>0</v>
      </c>
      <c r="W45" s="44">
        <f>ABS('P1dB CL'!V157-W$5)</f>
        <v>0</v>
      </c>
      <c r="X45" s="44">
        <f>ABS('P1dB CL'!V213-X$5)</f>
        <v>0</v>
      </c>
      <c r="Y45" s="44">
        <f>ABS('P1dB CL'!V269-Y$5)</f>
        <v>0</v>
      </c>
      <c r="Z45" s="44">
        <f>ABS('P1dB CL'!V325-Z$5)</f>
        <v>0</v>
      </c>
      <c r="AA45" s="44">
        <f>ABS('P1dB CL'!V381-AA$5)</f>
        <v>0</v>
      </c>
      <c r="AB45" s="20"/>
      <c r="AC45" s="44">
        <f>ABS('P1dB CL'!V436-0)</f>
        <v>0</v>
      </c>
      <c r="AD45" s="44">
        <f>ABS('P1dB CL'!V491-0)</f>
        <v>0</v>
      </c>
      <c r="AE45" s="44">
        <f>ABS('P1dB CL'!V546-0)</f>
        <v>0</v>
      </c>
      <c r="AF45" s="44">
        <f>ABS('P1dB CL'!V601-0)</f>
        <v>0</v>
      </c>
      <c r="AG45" s="44">
        <f>ABS('P1dB CL'!V656-0)</f>
        <v>0</v>
      </c>
      <c r="AH45" s="44">
        <f>ABS('P1dB CL'!V711-0)</f>
        <v>0</v>
      </c>
      <c r="AI45" s="20"/>
    </row>
    <row r="46" spans="2:35" x14ac:dyDescent="0.25">
      <c r="B46" s="77">
        <f>'P1dB CL'!E42</f>
        <v>0</v>
      </c>
      <c r="C46" s="20"/>
      <c r="D46" s="85">
        <f>ABS('P1dB CL'!C46-D$5)</f>
        <v>0</v>
      </c>
      <c r="E46" s="44">
        <f>ABS('P1dB CL'!C102-E$5)</f>
        <v>0</v>
      </c>
      <c r="F46" s="44">
        <f>ABS('P1dB CL'!C158-F$5)</f>
        <v>0</v>
      </c>
      <c r="G46" s="44">
        <f>ABS('P1dB CL'!C214-G$5)</f>
        <v>0</v>
      </c>
      <c r="H46" s="44">
        <f>ABS('P1dB CL'!C270-H$5)</f>
        <v>0</v>
      </c>
      <c r="I46" s="44">
        <f>ABS('P1dB CL'!C326-I$5)</f>
        <v>0</v>
      </c>
      <c r="J46" s="44">
        <f>ABS('P1dB CL'!C382-J$5)</f>
        <v>0</v>
      </c>
      <c r="K46" s="20"/>
      <c r="L46" s="44">
        <f>ABS('P1dB CL'!C437-L$5)</f>
        <v>0</v>
      </c>
      <c r="M46" s="44">
        <f>ABS('P1dB CL'!C492-M$5)</f>
        <v>0</v>
      </c>
      <c r="N46" s="44">
        <f>ABS('P1dB CL'!C547-N$5)</f>
        <v>0</v>
      </c>
      <c r="O46" s="44">
        <f>ABS('P1dB CL'!C602-O$5)</f>
        <v>0</v>
      </c>
      <c r="P46" s="44">
        <f>ABS('P1dB CL'!C657-P$5)</f>
        <v>0</v>
      </c>
      <c r="Q46" s="44">
        <f>ABS('P1dB CL'!C708-Q$5)</f>
        <v>0</v>
      </c>
      <c r="S46" s="77">
        <f>'P1dB CL'!E42</f>
        <v>0</v>
      </c>
      <c r="T46" s="20"/>
      <c r="U46" s="85">
        <f>ABS('P1dB CL'!V46-U$5)</f>
        <v>0</v>
      </c>
      <c r="V46" s="44">
        <f>ABS('P1dB CL'!V102-V$5)</f>
        <v>0</v>
      </c>
      <c r="W46" s="44">
        <f>ABS('P1dB CL'!V158-W$5)</f>
        <v>0</v>
      </c>
      <c r="X46" s="44">
        <f>ABS('P1dB CL'!V214-X$5)</f>
        <v>0</v>
      </c>
      <c r="Y46" s="44">
        <f>ABS('P1dB CL'!V270-Y$5)</f>
        <v>0</v>
      </c>
      <c r="Z46" s="44">
        <f>ABS('P1dB CL'!V326-Z$5)</f>
        <v>0</v>
      </c>
      <c r="AA46" s="44">
        <f>ABS('P1dB CL'!V382-AA$5)</f>
        <v>0</v>
      </c>
      <c r="AB46" s="20"/>
      <c r="AC46" s="44">
        <f>ABS('P1dB CL'!V437-0)</f>
        <v>0</v>
      </c>
      <c r="AD46" s="44">
        <f>ABS('P1dB CL'!V492-0)</f>
        <v>0</v>
      </c>
      <c r="AE46" s="44">
        <f>ABS('P1dB CL'!V547-0)</f>
        <v>0</v>
      </c>
      <c r="AF46" s="44">
        <f>ABS('P1dB CL'!V602-0)</f>
        <v>0</v>
      </c>
      <c r="AG46" s="44">
        <f>ABS('P1dB CL'!V657-0)</f>
        <v>0</v>
      </c>
      <c r="AH46" s="44">
        <f>ABS('P1dB CL'!V712-0)</f>
        <v>0</v>
      </c>
      <c r="AI46" s="20"/>
    </row>
    <row r="47" spans="2:35" x14ac:dyDescent="0.25">
      <c r="B47" s="77">
        <f>'P1dB CL'!E43</f>
        <v>0</v>
      </c>
      <c r="C47" s="20"/>
      <c r="D47" s="85">
        <f>ABS('P1dB CL'!C47-D$5)</f>
        <v>0</v>
      </c>
      <c r="E47" s="44">
        <f>ABS('P1dB CL'!C103-E$5)</f>
        <v>0</v>
      </c>
      <c r="F47" s="44">
        <f>ABS('P1dB CL'!C159-F$5)</f>
        <v>0</v>
      </c>
      <c r="G47" s="44">
        <f>ABS('P1dB CL'!C215-G$5)</f>
        <v>0</v>
      </c>
      <c r="H47" s="44">
        <f>ABS('P1dB CL'!C271-H$5)</f>
        <v>0</v>
      </c>
      <c r="I47" s="44">
        <f>ABS('P1dB CL'!C327-I$5)</f>
        <v>0</v>
      </c>
      <c r="J47" s="44">
        <f>ABS('P1dB CL'!C383-J$5)</f>
        <v>0</v>
      </c>
      <c r="K47" s="20"/>
      <c r="L47" s="44">
        <f>ABS('P1dB CL'!C438-L$5)</f>
        <v>0</v>
      </c>
      <c r="M47" s="44">
        <f>ABS('P1dB CL'!C493-M$5)</f>
        <v>0</v>
      </c>
      <c r="N47" s="44">
        <f>ABS('P1dB CL'!C548-N$5)</f>
        <v>0</v>
      </c>
      <c r="O47" s="44">
        <f>ABS('P1dB CL'!C603-O$5)</f>
        <v>0</v>
      </c>
      <c r="P47" s="44">
        <f>ABS('P1dB CL'!C658-P$5)</f>
        <v>0</v>
      </c>
      <c r="Q47" s="44">
        <f>ABS('P1dB CL'!C709-Q$5)</f>
        <v>0</v>
      </c>
      <c r="S47" s="77">
        <f>'P1dB CL'!E43</f>
        <v>0</v>
      </c>
      <c r="T47" s="20"/>
      <c r="U47" s="85">
        <f>ABS('P1dB CL'!V47-U$5)</f>
        <v>0</v>
      </c>
      <c r="V47" s="44">
        <f>ABS('P1dB CL'!V103-V$5)</f>
        <v>0</v>
      </c>
      <c r="W47" s="44">
        <f>ABS('P1dB CL'!V159-W$5)</f>
        <v>0</v>
      </c>
      <c r="X47" s="44">
        <f>ABS('P1dB CL'!V215-X$5)</f>
        <v>0</v>
      </c>
      <c r="Y47" s="44">
        <f>ABS('P1dB CL'!V271-Y$5)</f>
        <v>0</v>
      </c>
      <c r="Z47" s="44">
        <f>ABS('P1dB CL'!V327-Z$5)</f>
        <v>0</v>
      </c>
      <c r="AA47" s="44">
        <f>ABS('P1dB CL'!V383-AA$5)</f>
        <v>0</v>
      </c>
      <c r="AB47" s="20"/>
      <c r="AC47" s="44">
        <f>ABS('P1dB CL'!V438-0)</f>
        <v>0</v>
      </c>
      <c r="AD47" s="44">
        <f>ABS('P1dB CL'!V493-0)</f>
        <v>0</v>
      </c>
      <c r="AE47" s="44">
        <f>ABS('P1dB CL'!V548-0)</f>
        <v>0</v>
      </c>
      <c r="AF47" s="44">
        <f>ABS('P1dB CL'!V603-0)</f>
        <v>0</v>
      </c>
      <c r="AG47" s="44">
        <f>ABS('P1dB CL'!V658-0)</f>
        <v>0</v>
      </c>
      <c r="AH47" s="44">
        <f>ABS('P1dB CL'!V713-0)</f>
        <v>0</v>
      </c>
      <c r="AI47" s="20"/>
    </row>
    <row r="48" spans="2:35" x14ac:dyDescent="0.25">
      <c r="B48" s="77">
        <f>'P1dB CL'!E44</f>
        <v>0</v>
      </c>
      <c r="C48" s="20"/>
      <c r="D48" s="85">
        <f>ABS('P1dB CL'!C48-D$5)</f>
        <v>0</v>
      </c>
      <c r="E48" s="44">
        <f>ABS('P1dB CL'!C104-E$5)</f>
        <v>0</v>
      </c>
      <c r="F48" s="44">
        <f>ABS('P1dB CL'!C160-F$5)</f>
        <v>0</v>
      </c>
      <c r="G48" s="44">
        <f>ABS('P1dB CL'!C216-G$5)</f>
        <v>0</v>
      </c>
      <c r="H48" s="44">
        <f>ABS('P1dB CL'!C272-H$5)</f>
        <v>0</v>
      </c>
      <c r="I48" s="44">
        <f>ABS('P1dB CL'!C328-I$5)</f>
        <v>0</v>
      </c>
      <c r="J48" s="44">
        <f>ABS('P1dB CL'!C384-J$5)</f>
        <v>0</v>
      </c>
      <c r="K48" s="20"/>
      <c r="L48" s="44">
        <f>ABS('P1dB CL'!C439-L$5)</f>
        <v>0</v>
      </c>
      <c r="M48" s="44">
        <f>ABS('P1dB CL'!C494-M$5)</f>
        <v>0</v>
      </c>
      <c r="N48" s="44">
        <f>ABS('P1dB CL'!C549-N$5)</f>
        <v>0</v>
      </c>
      <c r="O48" s="44">
        <f>ABS('P1dB CL'!C604-O$5)</f>
        <v>0</v>
      </c>
      <c r="P48" s="44">
        <f>ABS('P1dB CL'!C659-P$5)</f>
        <v>0</v>
      </c>
      <c r="Q48" s="44">
        <f>ABS('P1dB CL'!C710-Q$5)</f>
        <v>0</v>
      </c>
      <c r="S48" s="77">
        <f>'P1dB CL'!E44</f>
        <v>0</v>
      </c>
      <c r="T48" s="20"/>
      <c r="U48" s="85">
        <f>ABS('P1dB CL'!V48-U$5)</f>
        <v>0</v>
      </c>
      <c r="V48" s="44">
        <f>ABS('P1dB CL'!V104-V$5)</f>
        <v>0</v>
      </c>
      <c r="W48" s="44">
        <f>ABS('P1dB CL'!V160-W$5)</f>
        <v>0</v>
      </c>
      <c r="X48" s="44">
        <f>ABS('P1dB CL'!V216-X$5)</f>
        <v>0</v>
      </c>
      <c r="Y48" s="44">
        <f>ABS('P1dB CL'!V272-Y$5)</f>
        <v>0</v>
      </c>
      <c r="Z48" s="44">
        <f>ABS('P1dB CL'!V328-Z$5)</f>
        <v>0</v>
      </c>
      <c r="AA48" s="44">
        <f>ABS('P1dB CL'!V384-AA$5)</f>
        <v>0</v>
      </c>
      <c r="AB48" s="20"/>
      <c r="AC48" s="44">
        <f>ABS('P1dB CL'!V439-0)</f>
        <v>0</v>
      </c>
      <c r="AD48" s="44">
        <f>ABS('P1dB CL'!V494-0)</f>
        <v>0</v>
      </c>
      <c r="AE48" s="44">
        <f>ABS('P1dB CL'!V549-0)</f>
        <v>0</v>
      </c>
      <c r="AF48" s="44">
        <f>ABS('P1dB CL'!V604-0)</f>
        <v>0</v>
      </c>
      <c r="AG48" s="44">
        <f>ABS('P1dB CL'!V659-0)</f>
        <v>0</v>
      </c>
      <c r="AH48" s="44">
        <f>ABS('P1dB CL'!V714-0)</f>
        <v>0</v>
      </c>
      <c r="AI48" s="20"/>
    </row>
    <row r="49" spans="2:35" x14ac:dyDescent="0.25">
      <c r="B49" s="77">
        <f>'P1dB CL'!E45</f>
        <v>0</v>
      </c>
      <c r="C49" s="20"/>
      <c r="D49" s="85">
        <f>ABS('P1dB CL'!C49-D$5)</f>
        <v>0</v>
      </c>
      <c r="E49" s="44">
        <f>ABS('P1dB CL'!C105-E$5)</f>
        <v>0</v>
      </c>
      <c r="F49" s="44">
        <f>ABS('P1dB CL'!C161-F$5)</f>
        <v>0</v>
      </c>
      <c r="G49" s="44">
        <f>ABS('P1dB CL'!C217-G$5)</f>
        <v>0</v>
      </c>
      <c r="H49" s="44">
        <f>ABS('P1dB CL'!C273-H$5)</f>
        <v>0</v>
      </c>
      <c r="I49" s="44">
        <f>ABS('P1dB CL'!C329-I$5)</f>
        <v>0</v>
      </c>
      <c r="J49" s="44">
        <f>ABS('P1dB CL'!C385-J$5)</f>
        <v>0</v>
      </c>
      <c r="K49" s="20"/>
      <c r="L49" s="44">
        <f>ABS('P1dB CL'!C440-L$5)</f>
        <v>0</v>
      </c>
      <c r="M49" s="44">
        <f>ABS('P1dB CL'!C495-M$5)</f>
        <v>0</v>
      </c>
      <c r="N49" s="44">
        <f>ABS('P1dB CL'!C550-N$5)</f>
        <v>0</v>
      </c>
      <c r="O49" s="44">
        <f>ABS('P1dB CL'!C605-O$5)</f>
        <v>0</v>
      </c>
      <c r="P49" s="44">
        <f>ABS('P1dB CL'!C660-P$5)</f>
        <v>0</v>
      </c>
      <c r="Q49" s="44">
        <f>ABS('P1dB CL'!C711-Q$5)</f>
        <v>0</v>
      </c>
      <c r="S49" s="77">
        <f>'P1dB CL'!E45</f>
        <v>0</v>
      </c>
      <c r="T49" s="20"/>
      <c r="U49" s="85">
        <f>ABS('P1dB CL'!V49-U$5)</f>
        <v>0</v>
      </c>
      <c r="V49" s="44">
        <f>ABS('P1dB CL'!V105-V$5)</f>
        <v>0</v>
      </c>
      <c r="W49" s="44">
        <f>ABS('P1dB CL'!V161-W$5)</f>
        <v>0</v>
      </c>
      <c r="X49" s="44">
        <f>ABS('P1dB CL'!V217-X$5)</f>
        <v>0</v>
      </c>
      <c r="Y49" s="44">
        <f>ABS('P1dB CL'!V273-Y$5)</f>
        <v>0</v>
      </c>
      <c r="Z49" s="44">
        <f>ABS('P1dB CL'!V329-Z$5)</f>
        <v>0</v>
      </c>
      <c r="AA49" s="44">
        <f>ABS('P1dB CL'!V385-AA$5)</f>
        <v>0</v>
      </c>
      <c r="AB49" s="20"/>
      <c r="AC49" s="44">
        <f>ABS('P1dB CL'!V440-0)</f>
        <v>0</v>
      </c>
      <c r="AD49" s="44">
        <f>ABS('P1dB CL'!V495-0)</f>
        <v>0</v>
      </c>
      <c r="AE49" s="44">
        <f>ABS('P1dB CL'!V550-0)</f>
        <v>0</v>
      </c>
      <c r="AF49" s="44">
        <f>ABS('P1dB CL'!V605-0)</f>
        <v>0</v>
      </c>
      <c r="AG49" s="44">
        <f>ABS('P1dB CL'!V660-0)</f>
        <v>0</v>
      </c>
      <c r="AH49" s="44">
        <f>ABS('P1dB CL'!V715-0)</f>
        <v>0</v>
      </c>
      <c r="AI49" s="20"/>
    </row>
    <row r="50" spans="2:35" x14ac:dyDescent="0.25">
      <c r="B50" s="77">
        <f>'P1dB CL'!E46</f>
        <v>0</v>
      </c>
      <c r="C50" s="20"/>
      <c r="D50" s="85">
        <f>ABS('P1dB CL'!C50-D$5)</f>
        <v>0</v>
      </c>
      <c r="E50" s="44">
        <f>ABS('P1dB CL'!C106-E$5)</f>
        <v>0</v>
      </c>
      <c r="F50" s="44">
        <f>ABS('P1dB CL'!C162-F$5)</f>
        <v>0</v>
      </c>
      <c r="G50" s="44">
        <f>ABS('P1dB CL'!C218-G$5)</f>
        <v>0</v>
      </c>
      <c r="H50" s="44">
        <f>ABS('P1dB CL'!C274-H$5)</f>
        <v>0</v>
      </c>
      <c r="I50" s="44">
        <f>ABS('P1dB CL'!C330-I$5)</f>
        <v>0</v>
      </c>
      <c r="J50" s="44">
        <f>ABS('P1dB CL'!C386-J$5)</f>
        <v>0</v>
      </c>
      <c r="K50" s="20"/>
      <c r="L50" s="44">
        <f>ABS('P1dB CL'!C441-L$5)</f>
        <v>0</v>
      </c>
      <c r="M50" s="44">
        <f>ABS('P1dB CL'!C496-M$5)</f>
        <v>0</v>
      </c>
      <c r="N50" s="44">
        <f>ABS('P1dB CL'!C551-N$5)</f>
        <v>0</v>
      </c>
      <c r="O50" s="44">
        <f>ABS('P1dB CL'!C606-O$5)</f>
        <v>0</v>
      </c>
      <c r="P50" s="44">
        <f>ABS('P1dB CL'!C661-P$5)</f>
        <v>0</v>
      </c>
      <c r="Q50" s="44">
        <f>ABS('P1dB CL'!C712-Q$5)</f>
        <v>0</v>
      </c>
      <c r="S50" s="77">
        <f>'P1dB CL'!E46</f>
        <v>0</v>
      </c>
      <c r="T50" s="20"/>
      <c r="U50" s="85">
        <f>ABS('P1dB CL'!V50-U$5)</f>
        <v>0</v>
      </c>
      <c r="V50" s="44">
        <f>ABS('P1dB CL'!V106-V$5)</f>
        <v>0</v>
      </c>
      <c r="W50" s="44">
        <f>ABS('P1dB CL'!V162-W$5)</f>
        <v>0</v>
      </c>
      <c r="X50" s="44">
        <f>ABS('P1dB CL'!V218-X$5)</f>
        <v>0</v>
      </c>
      <c r="Y50" s="44">
        <f>ABS('P1dB CL'!V274-Y$5)</f>
        <v>0</v>
      </c>
      <c r="Z50" s="44">
        <f>ABS('P1dB CL'!V330-Z$5)</f>
        <v>0</v>
      </c>
      <c r="AA50" s="44">
        <f>ABS('P1dB CL'!V386-AA$5)</f>
        <v>0</v>
      </c>
      <c r="AB50" s="20"/>
      <c r="AC50" s="44">
        <f>ABS('P1dB CL'!V441-0)</f>
        <v>0</v>
      </c>
      <c r="AD50" s="44">
        <f>ABS('P1dB CL'!V496-0)</f>
        <v>0</v>
      </c>
      <c r="AE50" s="44">
        <f>ABS('P1dB CL'!V551-0)</f>
        <v>0</v>
      </c>
      <c r="AF50" s="44">
        <f>ABS('P1dB CL'!V606-0)</f>
        <v>0</v>
      </c>
      <c r="AG50" s="44">
        <f>ABS('P1dB CL'!V661-0)</f>
        <v>0</v>
      </c>
      <c r="AH50" s="44">
        <f>ABS('P1dB CL'!V716-0)</f>
        <v>0</v>
      </c>
      <c r="AI50" s="20"/>
    </row>
    <row r="51" spans="2:35" x14ac:dyDescent="0.25">
      <c r="B51" s="77">
        <f>'P1dB CL'!E47</f>
        <v>0</v>
      </c>
      <c r="C51" s="20"/>
      <c r="D51" s="85">
        <f>ABS('P1dB CL'!C51-D$5)</f>
        <v>0</v>
      </c>
      <c r="E51" s="44">
        <f>ABS('P1dB CL'!C107-E$5)</f>
        <v>0</v>
      </c>
      <c r="F51" s="44">
        <f>ABS('P1dB CL'!C163-F$5)</f>
        <v>0</v>
      </c>
      <c r="G51" s="44">
        <f>ABS('P1dB CL'!C219-G$5)</f>
        <v>0</v>
      </c>
      <c r="H51" s="44">
        <f>ABS('P1dB CL'!C275-H$5)</f>
        <v>0</v>
      </c>
      <c r="I51" s="44">
        <f>ABS('P1dB CL'!C331-I$5)</f>
        <v>0</v>
      </c>
      <c r="J51" s="44">
        <f>ABS('P1dB CL'!C387-J$5)</f>
        <v>0</v>
      </c>
      <c r="K51" s="20"/>
      <c r="L51" s="44">
        <f>ABS('P1dB CL'!C442-L$5)</f>
        <v>0</v>
      </c>
      <c r="M51" s="44">
        <f>ABS('P1dB CL'!C497-M$5)</f>
        <v>0</v>
      </c>
      <c r="N51" s="44">
        <f>ABS('P1dB CL'!C552-N$5)</f>
        <v>0</v>
      </c>
      <c r="O51" s="44">
        <f>ABS('P1dB CL'!C607-O$5)</f>
        <v>0</v>
      </c>
      <c r="P51" s="44">
        <f>ABS('P1dB CL'!C662-P$5)</f>
        <v>0</v>
      </c>
      <c r="Q51" s="44">
        <f>ABS('P1dB CL'!C713-Q$5)</f>
        <v>0</v>
      </c>
      <c r="S51" s="77">
        <f>'P1dB CL'!E47</f>
        <v>0</v>
      </c>
      <c r="T51" s="20"/>
      <c r="U51" s="85">
        <f>ABS('P1dB CL'!V51-U$5)</f>
        <v>0</v>
      </c>
      <c r="V51" s="44">
        <f>ABS('P1dB CL'!V107-V$5)</f>
        <v>0</v>
      </c>
      <c r="W51" s="44">
        <f>ABS('P1dB CL'!V163-W$5)</f>
        <v>0</v>
      </c>
      <c r="X51" s="44">
        <f>ABS('P1dB CL'!V219-X$5)</f>
        <v>0</v>
      </c>
      <c r="Y51" s="44">
        <f>ABS('P1dB CL'!V275-Y$5)</f>
        <v>0</v>
      </c>
      <c r="Z51" s="44">
        <f>ABS('P1dB CL'!V331-Z$5)</f>
        <v>0</v>
      </c>
      <c r="AA51" s="44">
        <f>ABS('P1dB CL'!V387-AA$5)</f>
        <v>0</v>
      </c>
      <c r="AB51" s="20"/>
      <c r="AC51" s="44">
        <f>ABS('P1dB CL'!V442-0)</f>
        <v>0</v>
      </c>
      <c r="AD51" s="44">
        <f>ABS('P1dB CL'!V497-0)</f>
        <v>0</v>
      </c>
      <c r="AE51" s="44">
        <f>ABS('P1dB CL'!V552-0)</f>
        <v>0</v>
      </c>
      <c r="AF51" s="44">
        <f>ABS('P1dB CL'!V607-0)</f>
        <v>0</v>
      </c>
      <c r="AG51" s="44">
        <f>ABS('P1dB CL'!V662-0)</f>
        <v>0</v>
      </c>
      <c r="AH51" s="44">
        <f>ABS('P1dB CL'!V717-0)</f>
        <v>0</v>
      </c>
      <c r="AI51" s="20"/>
    </row>
    <row r="52" spans="2:35" x14ac:dyDescent="0.25">
      <c r="B52" s="77">
        <f>'P1dB CL'!E48</f>
        <v>0</v>
      </c>
      <c r="C52" s="20"/>
      <c r="D52" s="85">
        <f>ABS('P1dB CL'!C52-D$5)</f>
        <v>0</v>
      </c>
      <c r="E52" s="44">
        <f>ABS('P1dB CL'!C108-E$5)</f>
        <v>0</v>
      </c>
      <c r="F52" s="44">
        <f>ABS('P1dB CL'!C164-F$5)</f>
        <v>0</v>
      </c>
      <c r="G52" s="44">
        <f>ABS('P1dB CL'!C220-G$5)</f>
        <v>0</v>
      </c>
      <c r="H52" s="44">
        <f>ABS('P1dB CL'!C276-H$5)</f>
        <v>0</v>
      </c>
      <c r="I52" s="44">
        <f>ABS('P1dB CL'!C332-I$5)</f>
        <v>0</v>
      </c>
      <c r="J52" s="44">
        <f>ABS('P1dB CL'!C388-J$5)</f>
        <v>0</v>
      </c>
      <c r="K52" s="20"/>
      <c r="L52" s="44">
        <f>ABS('P1dB CL'!C443-L$5)</f>
        <v>0</v>
      </c>
      <c r="M52" s="44">
        <f>ABS('P1dB CL'!C498-M$5)</f>
        <v>0</v>
      </c>
      <c r="N52" s="44">
        <f>ABS('P1dB CL'!C553-N$5)</f>
        <v>0</v>
      </c>
      <c r="O52" s="44">
        <f>ABS('P1dB CL'!C608-O$5)</f>
        <v>0</v>
      </c>
      <c r="P52" s="44">
        <f>ABS('P1dB CL'!C663-P$5)</f>
        <v>0</v>
      </c>
      <c r="Q52" s="44">
        <f>ABS('P1dB CL'!C714-Q$5)</f>
        <v>0</v>
      </c>
      <c r="S52" s="77">
        <f>'P1dB CL'!E48</f>
        <v>0</v>
      </c>
      <c r="T52" s="20"/>
      <c r="U52" s="85">
        <f>ABS('P1dB CL'!V52-U$5)</f>
        <v>0</v>
      </c>
      <c r="V52" s="44">
        <f>ABS('P1dB CL'!V108-V$5)</f>
        <v>0</v>
      </c>
      <c r="W52" s="44">
        <f>ABS('P1dB CL'!V164-W$5)</f>
        <v>0</v>
      </c>
      <c r="X52" s="44">
        <f>ABS('P1dB CL'!V220-X$5)</f>
        <v>0</v>
      </c>
      <c r="Y52" s="44">
        <f>ABS('P1dB CL'!V276-Y$5)</f>
        <v>0</v>
      </c>
      <c r="Z52" s="44">
        <f>ABS('P1dB CL'!V332-Z$5)</f>
        <v>0</v>
      </c>
      <c r="AA52" s="44">
        <f>ABS('P1dB CL'!V388-AA$5)</f>
        <v>0</v>
      </c>
      <c r="AB52" s="20"/>
      <c r="AC52" s="44">
        <f>ABS('P1dB CL'!V443-0)</f>
        <v>0</v>
      </c>
      <c r="AD52" s="44">
        <f>ABS('P1dB CL'!V498-0)</f>
        <v>0</v>
      </c>
      <c r="AE52" s="44">
        <f>ABS('P1dB CL'!V553-0)</f>
        <v>0</v>
      </c>
      <c r="AF52" s="44">
        <f>ABS('P1dB CL'!V608-0)</f>
        <v>0</v>
      </c>
      <c r="AG52" s="44">
        <f>ABS('P1dB CL'!V663-0)</f>
        <v>0</v>
      </c>
      <c r="AH52" s="44">
        <f>ABS('P1dB CL'!V718-0)</f>
        <v>0</v>
      </c>
      <c r="AI52" s="20"/>
    </row>
    <row r="53" spans="2:35" x14ac:dyDescent="0.25">
      <c r="B53" s="77">
        <f>'P1dB CL'!E49</f>
        <v>0</v>
      </c>
      <c r="C53" s="20"/>
      <c r="D53" s="85">
        <f>ABS('P1dB CL'!C53-D$5)</f>
        <v>0</v>
      </c>
      <c r="E53" s="44">
        <f>ABS('P1dB CL'!C109-E$5)</f>
        <v>0</v>
      </c>
      <c r="F53" s="44">
        <f>ABS('P1dB CL'!C165-F$5)</f>
        <v>0</v>
      </c>
      <c r="G53" s="44">
        <f>ABS('P1dB CL'!C221-G$5)</f>
        <v>0</v>
      </c>
      <c r="H53" s="44">
        <f>ABS('P1dB CL'!C277-H$5)</f>
        <v>0</v>
      </c>
      <c r="I53" s="44">
        <f>ABS('P1dB CL'!C333-I$5)</f>
        <v>0</v>
      </c>
      <c r="J53" s="44">
        <f>ABS('P1dB CL'!C389-J$5)</f>
        <v>0</v>
      </c>
      <c r="K53" s="20"/>
      <c r="L53" s="44">
        <f>ABS('P1dB CL'!C444-L$5)</f>
        <v>0</v>
      </c>
      <c r="M53" s="44">
        <f>ABS('P1dB CL'!C499-M$5)</f>
        <v>0</v>
      </c>
      <c r="N53" s="44">
        <f>ABS('P1dB CL'!C554-N$5)</f>
        <v>0</v>
      </c>
      <c r="O53" s="44">
        <f>ABS('P1dB CL'!C609-O$5)</f>
        <v>0</v>
      </c>
      <c r="P53" s="44">
        <f>ABS('P1dB CL'!C664-P$5)</f>
        <v>0</v>
      </c>
      <c r="Q53" s="44">
        <f>ABS('P1dB CL'!C715-Q$5)</f>
        <v>0</v>
      </c>
      <c r="S53" s="77">
        <f>'P1dB CL'!E49</f>
        <v>0</v>
      </c>
      <c r="T53" s="20"/>
      <c r="U53" s="85">
        <f>ABS('P1dB CL'!V53-U$5)</f>
        <v>0</v>
      </c>
      <c r="V53" s="44">
        <f>ABS('P1dB CL'!V109-V$5)</f>
        <v>0</v>
      </c>
      <c r="W53" s="44">
        <f>ABS('P1dB CL'!V165-W$5)</f>
        <v>0</v>
      </c>
      <c r="X53" s="44">
        <f>ABS('P1dB CL'!V221-X$5)</f>
        <v>0</v>
      </c>
      <c r="Y53" s="44">
        <f>ABS('P1dB CL'!V277-Y$5)</f>
        <v>0</v>
      </c>
      <c r="Z53" s="44">
        <f>ABS('P1dB CL'!V333-Z$5)</f>
        <v>0</v>
      </c>
      <c r="AA53" s="44">
        <f>ABS('P1dB CL'!V389-AA$5)</f>
        <v>0</v>
      </c>
      <c r="AB53" s="20"/>
      <c r="AC53" s="44">
        <f>ABS('P1dB CL'!V444-0)</f>
        <v>0</v>
      </c>
      <c r="AD53" s="44">
        <f>ABS('P1dB CL'!V499-0)</f>
        <v>0</v>
      </c>
      <c r="AE53" s="44">
        <f>ABS('P1dB CL'!V554-0)</f>
        <v>0</v>
      </c>
      <c r="AF53" s="44">
        <f>ABS('P1dB CL'!V609-0)</f>
        <v>0</v>
      </c>
      <c r="AG53" s="44">
        <f>ABS('P1dB CL'!V664-0)</f>
        <v>0</v>
      </c>
      <c r="AH53" s="44">
        <f>ABS('P1dB CL'!V719-0)</f>
        <v>0</v>
      </c>
      <c r="AI53" s="20"/>
    </row>
    <row r="54" spans="2:35" x14ac:dyDescent="0.25">
      <c r="B54" s="77">
        <f>'P1dB CL'!E50</f>
        <v>0</v>
      </c>
      <c r="C54" s="20"/>
      <c r="D54" s="85">
        <f>ABS('P1dB CL'!C54-D$5)</f>
        <v>0</v>
      </c>
      <c r="E54" s="44">
        <f>ABS('P1dB CL'!C110-E$5)</f>
        <v>0</v>
      </c>
      <c r="F54" s="44">
        <f>ABS('P1dB CL'!C166-F$5)</f>
        <v>0</v>
      </c>
      <c r="G54" s="44">
        <f>ABS('P1dB CL'!C222-G$5)</f>
        <v>0</v>
      </c>
      <c r="H54" s="44">
        <f>ABS('P1dB CL'!C278-H$5)</f>
        <v>0</v>
      </c>
      <c r="I54" s="44">
        <f>ABS('P1dB CL'!C334-I$5)</f>
        <v>0</v>
      </c>
      <c r="J54" s="44">
        <f>ABS('P1dB CL'!C390-J$5)</f>
        <v>0</v>
      </c>
      <c r="K54" s="20"/>
      <c r="L54" s="44">
        <f>ABS('P1dB CL'!C445-L$5)</f>
        <v>0</v>
      </c>
      <c r="M54" s="44">
        <f>ABS('P1dB CL'!C500-M$5)</f>
        <v>0</v>
      </c>
      <c r="N54" s="44">
        <f>ABS('P1dB CL'!C555-N$5)</f>
        <v>0</v>
      </c>
      <c r="O54" s="44">
        <f>ABS('P1dB CL'!C610-O$5)</f>
        <v>0</v>
      </c>
      <c r="P54" s="44">
        <f>ABS('P1dB CL'!C665-P$5)</f>
        <v>0</v>
      </c>
      <c r="Q54" s="44">
        <f>ABS('P1dB CL'!C716-Q$5)</f>
        <v>0</v>
      </c>
      <c r="S54" s="77">
        <f>'P1dB CL'!E50</f>
        <v>0</v>
      </c>
      <c r="T54" s="20"/>
      <c r="U54" s="85">
        <f>ABS('P1dB CL'!V54-U$5)</f>
        <v>0</v>
      </c>
      <c r="V54" s="44">
        <f>ABS('P1dB CL'!V110-V$5)</f>
        <v>0</v>
      </c>
      <c r="W54" s="44">
        <f>ABS('P1dB CL'!V166-W$5)</f>
        <v>0</v>
      </c>
      <c r="X54" s="44">
        <f>ABS('P1dB CL'!V222-X$5)</f>
        <v>0</v>
      </c>
      <c r="Y54" s="44">
        <f>ABS('P1dB CL'!V278-Y$5)</f>
        <v>0</v>
      </c>
      <c r="Z54" s="44">
        <f>ABS('P1dB CL'!V334-Z$5)</f>
        <v>0</v>
      </c>
      <c r="AA54" s="44">
        <f>ABS('P1dB CL'!V390-AA$5)</f>
        <v>0</v>
      </c>
      <c r="AB54" s="20"/>
      <c r="AC54" s="44">
        <f>ABS('P1dB CL'!V445-0)</f>
        <v>0</v>
      </c>
      <c r="AD54" s="44">
        <f>ABS('P1dB CL'!V500-0)</f>
        <v>0</v>
      </c>
      <c r="AE54" s="44">
        <f>ABS('P1dB CL'!V555-0)</f>
        <v>0</v>
      </c>
      <c r="AF54" s="44">
        <f>ABS('P1dB CL'!V610-0)</f>
        <v>0</v>
      </c>
      <c r="AG54" s="44">
        <f>ABS('P1dB CL'!V665-0)</f>
        <v>0</v>
      </c>
      <c r="AH54" s="44">
        <f>ABS('P1dB CL'!V720-0)</f>
        <v>0</v>
      </c>
      <c r="AI54" s="20"/>
    </row>
    <row r="55" spans="2:35" x14ac:dyDescent="0.25">
      <c r="B55" s="77">
        <f>'P1dB CL'!E51</f>
        <v>0</v>
      </c>
      <c r="C55" s="20"/>
      <c r="D55" s="85">
        <f>ABS('P1dB CL'!C55-D$5)</f>
        <v>0</v>
      </c>
      <c r="E55" s="44">
        <f>ABS('P1dB CL'!C111-E$5)</f>
        <v>0</v>
      </c>
      <c r="F55" s="44">
        <f>ABS('P1dB CL'!C167-F$5)</f>
        <v>0</v>
      </c>
      <c r="G55" s="44">
        <f>ABS('P1dB CL'!C223-G$5)</f>
        <v>0</v>
      </c>
      <c r="H55" s="44">
        <f>ABS('P1dB CL'!C279-H$5)</f>
        <v>0</v>
      </c>
      <c r="I55" s="44">
        <f>ABS('P1dB CL'!C335-I$5)</f>
        <v>0</v>
      </c>
      <c r="J55" s="44">
        <f>ABS('P1dB CL'!C391-J$5)</f>
        <v>0</v>
      </c>
      <c r="K55" s="20"/>
      <c r="L55" s="44">
        <f>ABS('P1dB CL'!C446-L$5)</f>
        <v>0</v>
      </c>
      <c r="M55" s="44">
        <f>ABS('P1dB CL'!C501-M$5)</f>
        <v>0</v>
      </c>
      <c r="N55" s="44">
        <f>ABS('P1dB CL'!C556-N$5)</f>
        <v>0</v>
      </c>
      <c r="O55" s="44">
        <f>ABS('P1dB CL'!C611-O$5)</f>
        <v>0</v>
      </c>
      <c r="P55" s="44">
        <f>ABS('P1dB CL'!C666-P$5)</f>
        <v>0</v>
      </c>
      <c r="Q55" s="44">
        <f>ABS('P1dB CL'!C717-Q$5)</f>
        <v>0</v>
      </c>
      <c r="S55" s="77">
        <f>'P1dB CL'!E51</f>
        <v>0</v>
      </c>
      <c r="T55" s="20"/>
      <c r="U55" s="85">
        <f>ABS('P1dB CL'!V55-U$5)</f>
        <v>0</v>
      </c>
      <c r="V55" s="44">
        <f>ABS('P1dB CL'!V111-V$5)</f>
        <v>0</v>
      </c>
      <c r="W55" s="44">
        <f>ABS('P1dB CL'!V167-W$5)</f>
        <v>0</v>
      </c>
      <c r="X55" s="44">
        <f>ABS('P1dB CL'!V223-X$5)</f>
        <v>0</v>
      </c>
      <c r="Y55" s="44">
        <f>ABS('P1dB CL'!V279-Y$5)</f>
        <v>0</v>
      </c>
      <c r="Z55" s="44">
        <f>ABS('P1dB CL'!V335-Z$5)</f>
        <v>0</v>
      </c>
      <c r="AA55" s="44">
        <f>ABS('P1dB CL'!V391-AA$5)</f>
        <v>0</v>
      </c>
      <c r="AB55" s="20"/>
      <c r="AC55" s="44">
        <f>ABS('P1dB CL'!V446-0)</f>
        <v>0</v>
      </c>
      <c r="AD55" s="44">
        <f>ABS('P1dB CL'!V501-0)</f>
        <v>0</v>
      </c>
      <c r="AE55" s="44">
        <f>ABS('P1dB CL'!V556-0)</f>
        <v>0</v>
      </c>
      <c r="AF55" s="44">
        <f>ABS('P1dB CL'!V611-0)</f>
        <v>0</v>
      </c>
      <c r="AG55" s="44">
        <f>ABS('P1dB CL'!V666-0)</f>
        <v>0</v>
      </c>
      <c r="AH55" s="44">
        <f>ABS('P1dB CL'!V721-0)</f>
        <v>0</v>
      </c>
      <c r="AI55" s="20"/>
    </row>
    <row r="56" spans="2:35" x14ac:dyDescent="0.25">
      <c r="B56" s="77">
        <f>'P1dB CL'!E52</f>
        <v>0</v>
      </c>
      <c r="D56" s="85">
        <f>ABS('P1dB CL'!C56-D$5)</f>
        <v>0</v>
      </c>
      <c r="E56" s="44">
        <f>ABS('P1dB CL'!C112-E$5)</f>
        <v>0</v>
      </c>
      <c r="F56" s="44">
        <f>ABS('P1dB CL'!C168-F$5)</f>
        <v>0</v>
      </c>
      <c r="G56" s="44">
        <f>ABS('P1dB CL'!C224-G$5)</f>
        <v>0</v>
      </c>
      <c r="H56" s="44">
        <f>ABS('P1dB CL'!C280-H$5)</f>
        <v>0</v>
      </c>
      <c r="I56" s="44">
        <f>ABS('P1dB CL'!C336-I$5)</f>
        <v>0</v>
      </c>
      <c r="J56" s="44">
        <f>ABS('P1dB CL'!C392-J$5)</f>
        <v>0</v>
      </c>
      <c r="K56" s="20"/>
      <c r="L56" s="44">
        <f>ABS('P1dB CL'!C447-L$5)</f>
        <v>0</v>
      </c>
      <c r="M56" s="44">
        <f>ABS('P1dB CL'!C502-M$5)</f>
        <v>0</v>
      </c>
      <c r="N56" s="44">
        <f>ABS('P1dB CL'!C557-N$5)</f>
        <v>0</v>
      </c>
      <c r="O56" s="44">
        <f>ABS('P1dB CL'!C612-O$5)</f>
        <v>0</v>
      </c>
      <c r="P56" s="44">
        <f>ABS('P1dB CL'!C667-P$5)</f>
        <v>0</v>
      </c>
      <c r="Q56" s="44">
        <f>ABS('P1dB CL'!C718-Q$5)</f>
        <v>0</v>
      </c>
      <c r="S56" s="77">
        <f>'P1dB CL'!E52</f>
        <v>0</v>
      </c>
      <c r="U56" s="85">
        <f>ABS('P1dB CL'!V56-U$5)</f>
        <v>0</v>
      </c>
      <c r="V56" s="44">
        <f>ABS('P1dB CL'!V112-V$5)</f>
        <v>0</v>
      </c>
      <c r="W56" s="44">
        <f>ABS('P1dB CL'!V168-W$5)</f>
        <v>0</v>
      </c>
      <c r="X56" s="44">
        <f>ABS('P1dB CL'!V224-X$5)</f>
        <v>0</v>
      </c>
      <c r="Y56" s="44">
        <f>ABS('P1dB CL'!V280-Y$5)</f>
        <v>0</v>
      </c>
      <c r="Z56" s="44">
        <f>ABS('P1dB CL'!V336-Z$5)</f>
        <v>0</v>
      </c>
      <c r="AA56" s="44">
        <f>ABS('P1dB CL'!V392-AA$5)</f>
        <v>0</v>
      </c>
      <c r="AB56" s="20"/>
      <c r="AC56" s="44">
        <f>ABS('P1dB CL'!V447-0)</f>
        <v>0</v>
      </c>
      <c r="AD56" s="44">
        <f>ABS('P1dB CL'!V502-0)</f>
        <v>0</v>
      </c>
      <c r="AE56" s="44">
        <f>ABS('P1dB CL'!V557-0)</f>
        <v>0</v>
      </c>
      <c r="AF56" s="44">
        <f>ABS('P1dB CL'!V612-0)</f>
        <v>0</v>
      </c>
      <c r="AG56" s="44">
        <f>ABS('P1dB CL'!V667-0)</f>
        <v>0</v>
      </c>
      <c r="AH56" s="44">
        <f>ABS('P1dB CL'!V722-0)</f>
        <v>0</v>
      </c>
    </row>
    <row r="57" spans="2:35" x14ac:dyDescent="0.25">
      <c r="B57" s="77">
        <f>'P1dB CL'!E53</f>
        <v>0</v>
      </c>
      <c r="D57" s="85">
        <f>ABS('P1dB CL'!C57-D$5)</f>
        <v>0</v>
      </c>
      <c r="E57" s="44">
        <f>ABS('P1dB CL'!C113-E$5)</f>
        <v>0</v>
      </c>
      <c r="F57" s="44">
        <f>ABS('P1dB CL'!C169-F$5)</f>
        <v>0</v>
      </c>
      <c r="G57" s="44">
        <f>ABS('P1dB CL'!C225-G$5)</f>
        <v>0</v>
      </c>
      <c r="H57" s="44">
        <f>ABS('P1dB CL'!C281-H$5)</f>
        <v>0</v>
      </c>
      <c r="I57" s="44">
        <f>ABS('P1dB CL'!C337-I$5)</f>
        <v>0</v>
      </c>
      <c r="J57" s="44">
        <f>ABS('P1dB CL'!C393-J$5)</f>
        <v>0</v>
      </c>
      <c r="K57" s="20"/>
      <c r="L57" s="44">
        <f>ABS('P1dB CL'!C448-L$5)</f>
        <v>0</v>
      </c>
      <c r="M57" s="44">
        <f>ABS('P1dB CL'!C503-M$5)</f>
        <v>0</v>
      </c>
      <c r="N57" s="44">
        <f>ABS('P1dB CL'!C558-N$5)</f>
        <v>0</v>
      </c>
      <c r="O57" s="44">
        <f>ABS('P1dB CL'!C613-O$5)</f>
        <v>0</v>
      </c>
      <c r="P57" s="44">
        <f>ABS('P1dB CL'!C668-P$5)</f>
        <v>0</v>
      </c>
      <c r="Q57" s="44">
        <f>ABS('P1dB CL'!C719-Q$5)</f>
        <v>0</v>
      </c>
      <c r="S57" s="77">
        <f>'P1dB CL'!E53</f>
        <v>0</v>
      </c>
      <c r="U57" s="85">
        <f>ABS('P1dB CL'!V57-U$5)</f>
        <v>0</v>
      </c>
      <c r="V57" s="44">
        <f>ABS('P1dB CL'!V113-V$5)</f>
        <v>0</v>
      </c>
      <c r="W57" s="44">
        <f>ABS('P1dB CL'!V169-W$5)</f>
        <v>0</v>
      </c>
      <c r="X57" s="44">
        <f>ABS('P1dB CL'!V225-X$5)</f>
        <v>0</v>
      </c>
      <c r="Y57" s="44">
        <f>ABS('P1dB CL'!V281-Y$5)</f>
        <v>0</v>
      </c>
      <c r="Z57" s="44">
        <f>ABS('P1dB CL'!V337-Z$5)</f>
        <v>0</v>
      </c>
      <c r="AA57" s="44">
        <f>ABS('P1dB CL'!V393-AA$5)</f>
        <v>0</v>
      </c>
      <c r="AB57" s="20"/>
      <c r="AC57" s="44">
        <f>ABS('P1dB CL'!V448-0)</f>
        <v>0</v>
      </c>
      <c r="AD57" s="44">
        <f>ABS('P1dB CL'!V503-0)</f>
        <v>0</v>
      </c>
      <c r="AE57" s="44">
        <f>ABS('P1dB CL'!V558-0)</f>
        <v>0</v>
      </c>
      <c r="AF57" s="44">
        <f>ABS('P1dB CL'!V613-0)</f>
        <v>0</v>
      </c>
      <c r="AG57" s="44">
        <f>ABS('P1dB CL'!V668-0)</f>
        <v>0</v>
      </c>
      <c r="AH57" s="44">
        <f>ABS('P1dB CL'!V723-0)</f>
        <v>0</v>
      </c>
    </row>
    <row r="58" spans="2:35" x14ac:dyDescent="0.25">
      <c r="B58" s="77">
        <f>'P1dB CL'!E54</f>
        <v>0</v>
      </c>
      <c r="D58" s="85">
        <f>ABS('P1dB CL'!C58-D$5)</f>
        <v>0</v>
      </c>
      <c r="E58" s="44">
        <f>ABS('P1dB CL'!C114-E$5)</f>
        <v>0</v>
      </c>
      <c r="F58" s="44">
        <f>ABS('P1dB CL'!C170-F$5)</f>
        <v>0</v>
      </c>
      <c r="G58" s="44">
        <f>ABS('P1dB CL'!C226-G$5)</f>
        <v>0</v>
      </c>
      <c r="H58" s="44">
        <f>ABS('P1dB CL'!C282-H$5)</f>
        <v>0</v>
      </c>
      <c r="I58" s="44">
        <f>ABS('P1dB CL'!C338-I$5)</f>
        <v>0</v>
      </c>
      <c r="J58" s="44">
        <f>ABS('P1dB CL'!C394-J$5)</f>
        <v>0</v>
      </c>
      <c r="K58" s="20"/>
      <c r="L58" s="44">
        <f>ABS('P1dB CL'!C449-L$5)</f>
        <v>0</v>
      </c>
      <c r="M58" s="44">
        <f>ABS('P1dB CL'!C504-M$5)</f>
        <v>0</v>
      </c>
      <c r="N58" s="44">
        <f>ABS('P1dB CL'!C559-N$5)</f>
        <v>0</v>
      </c>
      <c r="O58" s="44">
        <f>ABS('P1dB CL'!C614-O$5)</f>
        <v>0</v>
      </c>
      <c r="P58" s="44">
        <f>ABS('P1dB CL'!C669-P$5)</f>
        <v>0</v>
      </c>
      <c r="Q58" s="44">
        <f>ABS('P1dB CL'!C720-Q$5)</f>
        <v>0</v>
      </c>
      <c r="S58" s="77">
        <f>'P1dB CL'!E54</f>
        <v>0</v>
      </c>
      <c r="U58" s="85">
        <f>ABS('P1dB CL'!V58-U$5)</f>
        <v>0</v>
      </c>
      <c r="V58" s="44">
        <f>ABS('P1dB CL'!V114-V$5)</f>
        <v>0</v>
      </c>
      <c r="W58" s="44">
        <f>ABS('P1dB CL'!V170-W$5)</f>
        <v>0</v>
      </c>
      <c r="X58" s="44">
        <f>ABS('P1dB CL'!V226-X$5)</f>
        <v>0</v>
      </c>
      <c r="Y58" s="44">
        <f>ABS('P1dB CL'!V282-Y$5)</f>
        <v>0</v>
      </c>
      <c r="Z58" s="44">
        <f>ABS('P1dB CL'!V338-Z$5)</f>
        <v>0</v>
      </c>
      <c r="AA58" s="44">
        <f>ABS('P1dB CL'!V394-AA$5)</f>
        <v>0</v>
      </c>
      <c r="AB58" s="20"/>
      <c r="AC58" s="44">
        <f>ABS('P1dB CL'!V449-0)</f>
        <v>0</v>
      </c>
      <c r="AD58" s="44">
        <f>ABS('P1dB CL'!V504-0)</f>
        <v>0</v>
      </c>
      <c r="AE58" s="44">
        <f>ABS('P1dB CL'!V559-0)</f>
        <v>0</v>
      </c>
      <c r="AF58" s="44">
        <f>ABS('P1dB CL'!V614-0)</f>
        <v>0</v>
      </c>
      <c r="AG58" s="44">
        <f>ABS('P1dB CL'!V669-0)</f>
        <v>0</v>
      </c>
      <c r="AH58" s="44">
        <f>ABS('P1dB CL'!V724-0)</f>
        <v>0</v>
      </c>
    </row>
    <row r="59" spans="2:35" x14ac:dyDescent="0.25">
      <c r="B59" s="77">
        <f>'P1dB CL'!E55</f>
        <v>0</v>
      </c>
      <c r="D59" s="85">
        <f>ABS('P1dB CL'!C59-D$5)</f>
        <v>0</v>
      </c>
      <c r="E59" s="44">
        <f>ABS('P1dB CL'!C115-E$5)</f>
        <v>0</v>
      </c>
      <c r="F59" s="44">
        <f>ABS('P1dB CL'!C171-F$5)</f>
        <v>0</v>
      </c>
      <c r="G59" s="44">
        <f>ABS('P1dB CL'!C227-G$5)</f>
        <v>0</v>
      </c>
      <c r="H59" s="44">
        <f>ABS('P1dB CL'!C283-H$5)</f>
        <v>0</v>
      </c>
      <c r="I59" s="44">
        <f>ABS('P1dB CL'!C339-I$5)</f>
        <v>0</v>
      </c>
      <c r="J59" s="44">
        <f>ABS('P1dB CL'!C395-J$5)</f>
        <v>0</v>
      </c>
      <c r="K59" s="20"/>
      <c r="L59" s="44">
        <f>ABS('P1dB CL'!C450-L$5)</f>
        <v>0</v>
      </c>
      <c r="M59" s="44">
        <f>ABS('P1dB CL'!C505-M$5)</f>
        <v>0</v>
      </c>
      <c r="N59" s="44">
        <f>ABS('P1dB CL'!C560-N$5)</f>
        <v>0</v>
      </c>
      <c r="O59" s="44">
        <f>ABS('P1dB CL'!C615-O$5)</f>
        <v>0</v>
      </c>
      <c r="P59" s="44">
        <f>ABS('P1dB CL'!C670-P$5)</f>
        <v>0</v>
      </c>
      <c r="Q59" s="44">
        <f>ABS('P1dB CL'!C721-Q$5)</f>
        <v>0</v>
      </c>
      <c r="S59" s="77">
        <f>'P1dB CL'!E55</f>
        <v>0</v>
      </c>
      <c r="U59" s="85">
        <f>ABS('P1dB CL'!V59-U$5)</f>
        <v>0</v>
      </c>
      <c r="V59" s="44">
        <f>ABS('P1dB CL'!V115-V$5)</f>
        <v>0</v>
      </c>
      <c r="W59" s="44">
        <f>ABS('P1dB CL'!V171-W$5)</f>
        <v>0</v>
      </c>
      <c r="X59" s="44">
        <f>ABS('P1dB CL'!V227-X$5)</f>
        <v>0</v>
      </c>
      <c r="Y59" s="44">
        <f>ABS('P1dB CL'!V283-Y$5)</f>
        <v>0</v>
      </c>
      <c r="Z59" s="44">
        <f>ABS('P1dB CL'!V339-Z$5)</f>
        <v>0</v>
      </c>
      <c r="AA59" s="44">
        <f>ABS('P1dB CL'!V395-AA$5)</f>
        <v>0</v>
      </c>
      <c r="AB59" s="20"/>
      <c r="AC59" s="44">
        <f>ABS('P1dB CL'!V450-0)</f>
        <v>0</v>
      </c>
      <c r="AD59" s="44">
        <f>ABS('P1dB CL'!V505-0)</f>
        <v>0</v>
      </c>
      <c r="AE59" s="44">
        <f>ABS('P1dB CL'!V560-0)</f>
        <v>0</v>
      </c>
      <c r="AF59" s="44">
        <f>ABS('P1dB CL'!V615-0)</f>
        <v>0</v>
      </c>
      <c r="AG59" s="44">
        <f>ABS('P1dB CL'!V670-0)</f>
        <v>0</v>
      </c>
      <c r="AH59" s="44">
        <f>ABS('P1dB CL'!V725-0)</f>
        <v>0</v>
      </c>
    </row>
    <row r="60" spans="2:35" x14ac:dyDescent="0.25">
      <c r="B60" s="77"/>
      <c r="D60" s="44"/>
      <c r="E60" s="44"/>
      <c r="F60" s="44"/>
      <c r="G60" s="44"/>
      <c r="H60" s="44"/>
      <c r="I60" s="44"/>
      <c r="J60" s="44"/>
      <c r="L60" s="44"/>
      <c r="M60" s="44"/>
      <c r="N60" s="44"/>
      <c r="O60" s="44"/>
      <c r="P60" s="44"/>
      <c r="Q60" s="44"/>
      <c r="S60" s="77"/>
      <c r="U60" s="44"/>
      <c r="V60" s="44"/>
      <c r="W60" s="44"/>
      <c r="X60" s="44"/>
      <c r="Y60" s="44"/>
      <c r="Z60" s="44"/>
      <c r="AA60" s="44"/>
      <c r="AC60" s="44"/>
      <c r="AD60" s="44"/>
      <c r="AE60" s="44"/>
      <c r="AF60" s="44"/>
      <c r="AG60" s="44"/>
      <c r="AH60" s="44"/>
    </row>
    <row r="61" spans="2:35" x14ac:dyDescent="0.25">
      <c r="B61" s="77"/>
      <c r="D61" s="44"/>
      <c r="E61" s="44"/>
      <c r="F61" s="44"/>
      <c r="G61" s="44"/>
      <c r="H61" s="44"/>
      <c r="I61" s="44"/>
      <c r="J61" s="44"/>
      <c r="L61" s="44"/>
      <c r="M61" s="44"/>
      <c r="N61" s="44"/>
      <c r="O61" s="44"/>
      <c r="P61" s="44"/>
      <c r="Q61" s="44"/>
      <c r="S61" s="77"/>
      <c r="U61" s="44"/>
      <c r="V61" s="44"/>
      <c r="W61" s="44"/>
      <c r="X61" s="44"/>
      <c r="Y61" s="44"/>
      <c r="Z61" s="44"/>
      <c r="AA61" s="44"/>
      <c r="AC61" s="44"/>
      <c r="AD61" s="44"/>
      <c r="AE61" s="44"/>
      <c r="AF61" s="44"/>
      <c r="AG61" s="44"/>
      <c r="AH61" s="44"/>
    </row>
    <row r="62" spans="2:35" x14ac:dyDescent="0.25">
      <c r="B62" s="77"/>
      <c r="D62" s="44"/>
      <c r="E62" s="44"/>
      <c r="F62" s="44"/>
      <c r="G62" s="44"/>
      <c r="H62" s="44"/>
      <c r="I62" s="44"/>
      <c r="J62" s="44"/>
      <c r="L62" s="44"/>
      <c r="M62" s="44"/>
      <c r="N62" s="44"/>
      <c r="O62" s="44"/>
      <c r="P62" s="44"/>
      <c r="Q62" s="44"/>
      <c r="S62" s="77"/>
      <c r="U62" s="44"/>
      <c r="V62" s="44"/>
      <c r="W62" s="44"/>
      <c r="X62" s="44"/>
      <c r="Y62" s="44"/>
      <c r="Z62" s="44"/>
      <c r="AA62" s="44"/>
      <c r="AC62" s="44"/>
      <c r="AD62" s="44"/>
      <c r="AE62" s="44"/>
      <c r="AF62" s="44"/>
      <c r="AG62" s="44"/>
      <c r="AH62" s="44"/>
    </row>
    <row r="63" spans="2:35" x14ac:dyDescent="0.25">
      <c r="B63" s="77"/>
      <c r="D63" s="44"/>
      <c r="E63" s="44"/>
      <c r="F63" s="44"/>
      <c r="G63" s="44"/>
      <c r="H63" s="44"/>
      <c r="I63" s="44"/>
      <c r="J63" s="44"/>
      <c r="L63" s="44"/>
      <c r="M63" s="44"/>
      <c r="N63" s="44"/>
      <c r="O63" s="44"/>
      <c r="P63" s="44"/>
      <c r="Q63" s="44"/>
      <c r="S63" s="77"/>
      <c r="U63" s="44"/>
      <c r="V63" s="44"/>
      <c r="W63" s="44"/>
      <c r="X63" s="44"/>
      <c r="Y63" s="44"/>
      <c r="Z63" s="44"/>
      <c r="AA63" s="44"/>
      <c r="AC63" s="44"/>
      <c r="AD63" s="44"/>
      <c r="AE63" s="44"/>
      <c r="AF63" s="44"/>
      <c r="AG63" s="44"/>
      <c r="AH63" s="44"/>
    </row>
    <row r="64" spans="2:35" x14ac:dyDescent="0.25">
      <c r="B64" s="77"/>
      <c r="D64" s="44"/>
      <c r="E64" s="44"/>
      <c r="F64" s="44"/>
      <c r="G64" s="44"/>
      <c r="H64" s="44"/>
      <c r="I64" s="44"/>
      <c r="J64" s="44"/>
      <c r="L64" s="44"/>
      <c r="M64" s="44"/>
      <c r="N64" s="44"/>
      <c r="O64" s="44"/>
      <c r="P64" s="44"/>
      <c r="Q64" s="44"/>
      <c r="S64" s="77"/>
      <c r="U64" s="44"/>
      <c r="V64" s="44"/>
      <c r="W64" s="44"/>
      <c r="X64" s="44"/>
      <c r="Y64" s="44"/>
      <c r="Z64" s="44"/>
      <c r="AA64" s="44"/>
      <c r="AC64" s="44"/>
      <c r="AD64" s="44"/>
      <c r="AE64" s="44"/>
      <c r="AF64" s="44"/>
      <c r="AG64" s="44"/>
      <c r="AH64" s="44"/>
    </row>
    <row r="65" spans="2:34" x14ac:dyDescent="0.25">
      <c r="B65" s="77"/>
      <c r="D65" s="44"/>
      <c r="E65" s="44"/>
      <c r="F65" s="44"/>
      <c r="G65" s="44"/>
      <c r="H65" s="44"/>
      <c r="I65" s="44"/>
      <c r="J65" s="44"/>
      <c r="L65" s="44"/>
      <c r="M65" s="44"/>
      <c r="N65" s="44"/>
      <c r="O65" s="44"/>
      <c r="P65" s="44"/>
      <c r="Q65" s="44"/>
      <c r="S65" s="77"/>
      <c r="U65" s="44"/>
      <c r="V65" s="44"/>
      <c r="W65" s="44"/>
      <c r="X65" s="44"/>
      <c r="Y65" s="44"/>
      <c r="Z65" s="44"/>
      <c r="AA65" s="44"/>
      <c r="AC65" s="44"/>
      <c r="AD65" s="44"/>
      <c r="AE65" s="44"/>
      <c r="AF65" s="44"/>
      <c r="AG65" s="44"/>
      <c r="AH65" s="44"/>
    </row>
    <row r="66" spans="2:34" x14ac:dyDescent="0.25">
      <c r="B66" s="77"/>
      <c r="D66" s="44"/>
      <c r="E66" s="44"/>
      <c r="F66" s="44"/>
      <c r="G66" s="44"/>
      <c r="H66" s="44"/>
      <c r="I66" s="44"/>
      <c r="J66" s="44"/>
      <c r="L66" s="44"/>
      <c r="M66" s="44"/>
      <c r="N66" s="44"/>
      <c r="O66" s="44"/>
      <c r="P66" s="44"/>
      <c r="Q66" s="44"/>
      <c r="S66" s="77"/>
      <c r="U66" s="44"/>
      <c r="V66" s="44"/>
      <c r="W66" s="44"/>
      <c r="X66" s="44"/>
      <c r="Y66" s="44"/>
      <c r="Z66" s="44"/>
      <c r="AA66" s="44"/>
      <c r="AC66" s="44"/>
      <c r="AD66" s="44"/>
      <c r="AE66" s="44"/>
      <c r="AF66" s="44"/>
      <c r="AG66" s="44"/>
      <c r="AH66" s="44"/>
    </row>
    <row r="67" spans="2:34" x14ac:dyDescent="0.25">
      <c r="B67" s="77"/>
      <c r="D67" s="44"/>
      <c r="E67" s="44"/>
      <c r="F67" s="44"/>
      <c r="G67" s="44"/>
      <c r="H67" s="44"/>
      <c r="I67" s="44"/>
      <c r="J67" s="44"/>
      <c r="L67" s="44"/>
      <c r="M67" s="44"/>
      <c r="N67" s="44"/>
      <c r="O67" s="44"/>
      <c r="P67" s="44"/>
      <c r="Q67" s="44"/>
      <c r="S67" s="77"/>
      <c r="U67" s="44"/>
      <c r="V67" s="44"/>
      <c r="W67" s="44"/>
      <c r="X67" s="44"/>
      <c r="Y67" s="44"/>
      <c r="Z67" s="44"/>
      <c r="AA67" s="44"/>
      <c r="AC67" s="44"/>
      <c r="AD67" s="44"/>
      <c r="AE67" s="44"/>
      <c r="AF67" s="44"/>
      <c r="AG67" s="44"/>
      <c r="AH67" s="44"/>
    </row>
    <row r="68" spans="2:34" x14ac:dyDescent="0.25">
      <c r="B68" s="77"/>
      <c r="D68" s="44"/>
      <c r="E68" s="44"/>
      <c r="F68" s="44"/>
      <c r="G68" s="44"/>
      <c r="H68" s="44"/>
      <c r="I68" s="44"/>
      <c r="J68" s="44"/>
      <c r="L68" s="44"/>
      <c r="M68" s="44"/>
      <c r="N68" s="44"/>
      <c r="O68" s="44"/>
      <c r="P68" s="44"/>
      <c r="Q68" s="44"/>
      <c r="S68" s="77"/>
      <c r="U68" s="44"/>
      <c r="V68" s="44"/>
      <c r="W68" s="44"/>
      <c r="X68" s="44"/>
      <c r="Y68" s="44"/>
      <c r="Z68" s="44"/>
      <c r="AA68" s="44"/>
      <c r="AC68" s="44"/>
      <c r="AD68" s="44"/>
      <c r="AE68" s="44"/>
      <c r="AF68" s="44"/>
      <c r="AG68" s="44"/>
      <c r="AH68" s="44"/>
    </row>
    <row r="69" spans="2:34" x14ac:dyDescent="0.25">
      <c r="B69" s="77"/>
      <c r="D69" s="44"/>
      <c r="E69" s="44"/>
      <c r="F69" s="44"/>
      <c r="G69" s="44"/>
      <c r="H69" s="44"/>
      <c r="I69" s="44"/>
      <c r="J69" s="44"/>
      <c r="L69" s="44"/>
      <c r="M69" s="44"/>
      <c r="N69" s="44"/>
      <c r="O69" s="44"/>
      <c r="P69" s="44"/>
      <c r="Q69" s="44"/>
      <c r="S69" s="77"/>
      <c r="U69" s="44"/>
      <c r="V69" s="44"/>
      <c r="W69" s="44"/>
      <c r="X69" s="44"/>
      <c r="Y69" s="44"/>
      <c r="Z69" s="44"/>
      <c r="AA69" s="44"/>
      <c r="AC69" s="44"/>
      <c r="AD69" s="44"/>
      <c r="AE69" s="44"/>
      <c r="AF69" s="44"/>
      <c r="AG69" s="44"/>
      <c r="AH69" s="44"/>
    </row>
    <row r="70" spans="2:34" x14ac:dyDescent="0.25">
      <c r="B70" s="77"/>
      <c r="D70" s="44"/>
      <c r="E70" s="44"/>
      <c r="F70" s="44"/>
      <c r="G70" s="44"/>
      <c r="H70" s="44"/>
      <c r="I70" s="44"/>
      <c r="J70" s="44"/>
      <c r="L70" s="44"/>
      <c r="M70" s="44"/>
      <c r="N70" s="44"/>
      <c r="O70" s="44"/>
      <c r="P70" s="44"/>
      <c r="Q70" s="44"/>
      <c r="S70" s="77"/>
      <c r="U70" s="44"/>
      <c r="V70" s="44"/>
      <c r="W70" s="44"/>
      <c r="X70" s="44"/>
      <c r="Y70" s="44"/>
      <c r="Z70" s="44"/>
      <c r="AA70" s="44"/>
      <c r="AC70" s="44"/>
      <c r="AD70" s="44"/>
      <c r="AE70" s="44"/>
      <c r="AF70" s="44"/>
      <c r="AG70" s="44"/>
      <c r="AH70" s="44"/>
    </row>
    <row r="71" spans="2:34" x14ac:dyDescent="0.25">
      <c r="B71" s="77"/>
      <c r="D71" s="44"/>
      <c r="E71" s="44"/>
      <c r="F71" s="44"/>
      <c r="G71" s="44"/>
      <c r="H71" s="44"/>
      <c r="I71" s="44"/>
      <c r="J71" s="44"/>
      <c r="L71" s="44"/>
      <c r="M71" s="44"/>
      <c r="N71" s="44"/>
      <c r="O71" s="44"/>
      <c r="P71" s="44"/>
      <c r="Q71" s="44"/>
      <c r="S71" s="77"/>
      <c r="U71" s="44"/>
      <c r="V71" s="44"/>
      <c r="W71" s="44"/>
      <c r="X71" s="44"/>
      <c r="Y71" s="44"/>
      <c r="Z71" s="44"/>
      <c r="AA71" s="44"/>
      <c r="AC71" s="44"/>
      <c r="AD71" s="44"/>
      <c r="AE71" s="44"/>
      <c r="AF71" s="44"/>
      <c r="AG71" s="44"/>
      <c r="AH71" s="44"/>
    </row>
    <row r="72" spans="2:34" x14ac:dyDescent="0.25">
      <c r="B72" s="77"/>
      <c r="D72" s="44"/>
      <c r="E72" s="44"/>
      <c r="F72" s="44"/>
      <c r="G72" s="44"/>
      <c r="H72" s="44"/>
      <c r="I72" s="44"/>
      <c r="J72" s="44"/>
      <c r="L72" s="44"/>
      <c r="M72" s="44"/>
      <c r="N72" s="44"/>
      <c r="O72" s="44"/>
      <c r="P72" s="44"/>
      <c r="Q72" s="44"/>
      <c r="S72" s="77"/>
      <c r="U72" s="44"/>
      <c r="V72" s="44"/>
      <c r="W72" s="44"/>
      <c r="X72" s="44"/>
      <c r="Y72" s="44"/>
      <c r="Z72" s="44"/>
      <c r="AA72" s="44"/>
      <c r="AC72" s="44"/>
      <c r="AD72" s="44"/>
      <c r="AE72" s="44"/>
      <c r="AF72" s="44"/>
      <c r="AG72" s="44"/>
      <c r="AH72" s="44"/>
    </row>
    <row r="73" spans="2:34" x14ac:dyDescent="0.25">
      <c r="B73" s="77"/>
      <c r="D73" s="44"/>
      <c r="E73" s="44"/>
      <c r="F73" s="44"/>
      <c r="G73" s="44"/>
      <c r="H73" s="44"/>
      <c r="I73" s="44"/>
      <c r="J73" s="44"/>
      <c r="L73" s="44"/>
      <c r="M73" s="44"/>
      <c r="N73" s="44"/>
      <c r="O73" s="44"/>
      <c r="P73" s="44"/>
      <c r="Q73" s="44"/>
      <c r="S73" s="77"/>
      <c r="U73" s="44"/>
      <c r="V73" s="44"/>
      <c r="W73" s="44"/>
      <c r="X73" s="44"/>
      <c r="Y73" s="44"/>
      <c r="Z73" s="44"/>
      <c r="AA73" s="44"/>
      <c r="AC73" s="44"/>
      <c r="AD73" s="44"/>
      <c r="AE73" s="44"/>
      <c r="AF73" s="44"/>
      <c r="AG73" s="44"/>
      <c r="AH73" s="44"/>
    </row>
    <row r="74" spans="2:34" x14ac:dyDescent="0.25">
      <c r="B74" s="77"/>
      <c r="D74" s="44"/>
      <c r="E74" s="44"/>
      <c r="F74" s="44"/>
      <c r="G74" s="44"/>
      <c r="H74" s="44"/>
      <c r="I74" s="44"/>
      <c r="J74" s="44"/>
      <c r="L74" s="44"/>
      <c r="M74" s="44"/>
      <c r="N74" s="44"/>
      <c r="O74" s="44"/>
      <c r="P74" s="44"/>
      <c r="Q74" s="44"/>
      <c r="S74" s="77"/>
      <c r="U74" s="44"/>
      <c r="V74" s="44"/>
      <c r="W74" s="44"/>
      <c r="X74" s="44"/>
      <c r="Y74" s="44"/>
      <c r="Z74" s="44"/>
      <c r="AA74" s="44"/>
      <c r="AC74" s="44"/>
      <c r="AD74" s="44"/>
      <c r="AE74" s="44"/>
      <c r="AF74" s="44"/>
      <c r="AG74" s="44"/>
      <c r="AH74" s="44"/>
    </row>
    <row r="75" spans="2:34" x14ac:dyDescent="0.25">
      <c r="B75" s="77"/>
      <c r="D75" s="44"/>
      <c r="E75" s="44"/>
      <c r="F75" s="44"/>
      <c r="G75" s="44"/>
      <c r="H75" s="44"/>
      <c r="I75" s="44"/>
      <c r="J75" s="44"/>
      <c r="L75" s="44"/>
      <c r="M75" s="44"/>
      <c r="N75" s="44"/>
      <c r="O75" s="44"/>
      <c r="P75" s="44"/>
      <c r="Q75" s="44"/>
      <c r="S75" s="77"/>
      <c r="U75" s="44"/>
      <c r="V75" s="44"/>
      <c r="W75" s="44"/>
      <c r="X75" s="44"/>
      <c r="Y75" s="44"/>
      <c r="Z75" s="44"/>
      <c r="AA75" s="44"/>
      <c r="AC75" s="44"/>
      <c r="AD75" s="44"/>
      <c r="AE75" s="44"/>
      <c r="AF75" s="44"/>
      <c r="AG75" s="44"/>
      <c r="AH75" s="44"/>
    </row>
    <row r="76" spans="2:34" x14ac:dyDescent="0.25">
      <c r="B76" s="77"/>
      <c r="D76" s="44"/>
      <c r="E76" s="44"/>
      <c r="F76" s="44"/>
      <c r="G76" s="44"/>
      <c r="H76" s="44"/>
      <c r="I76" s="44"/>
      <c r="J76" s="44"/>
      <c r="L76" s="44"/>
      <c r="M76" s="44"/>
      <c r="N76" s="44"/>
      <c r="O76" s="44"/>
      <c r="P76" s="44"/>
      <c r="Q76" s="44"/>
      <c r="S76" s="77"/>
      <c r="U76" s="44"/>
      <c r="V76" s="44"/>
      <c r="W76" s="44"/>
      <c r="X76" s="44"/>
      <c r="Y76" s="44"/>
      <c r="Z76" s="44"/>
      <c r="AA76" s="44"/>
      <c r="AC76" s="44"/>
      <c r="AD76" s="44"/>
      <c r="AE76" s="44"/>
      <c r="AF76" s="44"/>
      <c r="AG76" s="44"/>
      <c r="AH76" s="44"/>
    </row>
    <row r="77" spans="2:34" x14ac:dyDescent="0.25">
      <c r="B77" s="77"/>
      <c r="D77" s="44"/>
      <c r="E77" s="44"/>
      <c r="F77" s="44"/>
      <c r="G77" s="44"/>
      <c r="H77" s="44"/>
      <c r="I77" s="44"/>
      <c r="J77" s="44"/>
      <c r="L77" s="44"/>
      <c r="M77" s="44"/>
      <c r="N77" s="44"/>
      <c r="O77" s="44"/>
      <c r="P77" s="44"/>
      <c r="Q77" s="44"/>
      <c r="S77" s="77"/>
      <c r="U77" s="44"/>
      <c r="V77" s="44"/>
      <c r="W77" s="44"/>
      <c r="X77" s="44"/>
      <c r="Y77" s="44"/>
      <c r="Z77" s="44"/>
      <c r="AA77" s="44"/>
      <c r="AC77" s="44"/>
      <c r="AD77" s="44"/>
      <c r="AE77" s="44"/>
      <c r="AF77" s="44"/>
      <c r="AG77" s="44"/>
      <c r="AH77" s="44"/>
    </row>
    <row r="78" spans="2:34" x14ac:dyDescent="0.25">
      <c r="B78" s="77"/>
      <c r="D78" s="44"/>
      <c r="E78" s="44"/>
      <c r="F78" s="44"/>
      <c r="G78" s="44"/>
      <c r="H78" s="44"/>
      <c r="I78" s="44"/>
      <c r="J78" s="44"/>
      <c r="L78" s="44"/>
      <c r="M78" s="44"/>
      <c r="N78" s="44"/>
      <c r="O78" s="44"/>
      <c r="P78" s="44"/>
      <c r="Q78" s="44"/>
      <c r="S78" s="77"/>
      <c r="U78" s="44"/>
      <c r="V78" s="44"/>
      <c r="W78" s="44"/>
      <c r="X78" s="44"/>
      <c r="Y78" s="44"/>
      <c r="Z78" s="44"/>
      <c r="AA78" s="44"/>
      <c r="AC78" s="44"/>
      <c r="AD78" s="44"/>
      <c r="AE78" s="44"/>
      <c r="AF78" s="44"/>
      <c r="AG78" s="44"/>
      <c r="AH78" s="44"/>
    </row>
    <row r="79" spans="2:34" x14ac:dyDescent="0.25">
      <c r="B79" s="77"/>
      <c r="D79" s="44"/>
      <c r="E79" s="44"/>
      <c r="F79" s="44"/>
      <c r="G79" s="44"/>
      <c r="H79" s="44"/>
      <c r="I79" s="44"/>
      <c r="J79" s="44"/>
      <c r="L79" s="44"/>
      <c r="M79" s="44"/>
      <c r="N79" s="44"/>
      <c r="O79" s="44"/>
      <c r="P79" s="44"/>
      <c r="Q79" s="44"/>
      <c r="S79" s="77"/>
      <c r="U79" s="44"/>
      <c r="V79" s="44"/>
      <c r="W79" s="44"/>
      <c r="X79" s="44"/>
      <c r="Y79" s="44"/>
      <c r="Z79" s="44"/>
      <c r="AA79" s="44"/>
      <c r="AC79" s="44"/>
      <c r="AD79" s="44"/>
      <c r="AE79" s="44"/>
      <c r="AF79" s="44"/>
      <c r="AG79" s="44"/>
      <c r="AH79" s="44"/>
    </row>
    <row r="80" spans="2:34" x14ac:dyDescent="0.25">
      <c r="B80" s="77"/>
      <c r="D80" s="44"/>
      <c r="E80" s="44"/>
      <c r="F80" s="44"/>
      <c r="G80" s="44"/>
      <c r="H80" s="44"/>
      <c r="I80" s="44"/>
      <c r="J80" s="44"/>
      <c r="L80" s="44"/>
      <c r="M80" s="44"/>
      <c r="N80" s="44"/>
      <c r="O80" s="44"/>
      <c r="P80" s="44"/>
      <c r="Q80" s="44"/>
      <c r="S80" s="77"/>
      <c r="U80" s="44"/>
      <c r="V80" s="44"/>
      <c r="W80" s="44"/>
      <c r="X80" s="44"/>
      <c r="Y80" s="44"/>
      <c r="Z80" s="44"/>
      <c r="AA80" s="44"/>
      <c r="AC80" s="44"/>
      <c r="AD80" s="44"/>
      <c r="AE80" s="44"/>
      <c r="AF80" s="44"/>
      <c r="AG80" s="44"/>
      <c r="AH80" s="44"/>
    </row>
    <row r="81" spans="2:34" x14ac:dyDescent="0.25">
      <c r="B81" s="77"/>
      <c r="D81" s="44"/>
      <c r="E81" s="44"/>
      <c r="F81" s="44"/>
      <c r="G81" s="44"/>
      <c r="H81" s="44"/>
      <c r="I81" s="44"/>
      <c r="J81" s="44"/>
      <c r="L81" s="44"/>
      <c r="M81" s="44"/>
      <c r="N81" s="44"/>
      <c r="O81" s="44"/>
      <c r="P81" s="44"/>
      <c r="Q81" s="44"/>
      <c r="S81" s="77"/>
      <c r="U81" s="44"/>
      <c r="V81" s="44"/>
      <c r="W81" s="44"/>
      <c r="X81" s="44"/>
      <c r="Y81" s="44"/>
      <c r="Z81" s="44"/>
      <c r="AA81" s="44"/>
      <c r="AC81" s="44"/>
      <c r="AD81" s="44"/>
      <c r="AE81" s="44"/>
      <c r="AF81" s="44"/>
      <c r="AG81" s="44"/>
      <c r="AH81" s="44"/>
    </row>
    <row r="82" spans="2:34" x14ac:dyDescent="0.25">
      <c r="B82" s="77"/>
      <c r="D82" s="44"/>
      <c r="E82" s="44"/>
      <c r="F82" s="44"/>
      <c r="G82" s="44"/>
      <c r="H82" s="44"/>
      <c r="I82" s="44"/>
      <c r="J82" s="44"/>
      <c r="L82" s="44"/>
      <c r="M82" s="44"/>
      <c r="N82" s="44"/>
      <c r="O82" s="44"/>
      <c r="P82" s="44"/>
      <c r="Q82" s="44"/>
      <c r="S82" s="77"/>
      <c r="U82" s="44"/>
      <c r="V82" s="44"/>
      <c r="W82" s="44"/>
      <c r="X82" s="44"/>
      <c r="Y82" s="44"/>
      <c r="Z82" s="44"/>
      <c r="AA82" s="44"/>
      <c r="AC82" s="44"/>
      <c r="AD82" s="44"/>
      <c r="AE82" s="44"/>
      <c r="AF82" s="44"/>
      <c r="AG82" s="44"/>
      <c r="AH82" s="44"/>
    </row>
    <row r="83" spans="2:34" x14ac:dyDescent="0.25">
      <c r="B83" s="77"/>
      <c r="D83" s="44"/>
      <c r="E83" s="44"/>
      <c r="F83" s="44"/>
      <c r="G83" s="44"/>
      <c r="H83" s="44"/>
      <c r="I83" s="44"/>
      <c r="J83" s="44"/>
      <c r="L83" s="44"/>
      <c r="M83" s="44"/>
      <c r="N83" s="44"/>
      <c r="O83" s="44"/>
      <c r="P83" s="44"/>
      <c r="Q83" s="44"/>
      <c r="S83" s="77"/>
      <c r="U83" s="44"/>
      <c r="V83" s="44"/>
      <c r="W83" s="44"/>
      <c r="X83" s="44"/>
      <c r="Y83" s="44"/>
      <c r="Z83" s="44"/>
      <c r="AA83" s="44"/>
      <c r="AC83" s="44"/>
      <c r="AD83" s="44"/>
      <c r="AE83" s="44"/>
      <c r="AF83" s="44"/>
      <c r="AG83" s="44"/>
      <c r="AH83" s="44"/>
    </row>
    <row r="84" spans="2:34" x14ac:dyDescent="0.25">
      <c r="B84" s="77"/>
      <c r="D84" s="44"/>
      <c r="E84" s="44"/>
      <c r="F84" s="44"/>
      <c r="G84" s="44"/>
      <c r="H84" s="44"/>
      <c r="I84" s="44"/>
      <c r="J84" s="44"/>
      <c r="L84" s="44"/>
      <c r="M84" s="44"/>
      <c r="N84" s="44"/>
      <c r="O84" s="44"/>
      <c r="P84" s="44"/>
      <c r="Q84" s="44"/>
      <c r="S84" s="77"/>
      <c r="U84" s="44"/>
      <c r="V84" s="44"/>
      <c r="W84" s="44"/>
      <c r="X84" s="44"/>
      <c r="Y84" s="44"/>
      <c r="Z84" s="44"/>
      <c r="AA84" s="44"/>
      <c r="AC84" s="44"/>
      <c r="AD84" s="44"/>
      <c r="AE84" s="44"/>
      <c r="AF84" s="44"/>
      <c r="AG84" s="44"/>
      <c r="AH84" s="44"/>
    </row>
    <row r="85" spans="2:34" x14ac:dyDescent="0.25">
      <c r="B85" s="77"/>
      <c r="D85" s="44"/>
      <c r="E85" s="44"/>
      <c r="F85" s="44"/>
      <c r="G85" s="44"/>
      <c r="H85" s="44"/>
      <c r="I85" s="44"/>
      <c r="J85" s="44"/>
      <c r="L85" s="44"/>
      <c r="M85" s="44"/>
      <c r="N85" s="44"/>
      <c r="O85" s="44"/>
      <c r="P85" s="44"/>
      <c r="Q85" s="44"/>
      <c r="S85" s="77"/>
      <c r="U85" s="44"/>
      <c r="V85" s="44"/>
      <c r="W85" s="44"/>
      <c r="X85" s="44"/>
      <c r="Y85" s="44"/>
      <c r="Z85" s="44"/>
      <c r="AA85" s="44"/>
      <c r="AC85" s="44"/>
      <c r="AD85" s="44"/>
      <c r="AE85" s="44"/>
      <c r="AF85" s="44"/>
      <c r="AG85" s="44"/>
      <c r="AH85" s="44"/>
    </row>
    <row r="86" spans="2:34" x14ac:dyDescent="0.25">
      <c r="B86" s="77"/>
      <c r="D86" s="44"/>
      <c r="E86" s="44"/>
      <c r="F86" s="44"/>
      <c r="G86" s="44"/>
      <c r="H86" s="44"/>
      <c r="I86" s="44"/>
      <c r="J86" s="44"/>
      <c r="L86" s="44"/>
      <c r="M86" s="44"/>
      <c r="N86" s="44"/>
      <c r="O86" s="44"/>
      <c r="P86" s="44"/>
      <c r="Q86" s="44"/>
      <c r="S86" s="77"/>
      <c r="U86" s="44"/>
      <c r="V86" s="44"/>
      <c r="W86" s="44"/>
      <c r="X86" s="44"/>
      <c r="Y86" s="44"/>
      <c r="Z86" s="44"/>
      <c r="AA86" s="44"/>
      <c r="AC86" s="44"/>
      <c r="AD86" s="44"/>
      <c r="AE86" s="44"/>
      <c r="AF86" s="44"/>
      <c r="AG86" s="44"/>
      <c r="AH86" s="44"/>
    </row>
    <row r="87" spans="2:34" x14ac:dyDescent="0.25">
      <c r="B87" s="77"/>
      <c r="D87" s="44"/>
      <c r="E87" s="44"/>
      <c r="F87" s="44"/>
      <c r="G87" s="44"/>
      <c r="H87" s="44"/>
      <c r="I87" s="44"/>
      <c r="J87" s="44"/>
      <c r="L87" s="44"/>
      <c r="M87" s="44"/>
      <c r="N87" s="44"/>
      <c r="O87" s="44"/>
      <c r="P87" s="44"/>
      <c r="Q87" s="44"/>
      <c r="S87" s="77"/>
      <c r="U87" s="44"/>
      <c r="V87" s="44"/>
      <c r="W87" s="44"/>
      <c r="X87" s="44"/>
      <c r="Y87" s="44"/>
      <c r="Z87" s="44"/>
      <c r="AA87" s="44"/>
      <c r="AC87" s="44"/>
      <c r="AD87" s="44"/>
      <c r="AE87" s="44"/>
      <c r="AF87" s="44"/>
      <c r="AG87" s="44"/>
      <c r="AH87" s="44"/>
    </row>
    <row r="88" spans="2:34" x14ac:dyDescent="0.25">
      <c r="B88" s="77"/>
      <c r="D88" s="44"/>
      <c r="E88" s="44"/>
      <c r="F88" s="44"/>
      <c r="G88" s="44"/>
      <c r="H88" s="44"/>
      <c r="I88" s="44"/>
      <c r="J88" s="44"/>
      <c r="L88" s="44"/>
      <c r="M88" s="44"/>
      <c r="N88" s="44"/>
      <c r="O88" s="44"/>
      <c r="P88" s="44"/>
      <c r="Q88" s="44"/>
      <c r="S88" s="77"/>
      <c r="U88" s="44"/>
      <c r="V88" s="44"/>
      <c r="W88" s="44"/>
      <c r="X88" s="44"/>
      <c r="Y88" s="44"/>
      <c r="Z88" s="44"/>
      <c r="AA88" s="44"/>
      <c r="AC88" s="44"/>
      <c r="AD88" s="44"/>
      <c r="AE88" s="44"/>
      <c r="AF88" s="44"/>
      <c r="AG88" s="44"/>
      <c r="AH88" s="44"/>
    </row>
    <row r="89" spans="2:34" x14ac:dyDescent="0.25">
      <c r="B89" s="77"/>
      <c r="D89" s="44"/>
      <c r="E89" s="44"/>
      <c r="F89" s="44"/>
      <c r="G89" s="44"/>
      <c r="H89" s="44"/>
      <c r="I89" s="44"/>
      <c r="J89" s="44"/>
      <c r="L89" s="44"/>
      <c r="M89" s="44"/>
      <c r="N89" s="44"/>
      <c r="O89" s="44"/>
      <c r="P89" s="44"/>
      <c r="Q89" s="44"/>
      <c r="S89" s="77"/>
      <c r="U89" s="44"/>
      <c r="V89" s="44"/>
      <c r="W89" s="44"/>
      <c r="X89" s="44"/>
      <c r="Y89" s="44"/>
      <c r="Z89" s="44"/>
      <c r="AA89" s="44"/>
      <c r="AC89" s="44"/>
      <c r="AD89" s="44"/>
      <c r="AE89" s="44"/>
      <c r="AF89" s="44"/>
      <c r="AG89" s="44"/>
      <c r="AH89" s="44"/>
    </row>
    <row r="90" spans="2:34" x14ac:dyDescent="0.25">
      <c r="B90" s="77"/>
      <c r="D90" s="44"/>
      <c r="E90" s="44"/>
      <c r="F90" s="44"/>
      <c r="G90" s="44"/>
      <c r="H90" s="44"/>
      <c r="I90" s="44"/>
      <c r="J90" s="44"/>
      <c r="L90" s="44"/>
      <c r="M90" s="44"/>
      <c r="N90" s="44"/>
      <c r="O90" s="44"/>
      <c r="P90" s="44"/>
      <c r="Q90" s="44"/>
      <c r="S90" s="77"/>
      <c r="U90" s="44"/>
      <c r="V90" s="44"/>
      <c r="W90" s="44"/>
      <c r="X90" s="44"/>
      <c r="Y90" s="44"/>
      <c r="Z90" s="44"/>
      <c r="AA90" s="44"/>
      <c r="AC90" s="44"/>
      <c r="AD90" s="44"/>
      <c r="AE90" s="44"/>
      <c r="AF90" s="44"/>
      <c r="AG90" s="44"/>
      <c r="AH90" s="44"/>
    </row>
    <row r="91" spans="2:34" x14ac:dyDescent="0.25">
      <c r="B91" s="77"/>
      <c r="D91" s="44"/>
      <c r="E91" s="44"/>
      <c r="F91" s="44"/>
      <c r="G91" s="44"/>
      <c r="H91" s="44"/>
      <c r="I91" s="44"/>
      <c r="J91" s="44"/>
      <c r="L91" s="44"/>
      <c r="M91" s="44"/>
      <c r="N91" s="44"/>
      <c r="O91" s="44"/>
      <c r="P91" s="44"/>
      <c r="Q91" s="44"/>
      <c r="S91" s="77"/>
      <c r="U91" s="44"/>
      <c r="V91" s="44"/>
      <c r="W91" s="44"/>
      <c r="X91" s="44"/>
      <c r="Y91" s="44"/>
      <c r="Z91" s="44"/>
      <c r="AA91" s="44"/>
      <c r="AC91" s="44"/>
      <c r="AD91" s="44"/>
      <c r="AE91" s="44"/>
      <c r="AF91" s="44"/>
      <c r="AG91" s="44"/>
      <c r="AH91" s="44"/>
    </row>
    <row r="92" spans="2:34" x14ac:dyDescent="0.25">
      <c r="B92" s="77"/>
      <c r="D92" s="44"/>
      <c r="E92" s="44"/>
      <c r="F92" s="44"/>
      <c r="G92" s="44"/>
      <c r="H92" s="44"/>
      <c r="I92" s="44"/>
      <c r="J92" s="44"/>
      <c r="L92" s="44"/>
      <c r="M92" s="44"/>
      <c r="N92" s="44"/>
      <c r="O92" s="44"/>
      <c r="P92" s="44"/>
      <c r="Q92" s="44"/>
      <c r="S92" s="77"/>
      <c r="U92" s="44"/>
      <c r="V92" s="44"/>
      <c r="W92" s="44"/>
      <c r="X92" s="44"/>
      <c r="Y92" s="44"/>
      <c r="Z92" s="44"/>
      <c r="AA92" s="44"/>
      <c r="AC92" s="44"/>
      <c r="AD92" s="44"/>
      <c r="AE92" s="44"/>
      <c r="AF92" s="44"/>
      <c r="AG92" s="44"/>
      <c r="AH92" s="44"/>
    </row>
    <row r="93" spans="2:34" x14ac:dyDescent="0.25">
      <c r="B93" s="77"/>
      <c r="D93" s="44"/>
      <c r="E93" s="44"/>
      <c r="F93" s="44"/>
      <c r="G93" s="44"/>
      <c r="H93" s="44"/>
      <c r="I93" s="44"/>
      <c r="J93" s="44"/>
      <c r="L93" s="44"/>
      <c r="M93" s="44"/>
      <c r="N93" s="44"/>
      <c r="O93" s="44"/>
      <c r="P93" s="44"/>
      <c r="Q93" s="44"/>
      <c r="S93" s="77"/>
      <c r="U93" s="44"/>
      <c r="V93" s="44"/>
      <c r="W93" s="44"/>
      <c r="X93" s="44"/>
      <c r="Y93" s="44"/>
      <c r="Z93" s="44"/>
      <c r="AA93" s="44"/>
      <c r="AC93" s="44"/>
      <c r="AD93" s="44"/>
      <c r="AE93" s="44"/>
      <c r="AF93" s="44"/>
      <c r="AG93" s="44"/>
      <c r="AH93" s="44"/>
    </row>
    <row r="94" spans="2:34" x14ac:dyDescent="0.25">
      <c r="B94" s="77"/>
      <c r="D94" s="44"/>
      <c r="E94" s="44"/>
      <c r="F94" s="44"/>
      <c r="G94" s="44"/>
      <c r="H94" s="44"/>
      <c r="I94" s="44"/>
      <c r="J94" s="44"/>
      <c r="L94" s="44"/>
      <c r="M94" s="44"/>
      <c r="N94" s="44"/>
      <c r="O94" s="44"/>
      <c r="P94" s="44"/>
      <c r="Q94" s="44"/>
      <c r="S94" s="77"/>
      <c r="U94" s="44"/>
      <c r="V94" s="44"/>
      <c r="W94" s="44"/>
      <c r="X94" s="44"/>
      <c r="Y94" s="44"/>
      <c r="Z94" s="44"/>
      <c r="AA94" s="44"/>
      <c r="AC94" s="44"/>
      <c r="AD94" s="44"/>
      <c r="AE94" s="44"/>
      <c r="AF94" s="44"/>
      <c r="AG94" s="44"/>
      <c r="AH94" s="44"/>
    </row>
    <row r="95" spans="2:34" x14ac:dyDescent="0.25">
      <c r="B95" s="77"/>
      <c r="D95" s="44"/>
      <c r="E95" s="44"/>
      <c r="F95" s="44"/>
      <c r="G95" s="44"/>
      <c r="H95" s="44"/>
      <c r="I95" s="44"/>
      <c r="J95" s="44"/>
      <c r="L95" s="44"/>
      <c r="M95" s="44"/>
      <c r="N95" s="44"/>
      <c r="O95" s="44"/>
      <c r="P95" s="44"/>
      <c r="Q95" s="44"/>
      <c r="S95" s="77"/>
      <c r="U95" s="44"/>
      <c r="V95" s="44"/>
      <c r="W95" s="44"/>
      <c r="X95" s="44"/>
      <c r="Y95" s="44"/>
      <c r="Z95" s="44"/>
      <c r="AA95" s="44"/>
      <c r="AC95" s="44"/>
      <c r="AD95" s="44"/>
      <c r="AE95" s="44"/>
      <c r="AF95" s="44"/>
      <c r="AG95" s="44"/>
      <c r="AH95" s="44"/>
    </row>
    <row r="96" spans="2:34" x14ac:dyDescent="0.25">
      <c r="B96" s="77"/>
      <c r="D96" s="44"/>
      <c r="E96" s="44"/>
      <c r="F96" s="44"/>
      <c r="G96" s="44"/>
      <c r="H96" s="44"/>
      <c r="I96" s="44"/>
      <c r="J96" s="44"/>
      <c r="L96" s="44"/>
      <c r="M96" s="44"/>
      <c r="N96" s="44"/>
      <c r="O96" s="44"/>
      <c r="P96" s="44"/>
      <c r="Q96" s="44"/>
      <c r="S96" s="77"/>
      <c r="U96" s="44"/>
      <c r="V96" s="44"/>
      <c r="W96" s="44"/>
      <c r="X96" s="44"/>
      <c r="Y96" s="44"/>
      <c r="Z96" s="44"/>
      <c r="AA96" s="44"/>
      <c r="AC96" s="44"/>
      <c r="AD96" s="44"/>
      <c r="AE96" s="44"/>
      <c r="AF96" s="44"/>
      <c r="AG96" s="44"/>
      <c r="AH96" s="44"/>
    </row>
    <row r="97" spans="2:34" x14ac:dyDescent="0.25">
      <c r="B97" s="77"/>
      <c r="D97" s="44"/>
      <c r="E97" s="44"/>
      <c r="F97" s="44"/>
      <c r="G97" s="44"/>
      <c r="H97" s="44"/>
      <c r="I97" s="44"/>
      <c r="J97" s="44"/>
      <c r="L97" s="44"/>
      <c r="M97" s="44"/>
      <c r="N97" s="44"/>
      <c r="O97" s="44"/>
      <c r="P97" s="44"/>
      <c r="Q97" s="44"/>
      <c r="S97" s="77"/>
      <c r="U97" s="44"/>
      <c r="V97" s="44"/>
      <c r="W97" s="44"/>
      <c r="X97" s="44"/>
      <c r="Y97" s="44"/>
      <c r="Z97" s="44"/>
      <c r="AA97" s="44"/>
      <c r="AC97" s="44"/>
      <c r="AD97" s="44"/>
      <c r="AE97" s="44"/>
      <c r="AF97" s="44"/>
      <c r="AG97" s="44"/>
      <c r="AH97" s="44"/>
    </row>
    <row r="98" spans="2:34" x14ac:dyDescent="0.25">
      <c r="B98" s="77"/>
      <c r="D98" s="44"/>
      <c r="E98" s="44"/>
      <c r="F98" s="44"/>
      <c r="G98" s="44"/>
      <c r="H98" s="44"/>
      <c r="I98" s="44"/>
      <c r="J98" s="44"/>
      <c r="L98" s="44"/>
      <c r="M98" s="44"/>
      <c r="N98" s="44"/>
      <c r="O98" s="44"/>
      <c r="P98" s="44"/>
      <c r="Q98" s="44"/>
      <c r="S98" s="77"/>
      <c r="U98" s="44"/>
      <c r="V98" s="44"/>
      <c r="W98" s="44"/>
      <c r="X98" s="44"/>
      <c r="Y98" s="44"/>
      <c r="Z98" s="44"/>
      <c r="AA98" s="44"/>
      <c r="AC98" s="44"/>
      <c r="AD98" s="44"/>
      <c r="AE98" s="44"/>
      <c r="AF98" s="44"/>
      <c r="AG98" s="44"/>
      <c r="AH98" s="44"/>
    </row>
    <row r="99" spans="2:34" x14ac:dyDescent="0.25">
      <c r="B99" s="77"/>
      <c r="D99" s="44"/>
      <c r="E99" s="44"/>
      <c r="F99" s="44"/>
      <c r="G99" s="44"/>
      <c r="H99" s="44"/>
      <c r="I99" s="44"/>
      <c r="J99" s="44"/>
      <c r="L99" s="44"/>
      <c r="M99" s="44"/>
      <c r="N99" s="44"/>
      <c r="O99" s="44"/>
      <c r="P99" s="44"/>
      <c r="Q99" s="44"/>
      <c r="S99" s="77"/>
      <c r="U99" s="44"/>
      <c r="V99" s="44"/>
      <c r="W99" s="44"/>
      <c r="X99" s="44"/>
      <c r="Y99" s="44"/>
      <c r="Z99" s="44"/>
      <c r="AA99" s="44"/>
      <c r="AC99" s="44"/>
      <c r="AD99" s="44"/>
      <c r="AE99" s="44"/>
      <c r="AF99" s="44"/>
      <c r="AG99" s="44"/>
      <c r="AH99" s="44"/>
    </row>
    <row r="100" spans="2:34" x14ac:dyDescent="0.25">
      <c r="B100" s="77"/>
      <c r="D100" s="44"/>
      <c r="E100" s="44"/>
      <c r="F100" s="44"/>
      <c r="G100" s="44"/>
      <c r="H100" s="44"/>
      <c r="I100" s="44"/>
      <c r="J100" s="44"/>
      <c r="L100" s="44"/>
      <c r="M100" s="44"/>
      <c r="N100" s="44"/>
      <c r="O100" s="44"/>
      <c r="P100" s="44"/>
      <c r="Q100" s="44"/>
      <c r="S100" s="77"/>
      <c r="U100" s="44"/>
      <c r="V100" s="44"/>
      <c r="W100" s="44"/>
      <c r="X100" s="44"/>
      <c r="Y100" s="44"/>
      <c r="Z100" s="44"/>
      <c r="AA100" s="44"/>
      <c r="AC100" s="44"/>
      <c r="AD100" s="44"/>
      <c r="AE100" s="44"/>
      <c r="AF100" s="44"/>
      <c r="AG100" s="44"/>
      <c r="AH100" s="44"/>
    </row>
    <row r="101" spans="2:34" x14ac:dyDescent="0.25">
      <c r="B101" s="77"/>
      <c r="D101" s="44"/>
      <c r="E101" s="44"/>
      <c r="F101" s="44"/>
      <c r="G101" s="44"/>
      <c r="H101" s="44"/>
      <c r="I101" s="44"/>
      <c r="J101" s="44"/>
      <c r="L101" s="44"/>
      <c r="M101" s="44"/>
      <c r="N101" s="44"/>
      <c r="O101" s="44"/>
      <c r="P101" s="44"/>
      <c r="Q101" s="44"/>
      <c r="S101" s="77"/>
      <c r="U101" s="44"/>
      <c r="V101" s="44"/>
      <c r="W101" s="44"/>
      <c r="X101" s="44"/>
      <c r="Y101" s="44"/>
      <c r="Z101" s="44"/>
      <c r="AA101" s="44"/>
      <c r="AC101" s="44"/>
      <c r="AD101" s="44"/>
      <c r="AE101" s="44"/>
      <c r="AF101" s="44"/>
      <c r="AG101" s="44"/>
      <c r="AH101" s="44"/>
    </row>
    <row r="102" spans="2:34" x14ac:dyDescent="0.25">
      <c r="B102" s="77"/>
      <c r="D102" s="44"/>
      <c r="E102" s="44"/>
      <c r="F102" s="44"/>
      <c r="G102" s="44"/>
      <c r="H102" s="44"/>
      <c r="I102" s="44"/>
      <c r="J102" s="44"/>
      <c r="L102" s="44"/>
      <c r="M102" s="44"/>
      <c r="N102" s="44"/>
      <c r="O102" s="44"/>
      <c r="P102" s="44"/>
      <c r="Q102" s="44"/>
      <c r="S102" s="77"/>
      <c r="U102" s="44"/>
      <c r="V102" s="44"/>
      <c r="W102" s="44"/>
      <c r="X102" s="44"/>
      <c r="Y102" s="44"/>
      <c r="Z102" s="44"/>
      <c r="AA102" s="44"/>
      <c r="AC102" s="44"/>
      <c r="AD102" s="44"/>
      <c r="AE102" s="44"/>
      <c r="AF102" s="44"/>
      <c r="AG102" s="44"/>
      <c r="AH102" s="44"/>
    </row>
    <row r="103" spans="2:34" x14ac:dyDescent="0.25">
      <c r="B103" s="77"/>
      <c r="D103" s="44"/>
      <c r="E103" s="44"/>
      <c r="F103" s="44"/>
      <c r="G103" s="44"/>
      <c r="H103" s="44"/>
      <c r="I103" s="44"/>
      <c r="J103" s="44"/>
      <c r="L103" s="44"/>
      <c r="M103" s="44"/>
      <c r="N103" s="44"/>
      <c r="O103" s="44"/>
      <c r="P103" s="44"/>
      <c r="Q103" s="44"/>
      <c r="S103" s="77"/>
      <c r="U103" s="44"/>
      <c r="V103" s="44"/>
      <c r="W103" s="44"/>
      <c r="X103" s="44"/>
      <c r="Y103" s="44"/>
      <c r="Z103" s="44"/>
      <c r="AA103" s="44"/>
      <c r="AC103" s="44"/>
      <c r="AD103" s="44"/>
      <c r="AE103" s="44"/>
      <c r="AF103" s="44"/>
      <c r="AG103" s="44"/>
      <c r="AH103" s="44"/>
    </row>
    <row r="104" spans="2:34" x14ac:dyDescent="0.25">
      <c r="B104" s="77"/>
      <c r="D104" s="44"/>
      <c r="E104" s="44"/>
      <c r="F104" s="44"/>
      <c r="G104" s="44"/>
      <c r="H104" s="44"/>
      <c r="I104" s="44"/>
      <c r="J104" s="44"/>
      <c r="L104" s="44"/>
      <c r="M104" s="44"/>
      <c r="N104" s="44"/>
      <c r="O104" s="44"/>
      <c r="P104" s="44"/>
      <c r="Q104" s="44"/>
      <c r="S104" s="77"/>
      <c r="U104" s="44"/>
      <c r="V104" s="44"/>
      <c r="W104" s="44"/>
      <c r="X104" s="44"/>
      <c r="Y104" s="44"/>
      <c r="Z104" s="44"/>
      <c r="AA104" s="44"/>
      <c r="AC104" s="44"/>
      <c r="AD104" s="44"/>
      <c r="AE104" s="44"/>
      <c r="AF104" s="44"/>
      <c r="AG104" s="44"/>
      <c r="AH104" s="44"/>
    </row>
    <row r="105" spans="2:34" x14ac:dyDescent="0.25">
      <c r="B105" s="77"/>
      <c r="D105" s="44"/>
      <c r="E105" s="44"/>
      <c r="F105" s="44"/>
      <c r="G105" s="44"/>
      <c r="H105" s="44"/>
      <c r="I105" s="44"/>
      <c r="J105" s="44"/>
      <c r="L105" s="44"/>
      <c r="M105" s="44"/>
      <c r="N105" s="44"/>
      <c r="O105" s="44"/>
      <c r="P105" s="44"/>
      <c r="Q105" s="44"/>
      <c r="S105" s="77"/>
      <c r="U105" s="44"/>
      <c r="V105" s="44"/>
      <c r="W105" s="44"/>
      <c r="X105" s="44"/>
      <c r="Y105" s="44"/>
      <c r="Z105" s="44"/>
      <c r="AA105" s="44"/>
      <c r="AC105" s="44"/>
      <c r="AD105" s="44"/>
      <c r="AE105" s="44"/>
      <c r="AF105" s="44"/>
      <c r="AG105" s="44"/>
      <c r="AH105" s="44"/>
    </row>
    <row r="106" spans="2:34" x14ac:dyDescent="0.25">
      <c r="B106" s="77"/>
      <c r="D106" s="44"/>
      <c r="E106" s="44"/>
      <c r="F106" s="44"/>
      <c r="G106" s="44"/>
      <c r="H106" s="44"/>
      <c r="I106" s="44"/>
      <c r="J106" s="44"/>
      <c r="L106" s="44"/>
      <c r="M106" s="44"/>
      <c r="N106" s="44"/>
      <c r="O106" s="44"/>
      <c r="P106" s="44"/>
      <c r="Q106" s="44"/>
      <c r="S106" s="77"/>
      <c r="U106" s="44"/>
      <c r="V106" s="44"/>
      <c r="W106" s="44"/>
      <c r="X106" s="44"/>
      <c r="Y106" s="44"/>
      <c r="Z106" s="44"/>
      <c r="AA106" s="44"/>
      <c r="AC106" s="44"/>
      <c r="AD106" s="44"/>
      <c r="AE106" s="44"/>
      <c r="AF106" s="44"/>
      <c r="AG106" s="44"/>
      <c r="AH106" s="44"/>
    </row>
    <row r="107" spans="2:34" x14ac:dyDescent="0.25">
      <c r="B107" s="77"/>
      <c r="D107" s="44"/>
      <c r="E107" s="44"/>
      <c r="F107" s="44"/>
      <c r="G107" s="44"/>
      <c r="H107" s="44"/>
      <c r="I107" s="44"/>
      <c r="J107" s="44"/>
      <c r="L107" s="44"/>
      <c r="M107" s="44"/>
      <c r="N107" s="44"/>
      <c r="O107" s="44"/>
      <c r="P107" s="44"/>
      <c r="Q107" s="44"/>
      <c r="S107" s="77"/>
      <c r="U107" s="44"/>
      <c r="V107" s="44"/>
      <c r="W107" s="44"/>
      <c r="X107" s="44"/>
      <c r="Y107" s="44"/>
      <c r="Z107" s="44"/>
      <c r="AA107" s="44"/>
      <c r="AC107" s="44"/>
      <c r="AD107" s="44"/>
      <c r="AE107" s="44"/>
      <c r="AF107" s="44"/>
      <c r="AG107" s="44"/>
      <c r="AH107" s="44"/>
    </row>
    <row r="108" spans="2:34" x14ac:dyDescent="0.25">
      <c r="B108" s="77"/>
      <c r="D108" s="44"/>
      <c r="E108" s="44"/>
      <c r="F108" s="44"/>
      <c r="G108" s="44"/>
      <c r="H108" s="44"/>
      <c r="I108" s="44"/>
      <c r="J108" s="44"/>
      <c r="L108" s="44"/>
      <c r="M108" s="44"/>
      <c r="N108" s="44"/>
      <c r="O108" s="44"/>
      <c r="P108" s="44"/>
      <c r="Q108" s="44"/>
      <c r="S108" s="77"/>
      <c r="U108" s="44"/>
      <c r="V108" s="44"/>
      <c r="W108" s="44"/>
      <c r="X108" s="44"/>
      <c r="Y108" s="44"/>
      <c r="Z108" s="44"/>
      <c r="AA108" s="44"/>
      <c r="AC108" s="44"/>
      <c r="AD108" s="44"/>
      <c r="AE108" s="44"/>
      <c r="AF108" s="44"/>
      <c r="AG108" s="44"/>
      <c r="AH108" s="44"/>
    </row>
    <row r="109" spans="2:34" x14ac:dyDescent="0.25">
      <c r="B109" s="77"/>
      <c r="D109" s="44"/>
      <c r="E109" s="44"/>
      <c r="F109" s="44"/>
      <c r="G109" s="44"/>
      <c r="H109" s="44"/>
      <c r="I109" s="44"/>
      <c r="J109" s="44"/>
      <c r="L109" s="44"/>
      <c r="M109" s="44"/>
      <c r="N109" s="44"/>
      <c r="O109" s="44"/>
      <c r="P109" s="44"/>
      <c r="Q109" s="44"/>
      <c r="S109" s="77"/>
      <c r="U109" s="44"/>
      <c r="V109" s="44"/>
      <c r="W109" s="44"/>
      <c r="X109" s="44"/>
      <c r="Y109" s="44"/>
      <c r="Z109" s="44"/>
      <c r="AA109" s="44"/>
      <c r="AC109" s="44"/>
      <c r="AD109" s="44"/>
      <c r="AE109" s="44"/>
      <c r="AF109" s="44"/>
      <c r="AG109" s="44"/>
      <c r="AH109" s="44"/>
    </row>
    <row r="110" spans="2:34" x14ac:dyDescent="0.25">
      <c r="B110" s="77"/>
      <c r="D110" s="44"/>
      <c r="E110" s="44"/>
      <c r="F110" s="44"/>
      <c r="G110" s="44"/>
      <c r="H110" s="44"/>
      <c r="I110" s="44"/>
      <c r="J110" s="44"/>
      <c r="L110" s="44"/>
      <c r="M110" s="44"/>
      <c r="N110" s="44"/>
      <c r="O110" s="44"/>
      <c r="P110" s="44"/>
      <c r="Q110" s="44"/>
      <c r="S110" s="77"/>
      <c r="U110" s="44"/>
      <c r="V110" s="44"/>
      <c r="W110" s="44"/>
      <c r="X110" s="44"/>
      <c r="Y110" s="44"/>
      <c r="Z110" s="44"/>
      <c r="AA110" s="44"/>
      <c r="AC110" s="44"/>
      <c r="AD110" s="44"/>
      <c r="AE110" s="44"/>
      <c r="AF110" s="44"/>
      <c r="AG110" s="44"/>
      <c r="AH110" s="44"/>
    </row>
    <row r="111" spans="2:34" x14ac:dyDescent="0.25">
      <c r="B111" s="77"/>
      <c r="D111" s="44"/>
      <c r="E111" s="44"/>
      <c r="F111" s="44"/>
      <c r="G111" s="44"/>
      <c r="H111" s="44"/>
      <c r="I111" s="44"/>
      <c r="J111" s="44"/>
      <c r="L111" s="44"/>
      <c r="M111" s="44"/>
      <c r="N111" s="44"/>
      <c r="O111" s="44"/>
      <c r="P111" s="44"/>
      <c r="Q111" s="44"/>
      <c r="S111" s="77"/>
      <c r="U111" s="44"/>
      <c r="V111" s="44"/>
      <c r="W111" s="44"/>
      <c r="X111" s="44"/>
      <c r="Y111" s="44"/>
      <c r="Z111" s="44"/>
      <c r="AA111" s="44"/>
      <c r="AC111" s="44"/>
      <c r="AD111" s="44"/>
      <c r="AE111" s="44"/>
      <c r="AF111" s="44"/>
      <c r="AG111" s="44"/>
      <c r="AH111" s="44"/>
    </row>
    <row r="112" spans="2:34" x14ac:dyDescent="0.25">
      <c r="B112" s="77"/>
      <c r="D112" s="44"/>
      <c r="E112" s="44"/>
      <c r="F112" s="44"/>
      <c r="G112" s="44"/>
      <c r="H112" s="44"/>
      <c r="I112" s="44"/>
      <c r="J112" s="44"/>
      <c r="L112" s="44"/>
      <c r="M112" s="44"/>
      <c r="N112" s="44"/>
      <c r="O112" s="44"/>
      <c r="P112" s="44"/>
      <c r="Q112" s="44"/>
      <c r="S112" s="77"/>
      <c r="U112" s="44"/>
      <c r="V112" s="44"/>
      <c r="W112" s="44"/>
      <c r="X112" s="44"/>
      <c r="Y112" s="44"/>
      <c r="Z112" s="44"/>
      <c r="AA112" s="44"/>
      <c r="AC112" s="44"/>
      <c r="AD112" s="44"/>
      <c r="AE112" s="44"/>
      <c r="AF112" s="44"/>
      <c r="AG112" s="44"/>
      <c r="AH112" s="44"/>
    </row>
    <row r="113" spans="2:34" x14ac:dyDescent="0.25">
      <c r="B113" s="77"/>
      <c r="D113" s="44"/>
      <c r="E113" s="44"/>
      <c r="F113" s="44"/>
      <c r="G113" s="44"/>
      <c r="H113" s="44"/>
      <c r="I113" s="44"/>
      <c r="J113" s="44"/>
      <c r="L113" s="44"/>
      <c r="M113" s="44"/>
      <c r="N113" s="44"/>
      <c r="O113" s="44"/>
      <c r="P113" s="44"/>
      <c r="Q113" s="44"/>
      <c r="S113" s="77"/>
      <c r="U113" s="44"/>
      <c r="V113" s="44"/>
      <c r="W113" s="44"/>
      <c r="X113" s="44"/>
      <c r="Y113" s="44"/>
      <c r="Z113" s="44"/>
      <c r="AA113" s="44"/>
      <c r="AC113" s="44"/>
      <c r="AD113" s="44"/>
      <c r="AE113" s="44"/>
      <c r="AF113" s="44"/>
      <c r="AG113" s="44"/>
      <c r="AH113" s="44"/>
    </row>
    <row r="114" spans="2:34" x14ac:dyDescent="0.25">
      <c r="B114" s="77"/>
      <c r="D114" s="44"/>
      <c r="E114" s="44"/>
      <c r="F114" s="44"/>
      <c r="G114" s="44"/>
      <c r="H114" s="44"/>
      <c r="I114" s="44"/>
      <c r="J114" s="44"/>
      <c r="L114" s="44"/>
      <c r="M114" s="44"/>
      <c r="N114" s="44"/>
      <c r="O114" s="44"/>
      <c r="P114" s="44"/>
      <c r="Q114" s="44"/>
      <c r="S114" s="77"/>
      <c r="U114" s="44"/>
      <c r="V114" s="44"/>
      <c r="W114" s="44"/>
      <c r="X114" s="44"/>
      <c r="Y114" s="44"/>
      <c r="Z114" s="44"/>
      <c r="AA114" s="44"/>
      <c r="AC114" s="44"/>
      <c r="AD114" s="44"/>
      <c r="AE114" s="44"/>
      <c r="AF114" s="44"/>
      <c r="AG114" s="44"/>
      <c r="AH114" s="44"/>
    </row>
    <row r="115" spans="2:34" x14ac:dyDescent="0.25">
      <c r="B115" s="77"/>
      <c r="D115" s="44"/>
      <c r="E115" s="44"/>
      <c r="F115" s="44"/>
      <c r="G115" s="44"/>
      <c r="H115" s="44"/>
      <c r="I115" s="44"/>
      <c r="J115" s="44"/>
      <c r="L115" s="44"/>
      <c r="M115" s="44"/>
      <c r="N115" s="44"/>
      <c r="O115" s="44"/>
      <c r="P115" s="44"/>
      <c r="Q115" s="44"/>
      <c r="S115" s="77"/>
      <c r="U115" s="44"/>
      <c r="V115" s="44"/>
      <c r="W115" s="44"/>
      <c r="X115" s="44"/>
      <c r="Y115" s="44"/>
      <c r="Z115" s="44"/>
      <c r="AA115" s="44"/>
      <c r="AC115" s="44"/>
      <c r="AD115" s="44"/>
      <c r="AE115" s="44"/>
      <c r="AF115" s="44"/>
      <c r="AG115" s="44"/>
      <c r="AH115" s="44"/>
    </row>
    <row r="116" spans="2:34" x14ac:dyDescent="0.25">
      <c r="B116" s="77"/>
      <c r="D116" s="44"/>
      <c r="E116" s="44"/>
      <c r="F116" s="44"/>
      <c r="G116" s="44"/>
      <c r="H116" s="44"/>
      <c r="I116" s="44"/>
      <c r="J116" s="44"/>
      <c r="L116" s="44"/>
      <c r="M116" s="44"/>
      <c r="N116" s="44"/>
      <c r="O116" s="44"/>
      <c r="P116" s="44"/>
      <c r="Q116" s="44"/>
      <c r="S116" s="77"/>
      <c r="U116" s="44"/>
      <c r="V116" s="44"/>
      <c r="W116" s="44"/>
      <c r="X116" s="44"/>
      <c r="Y116" s="44"/>
      <c r="Z116" s="44"/>
      <c r="AA116" s="44"/>
      <c r="AC116" s="44"/>
      <c r="AD116" s="44"/>
      <c r="AE116" s="44"/>
      <c r="AF116" s="44"/>
      <c r="AG116" s="44"/>
      <c r="AH116" s="44"/>
    </row>
    <row r="117" spans="2:34" x14ac:dyDescent="0.25">
      <c r="B117" s="77"/>
      <c r="D117" s="44"/>
      <c r="E117" s="44"/>
      <c r="F117" s="44"/>
      <c r="G117" s="44"/>
      <c r="H117" s="44"/>
      <c r="I117" s="44"/>
      <c r="J117" s="44"/>
      <c r="L117" s="44"/>
      <c r="M117" s="44"/>
      <c r="N117" s="44"/>
      <c r="O117" s="44"/>
      <c r="P117" s="44"/>
      <c r="Q117" s="44"/>
      <c r="S117" s="77"/>
      <c r="U117" s="44"/>
      <c r="V117" s="44"/>
      <c r="W117" s="44"/>
      <c r="X117" s="44"/>
      <c r="Y117" s="44"/>
      <c r="Z117" s="44"/>
      <c r="AA117" s="44"/>
      <c r="AC117" s="44"/>
      <c r="AD117" s="44"/>
      <c r="AE117" s="44"/>
      <c r="AF117" s="44"/>
      <c r="AG117" s="44"/>
      <c r="AH117" s="44"/>
    </row>
    <row r="118" spans="2:34" x14ac:dyDescent="0.25">
      <c r="B118" s="77"/>
      <c r="D118" s="44"/>
      <c r="E118" s="44"/>
      <c r="F118" s="44"/>
      <c r="G118" s="44"/>
      <c r="H118" s="44"/>
      <c r="I118" s="44"/>
      <c r="J118" s="44"/>
      <c r="L118" s="44"/>
      <c r="M118" s="44"/>
      <c r="N118" s="44"/>
      <c r="O118" s="44"/>
      <c r="P118" s="44"/>
      <c r="Q118" s="44"/>
      <c r="S118" s="77"/>
      <c r="U118" s="44"/>
      <c r="V118" s="44"/>
      <c r="W118" s="44"/>
      <c r="X118" s="44"/>
      <c r="Y118" s="44"/>
      <c r="Z118" s="44"/>
      <c r="AA118" s="44"/>
      <c r="AC118" s="44"/>
      <c r="AD118" s="44"/>
      <c r="AE118" s="44"/>
      <c r="AF118" s="44"/>
      <c r="AG118" s="44"/>
      <c r="AH118" s="44"/>
    </row>
    <row r="119" spans="2:34" x14ac:dyDescent="0.25">
      <c r="B119" s="77"/>
      <c r="D119" s="44"/>
      <c r="E119" s="44"/>
      <c r="F119" s="44"/>
      <c r="G119" s="44"/>
      <c r="H119" s="44"/>
      <c r="I119" s="44"/>
      <c r="J119" s="44"/>
      <c r="L119" s="44"/>
      <c r="M119" s="44"/>
      <c r="N119" s="44"/>
      <c r="O119" s="44"/>
      <c r="P119" s="44"/>
      <c r="Q119" s="44"/>
      <c r="S119" s="77"/>
      <c r="U119" s="44"/>
      <c r="V119" s="44"/>
      <c r="W119" s="44"/>
      <c r="X119" s="44"/>
      <c r="Y119" s="44"/>
      <c r="Z119" s="44"/>
      <c r="AA119" s="44"/>
      <c r="AC119" s="44"/>
      <c r="AD119" s="44"/>
      <c r="AE119" s="44"/>
      <c r="AF119" s="44"/>
      <c r="AG119" s="44"/>
      <c r="AH119" s="44"/>
    </row>
    <row r="120" spans="2:34" x14ac:dyDescent="0.25">
      <c r="B120" s="77"/>
      <c r="D120" s="44"/>
      <c r="E120" s="44"/>
      <c r="F120" s="44"/>
      <c r="G120" s="44"/>
      <c r="H120" s="44"/>
      <c r="I120" s="44"/>
      <c r="J120" s="44"/>
      <c r="L120" s="44"/>
      <c r="M120" s="44"/>
      <c r="N120" s="44"/>
      <c r="O120" s="44"/>
      <c r="P120" s="44"/>
      <c r="Q120" s="44"/>
      <c r="S120" s="77"/>
      <c r="U120" s="44"/>
      <c r="V120" s="44"/>
      <c r="W120" s="44"/>
      <c r="X120" s="44"/>
      <c r="Y120" s="44"/>
      <c r="Z120" s="44"/>
      <c r="AA120" s="44"/>
      <c r="AC120" s="44"/>
      <c r="AD120" s="44"/>
      <c r="AE120" s="44"/>
      <c r="AF120" s="44"/>
      <c r="AG120" s="44"/>
      <c r="AH120" s="44"/>
    </row>
    <row r="121" spans="2:34" x14ac:dyDescent="0.25">
      <c r="B121" s="77"/>
      <c r="D121" s="44"/>
      <c r="E121" s="44"/>
      <c r="F121" s="44"/>
      <c r="G121" s="44"/>
      <c r="H121" s="44"/>
      <c r="I121" s="44"/>
      <c r="J121" s="44"/>
      <c r="L121" s="44"/>
      <c r="M121" s="44"/>
      <c r="N121" s="44"/>
      <c r="O121" s="44"/>
      <c r="P121" s="44"/>
      <c r="Q121" s="44"/>
      <c r="S121" s="77"/>
      <c r="U121" s="44"/>
      <c r="V121" s="44"/>
      <c r="W121" s="44"/>
      <c r="X121" s="44"/>
      <c r="Y121" s="44"/>
      <c r="Z121" s="44"/>
      <c r="AA121" s="44"/>
      <c r="AC121" s="44"/>
      <c r="AD121" s="44"/>
      <c r="AE121" s="44"/>
      <c r="AF121" s="44"/>
      <c r="AG121" s="44"/>
      <c r="AH121" s="44"/>
    </row>
    <row r="122" spans="2:34" x14ac:dyDescent="0.25">
      <c r="B122" s="77"/>
      <c r="D122" s="44"/>
      <c r="E122" s="44"/>
      <c r="F122" s="44"/>
      <c r="G122" s="44"/>
      <c r="H122" s="44"/>
      <c r="I122" s="44"/>
      <c r="J122" s="44"/>
      <c r="L122" s="44"/>
      <c r="M122" s="44"/>
      <c r="N122" s="44"/>
      <c r="O122" s="44"/>
      <c r="P122" s="44"/>
      <c r="Q122" s="44"/>
      <c r="S122" s="77"/>
      <c r="U122" s="44"/>
      <c r="V122" s="44"/>
      <c r="W122" s="44"/>
      <c r="X122" s="44"/>
      <c r="Y122" s="44"/>
      <c r="Z122" s="44"/>
      <c r="AA122" s="44"/>
      <c r="AC122" s="44"/>
      <c r="AD122" s="44"/>
      <c r="AE122" s="44"/>
      <c r="AF122" s="44"/>
      <c r="AG122" s="44"/>
      <c r="AH122" s="44"/>
    </row>
    <row r="123" spans="2:34" x14ac:dyDescent="0.25">
      <c r="B123" s="77"/>
      <c r="D123" s="44"/>
      <c r="E123" s="44"/>
      <c r="F123" s="44"/>
      <c r="G123" s="44"/>
      <c r="H123" s="44"/>
      <c r="I123" s="44"/>
      <c r="J123" s="44"/>
      <c r="L123" s="44"/>
      <c r="M123" s="44"/>
      <c r="N123" s="44"/>
      <c r="O123" s="44"/>
      <c r="P123" s="44"/>
      <c r="Q123" s="44"/>
      <c r="S123" s="77"/>
      <c r="U123" s="44"/>
      <c r="V123" s="44"/>
      <c r="W123" s="44"/>
      <c r="X123" s="44"/>
      <c r="Y123" s="44"/>
      <c r="Z123" s="44"/>
      <c r="AA123" s="44"/>
      <c r="AC123" s="44"/>
      <c r="AD123" s="44"/>
      <c r="AE123" s="44"/>
      <c r="AF123" s="44"/>
      <c r="AG123" s="44"/>
      <c r="AH123" s="44"/>
    </row>
    <row r="124" spans="2:34" x14ac:dyDescent="0.25">
      <c r="B124" s="77"/>
      <c r="D124" s="44"/>
      <c r="E124" s="44"/>
      <c r="F124" s="44"/>
      <c r="G124" s="44"/>
      <c r="H124" s="44"/>
      <c r="I124" s="44"/>
      <c r="J124" s="44"/>
      <c r="L124" s="44"/>
      <c r="M124" s="44"/>
      <c r="N124" s="44"/>
      <c r="O124" s="44"/>
      <c r="P124" s="44"/>
      <c r="Q124" s="44"/>
      <c r="S124" s="77"/>
      <c r="U124" s="44"/>
      <c r="V124" s="44"/>
      <c r="W124" s="44"/>
      <c r="X124" s="44"/>
      <c r="Y124" s="44"/>
      <c r="Z124" s="44"/>
      <c r="AA124" s="44"/>
      <c r="AC124" s="44"/>
      <c r="AD124" s="44"/>
      <c r="AE124" s="44"/>
      <c r="AF124" s="44"/>
      <c r="AG124" s="44"/>
      <c r="AH124" s="44"/>
    </row>
    <row r="125" spans="2:34" x14ac:dyDescent="0.25">
      <c r="B125" s="77"/>
      <c r="D125" s="44"/>
      <c r="E125" s="44"/>
      <c r="F125" s="44"/>
      <c r="G125" s="44"/>
      <c r="H125" s="44"/>
      <c r="I125" s="44"/>
      <c r="J125" s="44"/>
      <c r="L125" s="44"/>
      <c r="M125" s="44"/>
      <c r="N125" s="44"/>
      <c r="O125" s="44"/>
      <c r="P125" s="44"/>
      <c r="Q125" s="44"/>
      <c r="S125" s="77"/>
      <c r="U125" s="44"/>
      <c r="V125" s="44"/>
      <c r="W125" s="44"/>
      <c r="X125" s="44"/>
      <c r="Y125" s="44"/>
      <c r="Z125" s="44"/>
      <c r="AA125" s="44"/>
      <c r="AC125" s="44"/>
      <c r="AD125" s="44"/>
      <c r="AE125" s="44"/>
      <c r="AF125" s="44"/>
      <c r="AG125" s="44"/>
      <c r="AH125" s="44"/>
    </row>
    <row r="126" spans="2:34" x14ac:dyDescent="0.25">
      <c r="B126" s="77"/>
      <c r="D126" s="44"/>
      <c r="E126" s="44"/>
      <c r="F126" s="44"/>
      <c r="G126" s="44"/>
      <c r="H126" s="44"/>
      <c r="I126" s="44"/>
      <c r="J126" s="44"/>
      <c r="L126" s="44"/>
      <c r="M126" s="44"/>
      <c r="N126" s="44"/>
      <c r="O126" s="44"/>
      <c r="P126" s="44"/>
      <c r="Q126" s="44"/>
      <c r="S126" s="77"/>
      <c r="U126" s="44"/>
      <c r="V126" s="44"/>
      <c r="W126" s="44"/>
      <c r="X126" s="44"/>
      <c r="Y126" s="44"/>
      <c r="Z126" s="44"/>
      <c r="AA126" s="44"/>
      <c r="AC126" s="44"/>
      <c r="AD126" s="44"/>
      <c r="AE126" s="44"/>
      <c r="AF126" s="44"/>
      <c r="AG126" s="44"/>
      <c r="AH126" s="44"/>
    </row>
    <row r="127" spans="2:34" x14ac:dyDescent="0.25">
      <c r="B127" s="77"/>
      <c r="D127" s="44"/>
      <c r="E127" s="44"/>
      <c r="F127" s="44"/>
      <c r="G127" s="44"/>
      <c r="H127" s="44"/>
      <c r="I127" s="44"/>
      <c r="J127" s="44"/>
      <c r="L127" s="44"/>
      <c r="M127" s="44"/>
      <c r="N127" s="44"/>
      <c r="O127" s="44"/>
      <c r="P127" s="44"/>
      <c r="Q127" s="44"/>
      <c r="S127" s="77"/>
      <c r="U127" s="44"/>
      <c r="V127" s="44"/>
      <c r="W127" s="44"/>
      <c r="X127" s="44"/>
      <c r="Y127" s="44"/>
      <c r="Z127" s="44"/>
      <c r="AA127" s="44"/>
      <c r="AC127" s="44"/>
      <c r="AD127" s="44"/>
      <c r="AE127" s="44"/>
      <c r="AF127" s="44"/>
      <c r="AG127" s="44"/>
      <c r="AH127" s="44"/>
    </row>
    <row r="128" spans="2:34" x14ac:dyDescent="0.25">
      <c r="B128" s="77"/>
      <c r="D128" s="44"/>
      <c r="E128" s="44"/>
      <c r="F128" s="44"/>
      <c r="G128" s="44"/>
      <c r="H128" s="44"/>
      <c r="I128" s="44"/>
      <c r="J128" s="44"/>
      <c r="L128" s="44"/>
      <c r="M128" s="44"/>
      <c r="N128" s="44"/>
      <c r="O128" s="44"/>
      <c r="P128" s="44"/>
      <c r="Q128" s="44"/>
      <c r="S128" s="77"/>
      <c r="U128" s="44"/>
      <c r="V128" s="44"/>
      <c r="W128" s="44"/>
      <c r="X128" s="44"/>
      <c r="Y128" s="44"/>
      <c r="Z128" s="44"/>
      <c r="AA128" s="44"/>
      <c r="AC128" s="44"/>
      <c r="AD128" s="44"/>
      <c r="AE128" s="44"/>
      <c r="AF128" s="44"/>
      <c r="AG128" s="44"/>
      <c r="AH128" s="44"/>
    </row>
    <row r="129" spans="2:34" x14ac:dyDescent="0.25">
      <c r="B129" s="77"/>
      <c r="D129" s="44"/>
      <c r="E129" s="44"/>
      <c r="F129" s="44"/>
      <c r="G129" s="44"/>
      <c r="H129" s="44"/>
      <c r="I129" s="44"/>
      <c r="J129" s="44"/>
      <c r="L129" s="44"/>
      <c r="M129" s="44"/>
      <c r="N129" s="44"/>
      <c r="O129" s="44"/>
      <c r="P129" s="44"/>
      <c r="Q129" s="44"/>
      <c r="S129" s="77"/>
      <c r="U129" s="44"/>
      <c r="V129" s="44"/>
      <c r="W129" s="44"/>
      <c r="X129" s="44"/>
      <c r="Y129" s="44"/>
      <c r="Z129" s="44"/>
      <c r="AA129" s="44"/>
      <c r="AC129" s="44"/>
      <c r="AD129" s="44"/>
      <c r="AE129" s="44"/>
      <c r="AF129" s="44"/>
      <c r="AG129" s="44"/>
      <c r="AH129" s="44"/>
    </row>
    <row r="130" spans="2:34" x14ac:dyDescent="0.25">
      <c r="B130" s="77"/>
      <c r="D130" s="44"/>
      <c r="E130" s="44"/>
      <c r="F130" s="44"/>
      <c r="G130" s="44"/>
      <c r="H130" s="44"/>
      <c r="I130" s="44"/>
      <c r="J130" s="44"/>
      <c r="L130" s="44"/>
      <c r="M130" s="44"/>
      <c r="N130" s="44"/>
      <c r="O130" s="44"/>
      <c r="P130" s="44"/>
      <c r="Q130" s="44"/>
      <c r="S130" s="77"/>
      <c r="U130" s="44"/>
      <c r="V130" s="44"/>
      <c r="W130" s="44"/>
      <c r="X130" s="44"/>
      <c r="Y130" s="44"/>
      <c r="Z130" s="44"/>
      <c r="AA130" s="44"/>
      <c r="AC130" s="44"/>
      <c r="AD130" s="44"/>
      <c r="AE130" s="44"/>
      <c r="AF130" s="44"/>
      <c r="AG130" s="44"/>
      <c r="AH130" s="44"/>
    </row>
    <row r="131" spans="2:34" x14ac:dyDescent="0.25">
      <c r="B131" s="77"/>
      <c r="D131" s="44"/>
      <c r="E131" s="44"/>
      <c r="F131" s="44"/>
      <c r="G131" s="44"/>
      <c r="H131" s="44"/>
      <c r="I131" s="44"/>
      <c r="J131" s="44"/>
      <c r="L131" s="44"/>
      <c r="M131" s="44"/>
      <c r="N131" s="44"/>
      <c r="O131" s="44"/>
      <c r="P131" s="44"/>
      <c r="Q131" s="44"/>
      <c r="S131" s="77"/>
      <c r="U131" s="44"/>
      <c r="V131" s="44"/>
      <c r="W131" s="44"/>
      <c r="X131" s="44"/>
      <c r="Y131" s="44"/>
      <c r="Z131" s="44"/>
      <c r="AA131" s="44"/>
      <c r="AC131" s="44"/>
      <c r="AD131" s="44"/>
      <c r="AE131" s="44"/>
      <c r="AF131" s="44"/>
      <c r="AG131" s="44"/>
      <c r="AH131" s="44"/>
    </row>
    <row r="132" spans="2:34" x14ac:dyDescent="0.25">
      <c r="B132" s="77"/>
      <c r="D132" s="44"/>
      <c r="E132" s="44"/>
      <c r="F132" s="44"/>
      <c r="G132" s="44"/>
      <c r="H132" s="44"/>
      <c r="I132" s="44"/>
      <c r="J132" s="44"/>
      <c r="L132" s="44"/>
      <c r="M132" s="44"/>
      <c r="N132" s="44"/>
      <c r="O132" s="44"/>
      <c r="P132" s="44"/>
      <c r="Q132" s="44"/>
      <c r="S132" s="77"/>
      <c r="U132" s="44"/>
      <c r="V132" s="44"/>
      <c r="W132" s="44"/>
      <c r="X132" s="44"/>
      <c r="Y132" s="44"/>
      <c r="Z132" s="44"/>
      <c r="AA132" s="44"/>
      <c r="AC132" s="44"/>
      <c r="AD132" s="44"/>
      <c r="AE132" s="44"/>
      <c r="AF132" s="44"/>
      <c r="AG132" s="44"/>
      <c r="AH132" s="44"/>
    </row>
    <row r="133" spans="2:34" x14ac:dyDescent="0.25">
      <c r="B133" s="77"/>
      <c r="D133" s="44"/>
      <c r="E133" s="44"/>
      <c r="F133" s="44"/>
      <c r="G133" s="44"/>
      <c r="H133" s="44"/>
      <c r="I133" s="44"/>
      <c r="J133" s="44"/>
      <c r="L133" s="44"/>
      <c r="M133" s="44"/>
      <c r="N133" s="44"/>
      <c r="O133" s="44"/>
      <c r="P133" s="44"/>
      <c r="Q133" s="44"/>
      <c r="S133" s="77"/>
      <c r="U133" s="44"/>
      <c r="V133" s="44"/>
      <c r="W133" s="44"/>
      <c r="X133" s="44"/>
      <c r="Y133" s="44"/>
      <c r="Z133" s="44"/>
      <c r="AA133" s="44"/>
      <c r="AC133" s="44"/>
      <c r="AD133" s="44"/>
      <c r="AE133" s="44"/>
      <c r="AF133" s="44"/>
      <c r="AG133" s="44"/>
      <c r="AH133" s="44"/>
    </row>
    <row r="134" spans="2:34" x14ac:dyDescent="0.25">
      <c r="B134" s="77"/>
      <c r="D134" s="44"/>
      <c r="E134" s="44"/>
      <c r="F134" s="44"/>
      <c r="G134" s="44"/>
      <c r="H134" s="44"/>
      <c r="I134" s="44"/>
      <c r="J134" s="44"/>
      <c r="L134" s="44"/>
      <c r="M134" s="44"/>
      <c r="N134" s="44"/>
      <c r="O134" s="44"/>
      <c r="P134" s="44"/>
      <c r="Q134" s="44"/>
      <c r="S134" s="77"/>
      <c r="U134" s="44"/>
      <c r="V134" s="44"/>
      <c r="W134" s="44"/>
      <c r="X134" s="44"/>
      <c r="Y134" s="44"/>
      <c r="Z134" s="44"/>
      <c r="AA134" s="44"/>
      <c r="AC134" s="44"/>
      <c r="AD134" s="44"/>
      <c r="AE134" s="44"/>
      <c r="AF134" s="44"/>
      <c r="AG134" s="44"/>
      <c r="AH134" s="44"/>
    </row>
    <row r="135" spans="2:34" x14ac:dyDescent="0.25">
      <c r="B135" s="77"/>
      <c r="D135" s="44"/>
      <c r="E135" s="44"/>
      <c r="F135" s="44"/>
      <c r="G135" s="44"/>
      <c r="H135" s="44"/>
      <c r="I135" s="44"/>
      <c r="J135" s="44"/>
      <c r="L135" s="44"/>
      <c r="M135" s="44"/>
      <c r="N135" s="44"/>
      <c r="O135" s="44"/>
      <c r="P135" s="44"/>
      <c r="Q135" s="44"/>
      <c r="S135" s="77"/>
      <c r="U135" s="44"/>
      <c r="V135" s="44"/>
      <c r="W135" s="44"/>
      <c r="X135" s="44"/>
      <c r="Y135" s="44"/>
      <c r="Z135" s="44"/>
      <c r="AA135" s="44"/>
      <c r="AC135" s="44"/>
      <c r="AD135" s="44"/>
      <c r="AE135" s="44"/>
      <c r="AF135" s="44"/>
      <c r="AG135" s="44"/>
      <c r="AH135" s="44"/>
    </row>
    <row r="136" spans="2:34" x14ac:dyDescent="0.25">
      <c r="B136" s="77"/>
      <c r="D136" s="44"/>
      <c r="E136" s="44"/>
      <c r="F136" s="44"/>
      <c r="G136" s="44"/>
      <c r="H136" s="44"/>
      <c r="I136" s="44"/>
      <c r="J136" s="44"/>
      <c r="L136" s="44"/>
      <c r="M136" s="44"/>
      <c r="N136" s="44"/>
      <c r="O136" s="44"/>
      <c r="P136" s="44"/>
      <c r="Q136" s="44"/>
      <c r="S136" s="77"/>
      <c r="U136" s="44"/>
      <c r="V136" s="44"/>
      <c r="W136" s="44"/>
      <c r="X136" s="44"/>
      <c r="Y136" s="44"/>
      <c r="Z136" s="44"/>
      <c r="AA136" s="44"/>
      <c r="AC136" s="44"/>
      <c r="AD136" s="44"/>
      <c r="AE136" s="44"/>
      <c r="AF136" s="44"/>
      <c r="AG136" s="44"/>
      <c r="AH136" s="44"/>
    </row>
    <row r="137" spans="2:34" x14ac:dyDescent="0.25">
      <c r="B137" s="77"/>
      <c r="D137" s="44"/>
      <c r="E137" s="44"/>
      <c r="F137" s="44"/>
      <c r="G137" s="44"/>
      <c r="H137" s="44"/>
      <c r="I137" s="44"/>
      <c r="J137" s="44"/>
      <c r="L137" s="44"/>
      <c r="M137" s="44"/>
      <c r="N137" s="44"/>
      <c r="O137" s="44"/>
      <c r="P137" s="44"/>
      <c r="Q137" s="44"/>
      <c r="S137" s="77"/>
      <c r="U137" s="44"/>
      <c r="V137" s="44"/>
      <c r="W137" s="44"/>
      <c r="X137" s="44"/>
      <c r="Y137" s="44"/>
      <c r="Z137" s="44"/>
      <c r="AA137" s="44"/>
      <c r="AC137" s="44"/>
      <c r="AD137" s="44"/>
      <c r="AE137" s="44"/>
      <c r="AF137" s="44"/>
      <c r="AG137" s="44"/>
      <c r="AH137" s="44"/>
    </row>
    <row r="138" spans="2:34" x14ac:dyDescent="0.25">
      <c r="B138" s="77"/>
      <c r="D138" s="44"/>
      <c r="E138" s="44"/>
      <c r="F138" s="44"/>
      <c r="G138" s="44"/>
      <c r="H138" s="44"/>
      <c r="I138" s="44"/>
      <c r="J138" s="44"/>
      <c r="L138" s="44"/>
      <c r="M138" s="44"/>
      <c r="N138" s="44"/>
      <c r="O138" s="44"/>
      <c r="P138" s="44"/>
      <c r="Q138" s="44"/>
      <c r="S138" s="77"/>
      <c r="U138" s="44"/>
      <c r="V138" s="44"/>
      <c r="W138" s="44"/>
      <c r="X138" s="44"/>
      <c r="Y138" s="44"/>
      <c r="Z138" s="44"/>
      <c r="AA138" s="44"/>
      <c r="AC138" s="44"/>
      <c r="AD138" s="44"/>
      <c r="AE138" s="44"/>
      <c r="AF138" s="44"/>
      <c r="AG138" s="44"/>
      <c r="AH138" s="44"/>
    </row>
    <row r="139" spans="2:34" x14ac:dyDescent="0.25">
      <c r="B139" s="77"/>
      <c r="D139" s="44"/>
      <c r="E139" s="44"/>
      <c r="F139" s="44"/>
      <c r="G139" s="44"/>
      <c r="H139" s="44"/>
      <c r="I139" s="44"/>
      <c r="J139" s="44"/>
      <c r="L139" s="44"/>
      <c r="M139" s="44"/>
      <c r="N139" s="44"/>
      <c r="O139" s="44"/>
      <c r="P139" s="44"/>
      <c r="Q139" s="44"/>
      <c r="S139" s="77"/>
      <c r="U139" s="44"/>
      <c r="V139" s="44"/>
      <c r="W139" s="44"/>
      <c r="X139" s="44"/>
      <c r="Y139" s="44"/>
      <c r="Z139" s="44"/>
      <c r="AA139" s="44"/>
      <c r="AC139" s="44"/>
      <c r="AD139" s="44"/>
      <c r="AE139" s="44"/>
      <c r="AF139" s="44"/>
      <c r="AG139" s="44"/>
      <c r="AH139" s="44"/>
    </row>
    <row r="140" spans="2:34" x14ac:dyDescent="0.25">
      <c r="B140" s="77"/>
      <c r="D140" s="44"/>
      <c r="E140" s="44"/>
      <c r="F140" s="44"/>
      <c r="G140" s="44"/>
      <c r="H140" s="44"/>
      <c r="I140" s="44"/>
      <c r="J140" s="44"/>
      <c r="L140" s="44"/>
      <c r="M140" s="44"/>
      <c r="N140" s="44"/>
      <c r="O140" s="44"/>
      <c r="P140" s="44"/>
      <c r="Q140" s="44"/>
      <c r="S140" s="77"/>
      <c r="U140" s="44"/>
      <c r="V140" s="44"/>
      <c r="W140" s="44"/>
      <c r="X140" s="44"/>
      <c r="Y140" s="44"/>
      <c r="Z140" s="44"/>
      <c r="AA140" s="44"/>
      <c r="AC140" s="44"/>
      <c r="AD140" s="44"/>
      <c r="AE140" s="44"/>
      <c r="AF140" s="44"/>
      <c r="AG140" s="44"/>
      <c r="AH140" s="44"/>
    </row>
    <row r="141" spans="2:34" x14ac:dyDescent="0.25">
      <c r="B141" s="77"/>
      <c r="D141" s="44"/>
      <c r="E141" s="44"/>
      <c r="F141" s="44"/>
      <c r="G141" s="44"/>
      <c r="H141" s="44"/>
      <c r="I141" s="44"/>
      <c r="J141" s="44"/>
      <c r="L141" s="44"/>
      <c r="M141" s="44"/>
      <c r="N141" s="44"/>
      <c r="O141" s="44"/>
      <c r="P141" s="44"/>
      <c r="Q141" s="44"/>
      <c r="S141" s="77"/>
      <c r="U141" s="44"/>
      <c r="V141" s="44"/>
      <c r="W141" s="44"/>
      <c r="X141" s="44"/>
      <c r="Y141" s="44"/>
      <c r="Z141" s="44"/>
      <c r="AA141" s="44"/>
      <c r="AC141" s="44"/>
      <c r="AD141" s="44"/>
      <c r="AE141" s="44"/>
      <c r="AF141" s="44"/>
      <c r="AG141" s="44"/>
      <c r="AH141" s="44"/>
    </row>
    <row r="142" spans="2:34" x14ac:dyDescent="0.25">
      <c r="B142" s="77"/>
      <c r="D142" s="44"/>
      <c r="E142" s="44"/>
      <c r="F142" s="44"/>
      <c r="G142" s="44"/>
      <c r="H142" s="44"/>
      <c r="I142" s="44"/>
      <c r="J142" s="44"/>
      <c r="L142" s="44"/>
      <c r="M142" s="44"/>
      <c r="N142" s="44"/>
      <c r="O142" s="44"/>
      <c r="P142" s="44"/>
      <c r="Q142" s="44"/>
      <c r="S142" s="77"/>
      <c r="U142" s="44"/>
      <c r="V142" s="44"/>
      <c r="W142" s="44"/>
      <c r="X142" s="44"/>
      <c r="Y142" s="44"/>
      <c r="Z142" s="44"/>
      <c r="AA142" s="44"/>
      <c r="AC142" s="44"/>
      <c r="AD142" s="44"/>
      <c r="AE142" s="44"/>
      <c r="AF142" s="44"/>
      <c r="AG142" s="44"/>
      <c r="AH142" s="44"/>
    </row>
    <row r="143" spans="2:34" x14ac:dyDescent="0.25">
      <c r="B143" s="77"/>
      <c r="D143" s="44"/>
      <c r="E143" s="44"/>
      <c r="F143" s="44"/>
      <c r="G143" s="44"/>
      <c r="H143" s="44"/>
      <c r="I143" s="44"/>
      <c r="J143" s="44"/>
      <c r="L143" s="44"/>
      <c r="M143" s="44"/>
      <c r="N143" s="44"/>
      <c r="O143" s="44"/>
      <c r="P143" s="44"/>
      <c r="Q143" s="44"/>
      <c r="S143" s="77"/>
      <c r="U143" s="44"/>
      <c r="V143" s="44"/>
      <c r="W143" s="44"/>
      <c r="X143" s="44"/>
      <c r="Y143" s="44"/>
      <c r="Z143" s="44"/>
      <c r="AA143" s="44"/>
      <c r="AC143" s="44"/>
      <c r="AD143" s="44"/>
      <c r="AE143" s="44"/>
      <c r="AF143" s="44"/>
      <c r="AG143" s="44"/>
      <c r="AH143" s="44"/>
    </row>
    <row r="144" spans="2:34" x14ac:dyDescent="0.25">
      <c r="B144" s="77"/>
      <c r="D144" s="44"/>
      <c r="E144" s="44"/>
      <c r="F144" s="44"/>
      <c r="G144" s="44"/>
      <c r="H144" s="44"/>
      <c r="I144" s="44"/>
      <c r="J144" s="44"/>
      <c r="L144" s="44"/>
      <c r="M144" s="44"/>
      <c r="N144" s="44"/>
      <c r="O144" s="44"/>
      <c r="P144" s="44"/>
      <c r="Q144" s="44"/>
      <c r="S144" s="77"/>
      <c r="U144" s="44"/>
      <c r="V144" s="44"/>
      <c r="W144" s="44"/>
      <c r="X144" s="44"/>
      <c r="Y144" s="44"/>
      <c r="Z144" s="44"/>
      <c r="AA144" s="44"/>
      <c r="AC144" s="44"/>
      <c r="AD144" s="44"/>
      <c r="AE144" s="44"/>
      <c r="AF144" s="44"/>
      <c r="AG144" s="44"/>
      <c r="AH144" s="44"/>
    </row>
    <row r="145" spans="2:34" x14ac:dyDescent="0.25">
      <c r="B145" s="77"/>
      <c r="D145" s="44"/>
      <c r="E145" s="44"/>
      <c r="F145" s="44"/>
      <c r="G145" s="44"/>
      <c r="H145" s="44"/>
      <c r="I145" s="44"/>
      <c r="J145" s="44"/>
      <c r="L145" s="44"/>
      <c r="M145" s="44"/>
      <c r="N145" s="44"/>
      <c r="O145" s="44"/>
      <c r="P145" s="44"/>
      <c r="Q145" s="44"/>
      <c r="S145" s="77"/>
      <c r="U145" s="44"/>
      <c r="V145" s="44"/>
      <c r="W145" s="44"/>
      <c r="X145" s="44"/>
      <c r="Y145" s="44"/>
      <c r="Z145" s="44"/>
      <c r="AA145" s="44"/>
      <c r="AC145" s="44"/>
      <c r="AD145" s="44"/>
      <c r="AE145" s="44"/>
      <c r="AF145" s="44"/>
      <c r="AG145" s="44"/>
      <c r="AH145" s="44"/>
    </row>
    <row r="146" spans="2:34" x14ac:dyDescent="0.25">
      <c r="B146" s="77"/>
      <c r="D146" s="44"/>
      <c r="E146" s="44"/>
      <c r="F146" s="44"/>
      <c r="G146" s="44"/>
      <c r="H146" s="44"/>
      <c r="I146" s="44"/>
      <c r="J146" s="44"/>
      <c r="L146" s="44"/>
      <c r="M146" s="44"/>
      <c r="N146" s="44"/>
      <c r="O146" s="44"/>
      <c r="P146" s="44"/>
      <c r="Q146" s="44"/>
      <c r="S146" s="77"/>
      <c r="U146" s="44"/>
      <c r="V146" s="44"/>
      <c r="W146" s="44"/>
      <c r="X146" s="44"/>
      <c r="Y146" s="44"/>
      <c r="Z146" s="44"/>
      <c r="AA146" s="44"/>
      <c r="AC146" s="44"/>
      <c r="AD146" s="44"/>
      <c r="AE146" s="44"/>
      <c r="AF146" s="44"/>
      <c r="AG146" s="44"/>
      <c r="AH146" s="44"/>
    </row>
    <row r="147" spans="2:34" x14ac:dyDescent="0.25">
      <c r="B147" s="77"/>
      <c r="D147" s="44"/>
      <c r="E147" s="44"/>
      <c r="F147" s="44"/>
      <c r="G147" s="44"/>
      <c r="H147" s="44"/>
      <c r="I147" s="44"/>
      <c r="J147" s="44"/>
      <c r="L147" s="44"/>
      <c r="M147" s="44"/>
      <c r="N147" s="44"/>
      <c r="O147" s="44"/>
      <c r="P147" s="44"/>
      <c r="Q147" s="44"/>
      <c r="S147" s="77"/>
      <c r="U147" s="44"/>
      <c r="V147" s="44"/>
      <c r="W147" s="44"/>
      <c r="X147" s="44"/>
      <c r="Y147" s="44"/>
      <c r="Z147" s="44"/>
      <c r="AA147" s="44"/>
      <c r="AC147" s="44"/>
      <c r="AD147" s="44"/>
      <c r="AE147" s="44"/>
      <c r="AF147" s="44"/>
      <c r="AG147" s="44"/>
      <c r="AH147" s="44"/>
    </row>
    <row r="148" spans="2:34" x14ac:dyDescent="0.25">
      <c r="B148" s="77"/>
      <c r="D148" s="44"/>
      <c r="E148" s="44"/>
      <c r="F148" s="44"/>
      <c r="G148" s="44"/>
      <c r="H148" s="44"/>
      <c r="I148" s="44"/>
      <c r="J148" s="44"/>
      <c r="L148" s="44"/>
      <c r="M148" s="44"/>
      <c r="N148" s="44"/>
      <c r="O148" s="44"/>
      <c r="P148" s="44"/>
      <c r="Q148" s="44"/>
      <c r="S148" s="77"/>
      <c r="U148" s="44"/>
      <c r="V148" s="44"/>
      <c r="W148" s="44"/>
      <c r="X148" s="44"/>
      <c r="Y148" s="44"/>
      <c r="Z148" s="44"/>
      <c r="AA148" s="44"/>
      <c r="AC148" s="44"/>
      <c r="AD148" s="44"/>
      <c r="AE148" s="44"/>
      <c r="AF148" s="44"/>
      <c r="AG148" s="44"/>
      <c r="AH148" s="44"/>
    </row>
    <row r="149" spans="2:34" x14ac:dyDescent="0.25">
      <c r="B149" s="77"/>
      <c r="D149" s="44"/>
      <c r="E149" s="44"/>
      <c r="F149" s="44"/>
      <c r="G149" s="44"/>
      <c r="H149" s="44"/>
      <c r="I149" s="44"/>
      <c r="J149" s="44"/>
      <c r="L149" s="44"/>
      <c r="M149" s="44"/>
      <c r="N149" s="44"/>
      <c r="O149" s="44"/>
      <c r="P149" s="44"/>
      <c r="Q149" s="44"/>
      <c r="S149" s="77"/>
      <c r="U149" s="44"/>
      <c r="V149" s="44"/>
      <c r="W149" s="44"/>
      <c r="X149" s="44"/>
      <c r="Y149" s="44"/>
      <c r="Z149" s="44"/>
      <c r="AA149" s="44"/>
      <c r="AC149" s="44"/>
      <c r="AD149" s="44"/>
      <c r="AE149" s="44"/>
      <c r="AF149" s="44"/>
      <c r="AG149" s="44"/>
      <c r="AH149" s="44"/>
    </row>
    <row r="150" spans="2:34" x14ac:dyDescent="0.25">
      <c r="B150" s="77"/>
      <c r="D150" s="44"/>
      <c r="E150" s="44"/>
      <c r="F150" s="44"/>
      <c r="G150" s="44"/>
      <c r="H150" s="44"/>
      <c r="I150" s="44"/>
      <c r="J150" s="44"/>
      <c r="L150" s="44"/>
      <c r="M150" s="44"/>
      <c r="N150" s="44"/>
      <c r="O150" s="44"/>
      <c r="P150" s="44"/>
      <c r="Q150" s="44"/>
      <c r="S150" s="77"/>
      <c r="U150" s="44"/>
      <c r="V150" s="44"/>
      <c r="W150" s="44"/>
      <c r="X150" s="44"/>
      <c r="Y150" s="44"/>
      <c r="Z150" s="44"/>
      <c r="AA150" s="44"/>
      <c r="AC150" s="44"/>
      <c r="AD150" s="44"/>
      <c r="AE150" s="44"/>
      <c r="AF150" s="44"/>
      <c r="AG150" s="44"/>
      <c r="AH150" s="44"/>
    </row>
    <row r="151" spans="2:34" x14ac:dyDescent="0.25">
      <c r="B151" s="77"/>
      <c r="D151" s="44"/>
      <c r="E151" s="44"/>
      <c r="F151" s="44"/>
      <c r="G151" s="44"/>
      <c r="H151" s="44"/>
      <c r="I151" s="44"/>
      <c r="J151" s="44"/>
      <c r="L151" s="44"/>
      <c r="M151" s="44"/>
      <c r="N151" s="44"/>
      <c r="O151" s="44"/>
      <c r="P151" s="44"/>
      <c r="Q151" s="44"/>
      <c r="S151" s="77"/>
      <c r="U151" s="44"/>
      <c r="V151" s="44"/>
      <c r="W151" s="44"/>
      <c r="X151" s="44"/>
      <c r="Y151" s="44"/>
      <c r="Z151" s="44"/>
      <c r="AA151" s="44"/>
      <c r="AC151" s="44"/>
      <c r="AD151" s="44"/>
      <c r="AE151" s="44"/>
      <c r="AF151" s="44"/>
      <c r="AG151" s="44"/>
      <c r="AH151" s="44"/>
    </row>
    <row r="152" spans="2:34" x14ac:dyDescent="0.25">
      <c r="B152" s="77"/>
      <c r="D152" s="44"/>
      <c r="E152" s="44"/>
      <c r="F152" s="44"/>
      <c r="G152" s="44"/>
      <c r="H152" s="44"/>
      <c r="I152" s="44"/>
      <c r="J152" s="44"/>
      <c r="L152" s="44"/>
      <c r="M152" s="44"/>
      <c r="N152" s="44"/>
      <c r="O152" s="44"/>
      <c r="P152" s="44"/>
      <c r="Q152" s="44"/>
      <c r="S152" s="77"/>
      <c r="U152" s="44"/>
      <c r="V152" s="44"/>
      <c r="W152" s="44"/>
      <c r="X152" s="44"/>
      <c r="Y152" s="44"/>
      <c r="Z152" s="44"/>
      <c r="AA152" s="44"/>
      <c r="AC152" s="44"/>
      <c r="AD152" s="44"/>
      <c r="AE152" s="44"/>
      <c r="AF152" s="44"/>
      <c r="AG152" s="44"/>
      <c r="AH152" s="44"/>
    </row>
    <row r="153" spans="2:34" x14ac:dyDescent="0.25">
      <c r="B153" s="77"/>
      <c r="D153" s="44"/>
      <c r="E153" s="44"/>
      <c r="F153" s="44"/>
      <c r="G153" s="44"/>
      <c r="H153" s="44"/>
      <c r="I153" s="44"/>
      <c r="J153" s="44"/>
      <c r="L153" s="44"/>
      <c r="M153" s="44"/>
      <c r="N153" s="44"/>
      <c r="O153" s="44"/>
      <c r="P153" s="44"/>
      <c r="Q153" s="44"/>
      <c r="S153" s="77"/>
      <c r="U153" s="44"/>
      <c r="V153" s="44"/>
      <c r="W153" s="44"/>
      <c r="X153" s="44"/>
      <c r="Y153" s="44"/>
      <c r="Z153" s="44"/>
      <c r="AA153" s="44"/>
      <c r="AC153" s="44"/>
      <c r="AD153" s="44"/>
      <c r="AE153" s="44"/>
      <c r="AF153" s="44"/>
      <c r="AG153" s="44"/>
      <c r="AH153" s="44"/>
    </row>
    <row r="154" spans="2:34" x14ac:dyDescent="0.25">
      <c r="B154" s="77"/>
      <c r="D154" s="44"/>
      <c r="E154" s="44"/>
      <c r="F154" s="44"/>
      <c r="G154" s="44"/>
      <c r="H154" s="44"/>
      <c r="I154" s="44"/>
      <c r="J154" s="44"/>
      <c r="L154" s="44"/>
      <c r="M154" s="44"/>
      <c r="N154" s="44"/>
      <c r="O154" s="44"/>
      <c r="P154" s="44"/>
      <c r="Q154" s="44"/>
      <c r="S154" s="77"/>
      <c r="U154" s="44"/>
      <c r="V154" s="44"/>
      <c r="W154" s="44"/>
      <c r="X154" s="44"/>
      <c r="Y154" s="44"/>
      <c r="Z154" s="44"/>
      <c r="AA154" s="44"/>
      <c r="AC154" s="44"/>
      <c r="AD154" s="44"/>
      <c r="AE154" s="44"/>
      <c r="AF154" s="44"/>
      <c r="AG154" s="44"/>
      <c r="AH154" s="44"/>
    </row>
    <row r="155" spans="2:34" x14ac:dyDescent="0.25">
      <c r="B155" s="77"/>
      <c r="D155" s="44"/>
      <c r="E155" s="44"/>
      <c r="F155" s="44"/>
      <c r="G155" s="44"/>
      <c r="H155" s="44"/>
      <c r="I155" s="44"/>
      <c r="J155" s="44"/>
      <c r="L155" s="44"/>
      <c r="M155" s="44"/>
      <c r="N155" s="44"/>
      <c r="O155" s="44"/>
      <c r="P155" s="44"/>
      <c r="Q155" s="44"/>
      <c r="S155" s="77"/>
      <c r="U155" s="44"/>
      <c r="V155" s="44"/>
      <c r="W155" s="44"/>
      <c r="X155" s="44"/>
      <c r="Y155" s="44"/>
      <c r="Z155" s="44"/>
      <c r="AA155" s="44"/>
      <c r="AC155" s="44"/>
      <c r="AD155" s="44"/>
      <c r="AE155" s="44"/>
      <c r="AF155" s="44"/>
      <c r="AG155" s="44"/>
      <c r="AH155" s="44"/>
    </row>
    <row r="156" spans="2:34" x14ac:dyDescent="0.25">
      <c r="B156" s="77"/>
      <c r="D156" s="44"/>
      <c r="E156" s="44"/>
      <c r="F156" s="44"/>
      <c r="G156" s="44"/>
      <c r="H156" s="44"/>
      <c r="I156" s="44"/>
      <c r="J156" s="44"/>
      <c r="L156" s="44"/>
      <c r="M156" s="44"/>
      <c r="N156" s="44"/>
      <c r="O156" s="44"/>
      <c r="P156" s="44"/>
      <c r="Q156" s="44"/>
      <c r="S156" s="77"/>
      <c r="U156" s="44"/>
      <c r="V156" s="44"/>
      <c r="W156" s="44"/>
      <c r="X156" s="44"/>
      <c r="Y156" s="44"/>
      <c r="Z156" s="44"/>
      <c r="AA156" s="44"/>
      <c r="AC156" s="44"/>
      <c r="AD156" s="44"/>
      <c r="AE156" s="44"/>
      <c r="AF156" s="44"/>
      <c r="AG156" s="44"/>
      <c r="AH156" s="44"/>
    </row>
    <row r="157" spans="2:34" x14ac:dyDescent="0.25">
      <c r="B157" s="77"/>
      <c r="D157" s="44"/>
      <c r="E157" s="44"/>
      <c r="F157" s="44"/>
      <c r="G157" s="44"/>
      <c r="H157" s="44"/>
      <c r="I157" s="44"/>
      <c r="J157" s="44"/>
      <c r="L157" s="44"/>
      <c r="M157" s="44"/>
      <c r="N157" s="44"/>
      <c r="O157" s="44"/>
      <c r="P157" s="44"/>
      <c r="Q157" s="44"/>
      <c r="S157" s="77"/>
      <c r="U157" s="44"/>
      <c r="V157" s="44"/>
      <c r="W157" s="44"/>
      <c r="X157" s="44"/>
      <c r="Y157" s="44"/>
      <c r="Z157" s="44"/>
      <c r="AA157" s="44"/>
      <c r="AC157" s="44"/>
      <c r="AD157" s="44"/>
      <c r="AE157" s="44"/>
      <c r="AF157" s="44"/>
      <c r="AG157" s="44"/>
      <c r="AH157" s="44"/>
    </row>
    <row r="158" spans="2:34" x14ac:dyDescent="0.25">
      <c r="B158" s="77"/>
      <c r="D158" s="44"/>
      <c r="E158" s="44"/>
      <c r="F158" s="44"/>
      <c r="G158" s="44"/>
      <c r="H158" s="44"/>
      <c r="I158" s="44"/>
      <c r="J158" s="44"/>
      <c r="L158" s="44"/>
      <c r="M158" s="44"/>
      <c r="N158" s="44"/>
      <c r="O158" s="44"/>
      <c r="P158" s="44"/>
      <c r="Q158" s="44"/>
      <c r="S158" s="77"/>
      <c r="U158" s="44"/>
      <c r="V158" s="44"/>
      <c r="W158" s="44"/>
      <c r="X158" s="44"/>
      <c r="Y158" s="44"/>
      <c r="Z158" s="44"/>
      <c r="AA158" s="44"/>
      <c r="AC158" s="44"/>
      <c r="AD158" s="44"/>
      <c r="AE158" s="44"/>
      <c r="AF158" s="44"/>
      <c r="AG158" s="44"/>
      <c r="AH158" s="44"/>
    </row>
    <row r="159" spans="2:34" x14ac:dyDescent="0.25">
      <c r="B159" s="77"/>
      <c r="D159" s="44"/>
      <c r="E159" s="44"/>
      <c r="F159" s="44"/>
      <c r="G159" s="44"/>
      <c r="H159" s="44"/>
      <c r="I159" s="44"/>
      <c r="J159" s="44"/>
      <c r="L159" s="44"/>
      <c r="M159" s="44"/>
      <c r="N159" s="44"/>
      <c r="O159" s="44"/>
      <c r="P159" s="44"/>
      <c r="Q159" s="44"/>
      <c r="S159" s="77"/>
      <c r="U159" s="44"/>
      <c r="V159" s="44"/>
      <c r="W159" s="44"/>
      <c r="X159" s="44"/>
      <c r="Y159" s="44"/>
      <c r="Z159" s="44"/>
      <c r="AA159" s="44"/>
      <c r="AC159" s="44"/>
      <c r="AD159" s="44"/>
      <c r="AE159" s="44"/>
      <c r="AF159" s="44"/>
      <c r="AG159" s="44"/>
      <c r="AH159" s="44"/>
    </row>
    <row r="160" spans="2:34" x14ac:dyDescent="0.25">
      <c r="B160" s="77"/>
      <c r="D160" s="44"/>
      <c r="E160" s="44"/>
      <c r="F160" s="44"/>
      <c r="G160" s="44"/>
      <c r="H160" s="44"/>
      <c r="I160" s="44"/>
      <c r="J160" s="44"/>
      <c r="L160" s="44"/>
      <c r="M160" s="44"/>
      <c r="N160" s="44"/>
      <c r="O160" s="44"/>
      <c r="P160" s="44"/>
      <c r="Q160" s="44"/>
      <c r="S160" s="77"/>
      <c r="U160" s="44"/>
      <c r="V160" s="44"/>
      <c r="W160" s="44"/>
      <c r="X160" s="44"/>
      <c r="Y160" s="44"/>
      <c r="Z160" s="44"/>
      <c r="AA160" s="44"/>
      <c r="AC160" s="44"/>
      <c r="AD160" s="44"/>
      <c r="AE160" s="44"/>
      <c r="AF160" s="44"/>
      <c r="AG160" s="44"/>
      <c r="AH160" s="44"/>
    </row>
    <row r="161" spans="2:34" x14ac:dyDescent="0.25">
      <c r="B161" s="77"/>
      <c r="D161" s="44"/>
      <c r="E161" s="44"/>
      <c r="F161" s="44"/>
      <c r="G161" s="44"/>
      <c r="H161" s="44"/>
      <c r="I161" s="44"/>
      <c r="J161" s="44"/>
      <c r="L161" s="44"/>
      <c r="M161" s="44"/>
      <c r="N161" s="44"/>
      <c r="O161" s="44"/>
      <c r="P161" s="44"/>
      <c r="Q161" s="44"/>
      <c r="S161" s="77"/>
      <c r="U161" s="44"/>
      <c r="V161" s="44"/>
      <c r="W161" s="44"/>
      <c r="X161" s="44"/>
      <c r="Y161" s="44"/>
      <c r="Z161" s="44"/>
      <c r="AA161" s="44"/>
      <c r="AC161" s="44"/>
      <c r="AD161" s="44"/>
      <c r="AE161" s="44"/>
      <c r="AF161" s="44"/>
      <c r="AG161" s="44"/>
      <c r="AH161" s="44"/>
    </row>
    <row r="162" spans="2:34" x14ac:dyDescent="0.25">
      <c r="B162" s="77"/>
      <c r="D162" s="44"/>
      <c r="E162" s="44"/>
      <c r="F162" s="44"/>
      <c r="G162" s="44"/>
      <c r="H162" s="44"/>
      <c r="I162" s="44"/>
      <c r="J162" s="44"/>
      <c r="L162" s="44"/>
      <c r="M162" s="44"/>
      <c r="N162" s="44"/>
      <c r="O162" s="44"/>
      <c r="P162" s="44"/>
      <c r="Q162" s="44"/>
      <c r="S162" s="77"/>
      <c r="U162" s="44"/>
      <c r="V162" s="44"/>
      <c r="W162" s="44"/>
      <c r="X162" s="44"/>
      <c r="Y162" s="44"/>
      <c r="Z162" s="44"/>
      <c r="AA162" s="44"/>
      <c r="AC162" s="44"/>
      <c r="AD162" s="44"/>
      <c r="AE162" s="44"/>
      <c r="AF162" s="44"/>
      <c r="AG162" s="44"/>
      <c r="AH162" s="44"/>
    </row>
    <row r="163" spans="2:34" x14ac:dyDescent="0.25">
      <c r="B163" s="77"/>
      <c r="D163" s="44"/>
      <c r="E163" s="44"/>
      <c r="F163" s="44"/>
      <c r="G163" s="44"/>
      <c r="H163" s="44"/>
      <c r="I163" s="44"/>
      <c r="J163" s="44"/>
      <c r="L163" s="44"/>
      <c r="M163" s="44"/>
      <c r="N163" s="44"/>
      <c r="O163" s="44"/>
      <c r="P163" s="44"/>
      <c r="Q163" s="44"/>
      <c r="S163" s="77"/>
      <c r="U163" s="44"/>
      <c r="V163" s="44"/>
      <c r="W163" s="44"/>
      <c r="X163" s="44"/>
      <c r="Y163" s="44"/>
      <c r="Z163" s="44"/>
      <c r="AA163" s="44"/>
      <c r="AC163" s="44"/>
      <c r="AD163" s="44"/>
      <c r="AE163" s="44"/>
      <c r="AF163" s="44"/>
      <c r="AG163" s="44"/>
      <c r="AH163" s="44"/>
    </row>
    <row r="164" spans="2:34" x14ac:dyDescent="0.25">
      <c r="B164" s="77"/>
      <c r="D164" s="44"/>
      <c r="E164" s="44"/>
      <c r="F164" s="44"/>
      <c r="G164" s="44"/>
      <c r="H164" s="44"/>
      <c r="I164" s="44"/>
      <c r="J164" s="44"/>
      <c r="L164" s="44"/>
      <c r="M164" s="44"/>
      <c r="N164" s="44"/>
      <c r="O164" s="44"/>
      <c r="P164" s="44"/>
      <c r="Q164" s="44"/>
      <c r="S164" s="77"/>
      <c r="U164" s="44"/>
      <c r="V164" s="44"/>
      <c r="W164" s="44"/>
      <c r="X164" s="44"/>
      <c r="Y164" s="44"/>
      <c r="Z164" s="44"/>
      <c r="AA164" s="44"/>
      <c r="AC164" s="44"/>
      <c r="AD164" s="44"/>
      <c r="AE164" s="44"/>
      <c r="AF164" s="44"/>
      <c r="AG164" s="44"/>
      <c r="AH164" s="44"/>
    </row>
    <row r="165" spans="2:34" x14ac:dyDescent="0.25">
      <c r="B165" s="77"/>
      <c r="D165" s="44"/>
      <c r="E165" s="44"/>
      <c r="F165" s="44"/>
      <c r="G165" s="44"/>
      <c r="H165" s="44"/>
      <c r="I165" s="44"/>
      <c r="J165" s="44"/>
      <c r="L165" s="44"/>
      <c r="M165" s="44"/>
      <c r="N165" s="44"/>
      <c r="O165" s="44"/>
      <c r="P165" s="44"/>
      <c r="Q165" s="44"/>
      <c r="S165" s="77"/>
      <c r="U165" s="44"/>
      <c r="V165" s="44"/>
      <c r="W165" s="44"/>
      <c r="X165" s="44"/>
      <c r="Y165" s="44"/>
      <c r="Z165" s="44"/>
      <c r="AA165" s="44"/>
      <c r="AC165" s="44"/>
      <c r="AD165" s="44"/>
      <c r="AE165" s="44"/>
      <c r="AF165" s="44"/>
      <c r="AG165" s="44"/>
      <c r="AH165" s="44"/>
    </row>
    <row r="166" spans="2:34" x14ac:dyDescent="0.25">
      <c r="B166" s="77"/>
      <c r="D166" s="44"/>
      <c r="E166" s="44"/>
      <c r="F166" s="44"/>
      <c r="G166" s="44"/>
      <c r="H166" s="44"/>
      <c r="I166" s="44"/>
      <c r="J166" s="44"/>
      <c r="L166" s="44"/>
      <c r="M166" s="44"/>
      <c r="N166" s="44"/>
      <c r="O166" s="44"/>
      <c r="P166" s="44"/>
      <c r="Q166" s="44"/>
      <c r="S166" s="77"/>
      <c r="U166" s="44"/>
      <c r="V166" s="44"/>
      <c r="W166" s="44"/>
      <c r="X166" s="44"/>
      <c r="Y166" s="44"/>
      <c r="Z166" s="44"/>
      <c r="AA166" s="44"/>
      <c r="AC166" s="44"/>
      <c r="AD166" s="44"/>
      <c r="AE166" s="44"/>
      <c r="AF166" s="44"/>
      <c r="AG166" s="44"/>
      <c r="AH166" s="44"/>
    </row>
    <row r="167" spans="2:34" x14ac:dyDescent="0.25">
      <c r="B167" s="77"/>
      <c r="D167" s="44"/>
      <c r="E167" s="44"/>
      <c r="F167" s="44"/>
      <c r="G167" s="44"/>
      <c r="H167" s="44"/>
      <c r="I167" s="44"/>
      <c r="J167" s="44"/>
      <c r="L167" s="44"/>
      <c r="M167" s="44"/>
      <c r="N167" s="44"/>
      <c r="O167" s="44"/>
      <c r="P167" s="44"/>
      <c r="Q167" s="44"/>
      <c r="S167" s="77"/>
      <c r="U167" s="44"/>
      <c r="V167" s="44"/>
      <c r="W167" s="44"/>
      <c r="X167" s="44"/>
      <c r="Y167" s="44"/>
      <c r="Z167" s="44"/>
      <c r="AA167" s="44"/>
      <c r="AC167" s="44"/>
      <c r="AD167" s="44"/>
      <c r="AE167" s="44"/>
      <c r="AF167" s="44"/>
      <c r="AG167" s="44"/>
      <c r="AH167" s="44"/>
    </row>
    <row r="168" spans="2:34" x14ac:dyDescent="0.25">
      <c r="B168" s="77"/>
      <c r="D168" s="44"/>
      <c r="E168" s="44"/>
      <c r="F168" s="44"/>
      <c r="G168" s="44"/>
      <c r="H168" s="44"/>
      <c r="I168" s="44"/>
      <c r="J168" s="44"/>
      <c r="L168" s="44"/>
      <c r="M168" s="44"/>
      <c r="N168" s="44"/>
      <c r="O168" s="44"/>
      <c r="P168" s="44"/>
      <c r="Q168" s="44"/>
      <c r="S168" s="77"/>
      <c r="U168" s="44"/>
      <c r="V168" s="44"/>
      <c r="W168" s="44"/>
      <c r="X168" s="44"/>
      <c r="Y168" s="44"/>
      <c r="Z168" s="44"/>
      <c r="AA168" s="44"/>
      <c r="AC168" s="44"/>
      <c r="AD168" s="44"/>
      <c r="AE168" s="44"/>
      <c r="AF168" s="44"/>
      <c r="AG168" s="44"/>
      <c r="AH168" s="44"/>
    </row>
    <row r="169" spans="2:34" x14ac:dyDescent="0.25">
      <c r="B169" s="77"/>
      <c r="D169" s="44"/>
      <c r="E169" s="44"/>
      <c r="F169" s="44"/>
      <c r="G169" s="44"/>
      <c r="H169" s="44"/>
      <c r="I169" s="44"/>
      <c r="J169" s="44"/>
      <c r="L169" s="44"/>
      <c r="M169" s="44"/>
      <c r="N169" s="44"/>
      <c r="O169" s="44"/>
      <c r="P169" s="44"/>
      <c r="Q169" s="44"/>
      <c r="S169" s="77"/>
      <c r="U169" s="44"/>
      <c r="V169" s="44"/>
      <c r="W169" s="44"/>
      <c r="X169" s="44"/>
      <c r="Y169" s="44"/>
      <c r="Z169" s="44"/>
      <c r="AA169" s="44"/>
      <c r="AC169" s="44"/>
      <c r="AD169" s="44"/>
      <c r="AE169" s="44"/>
      <c r="AF169" s="44"/>
      <c r="AG169" s="44"/>
      <c r="AH169" s="44"/>
    </row>
    <row r="170" spans="2:34" x14ac:dyDescent="0.25">
      <c r="B170" s="77"/>
      <c r="D170" s="44"/>
      <c r="E170" s="44"/>
      <c r="F170" s="44"/>
      <c r="G170" s="44"/>
      <c r="H170" s="44"/>
      <c r="I170" s="44"/>
      <c r="J170" s="44"/>
      <c r="L170" s="44"/>
      <c r="M170" s="44"/>
      <c r="N170" s="44"/>
      <c r="O170" s="44"/>
      <c r="P170" s="44"/>
      <c r="Q170" s="44"/>
      <c r="S170" s="77"/>
      <c r="U170" s="44"/>
      <c r="V170" s="44"/>
      <c r="W170" s="44"/>
      <c r="X170" s="44"/>
      <c r="Y170" s="44"/>
      <c r="Z170" s="44"/>
      <c r="AA170" s="44"/>
      <c r="AC170" s="44"/>
      <c r="AD170" s="44"/>
      <c r="AE170" s="44"/>
      <c r="AF170" s="44"/>
      <c r="AG170" s="44"/>
      <c r="AH170" s="44"/>
    </row>
    <row r="171" spans="2:34" x14ac:dyDescent="0.25">
      <c r="B171" s="77"/>
      <c r="D171" s="44"/>
      <c r="E171" s="44"/>
      <c r="F171" s="44"/>
      <c r="G171" s="44"/>
      <c r="H171" s="44"/>
      <c r="I171" s="44"/>
      <c r="J171" s="44"/>
      <c r="L171" s="44"/>
      <c r="M171" s="44"/>
      <c r="N171" s="44"/>
      <c r="O171" s="44"/>
      <c r="P171" s="44"/>
      <c r="Q171" s="44"/>
      <c r="S171" s="77"/>
      <c r="U171" s="44"/>
      <c r="V171" s="44"/>
      <c r="W171" s="44"/>
      <c r="X171" s="44"/>
      <c r="Y171" s="44"/>
      <c r="Z171" s="44"/>
      <c r="AA171" s="44"/>
      <c r="AC171" s="44"/>
      <c r="AD171" s="44"/>
      <c r="AE171" s="44"/>
      <c r="AF171" s="44"/>
      <c r="AG171" s="44"/>
      <c r="AH171" s="44"/>
    </row>
    <row r="172" spans="2:34" x14ac:dyDescent="0.25">
      <c r="B172" s="77"/>
      <c r="D172" s="44"/>
      <c r="E172" s="44"/>
      <c r="F172" s="44"/>
      <c r="G172" s="44"/>
      <c r="H172" s="44"/>
      <c r="I172" s="44"/>
      <c r="J172" s="44"/>
      <c r="L172" s="44"/>
      <c r="M172" s="44"/>
      <c r="N172" s="44"/>
      <c r="O172" s="44"/>
      <c r="P172" s="44"/>
      <c r="Q172" s="44"/>
      <c r="S172" s="77"/>
      <c r="U172" s="44"/>
      <c r="V172" s="44"/>
      <c r="W172" s="44"/>
      <c r="X172" s="44"/>
      <c r="Y172" s="44"/>
      <c r="Z172" s="44"/>
      <c r="AA172" s="44"/>
      <c r="AC172" s="44"/>
      <c r="AD172" s="44"/>
      <c r="AE172" s="44"/>
      <c r="AF172" s="44"/>
      <c r="AG172" s="44"/>
      <c r="AH172" s="44"/>
    </row>
    <row r="173" spans="2:34" x14ac:dyDescent="0.25">
      <c r="B173" s="77"/>
      <c r="D173" s="44"/>
      <c r="E173" s="44"/>
      <c r="F173" s="44"/>
      <c r="G173" s="44"/>
      <c r="H173" s="44"/>
      <c r="I173" s="44"/>
      <c r="J173" s="44"/>
      <c r="L173" s="44"/>
      <c r="M173" s="44"/>
      <c r="N173" s="44"/>
      <c r="O173" s="44"/>
      <c r="P173" s="44"/>
      <c r="Q173" s="44"/>
      <c r="S173" s="77"/>
      <c r="U173" s="44"/>
      <c r="V173" s="44"/>
      <c r="W173" s="44"/>
      <c r="X173" s="44"/>
      <c r="Y173" s="44"/>
      <c r="Z173" s="44"/>
      <c r="AA173" s="44"/>
      <c r="AC173" s="44"/>
      <c r="AD173" s="44"/>
      <c r="AE173" s="44"/>
      <c r="AF173" s="44"/>
      <c r="AG173" s="44"/>
      <c r="AH173" s="44"/>
    </row>
    <row r="174" spans="2:34" x14ac:dyDescent="0.25">
      <c r="B174" s="77"/>
      <c r="D174" s="44"/>
      <c r="E174" s="44"/>
      <c r="F174" s="44"/>
      <c r="G174" s="44"/>
      <c r="H174" s="44"/>
      <c r="I174" s="44"/>
      <c r="J174" s="44"/>
      <c r="L174" s="44"/>
      <c r="M174" s="44"/>
      <c r="N174" s="44"/>
      <c r="O174" s="44"/>
      <c r="P174" s="44"/>
      <c r="Q174" s="44"/>
      <c r="S174" s="77"/>
      <c r="U174" s="44"/>
      <c r="V174" s="44"/>
      <c r="W174" s="44"/>
      <c r="X174" s="44"/>
      <c r="Y174" s="44"/>
      <c r="Z174" s="44"/>
      <c r="AA174" s="44"/>
      <c r="AC174" s="44"/>
      <c r="AD174" s="44"/>
      <c r="AE174" s="44"/>
      <c r="AF174" s="44"/>
      <c r="AG174" s="44"/>
      <c r="AH174" s="44"/>
    </row>
    <row r="175" spans="2:34" x14ac:dyDescent="0.25">
      <c r="B175" s="77"/>
      <c r="D175" s="44"/>
      <c r="E175" s="44"/>
      <c r="F175" s="44"/>
      <c r="G175" s="44"/>
      <c r="H175" s="44"/>
      <c r="I175" s="44"/>
      <c r="J175" s="44"/>
      <c r="L175" s="44"/>
      <c r="M175" s="44"/>
      <c r="N175" s="44"/>
      <c r="O175" s="44"/>
      <c r="P175" s="44"/>
      <c r="Q175" s="44"/>
      <c r="S175" s="77"/>
      <c r="U175" s="44"/>
      <c r="V175" s="44"/>
      <c r="W175" s="44"/>
      <c r="X175" s="44"/>
      <c r="Y175" s="44"/>
      <c r="Z175" s="44"/>
      <c r="AA175" s="44"/>
      <c r="AC175" s="44"/>
      <c r="AD175" s="44"/>
      <c r="AE175" s="44"/>
      <c r="AF175" s="44"/>
      <c r="AG175" s="44"/>
      <c r="AH175" s="44"/>
    </row>
    <row r="176" spans="2:34" x14ac:dyDescent="0.25">
      <c r="B176" s="77"/>
      <c r="D176" s="44"/>
      <c r="E176" s="44"/>
      <c r="F176" s="44"/>
      <c r="G176" s="44"/>
      <c r="H176" s="44"/>
      <c r="I176" s="44"/>
      <c r="J176" s="44"/>
      <c r="L176" s="44"/>
      <c r="M176" s="44"/>
      <c r="N176" s="44"/>
      <c r="O176" s="44"/>
      <c r="P176" s="44"/>
      <c r="Q176" s="44"/>
      <c r="S176" s="77"/>
      <c r="U176" s="44"/>
      <c r="V176" s="44"/>
      <c r="W176" s="44"/>
      <c r="X176" s="44"/>
      <c r="Y176" s="44"/>
      <c r="Z176" s="44"/>
      <c r="AA176" s="44"/>
      <c r="AC176" s="44"/>
      <c r="AD176" s="44"/>
      <c r="AE176" s="44"/>
      <c r="AF176" s="44"/>
      <c r="AG176" s="44"/>
      <c r="AH176" s="44"/>
    </row>
    <row r="177" spans="2:34" x14ac:dyDescent="0.25">
      <c r="B177" s="77"/>
      <c r="D177" s="44"/>
      <c r="E177" s="44"/>
      <c r="F177" s="44"/>
      <c r="G177" s="44"/>
      <c r="H177" s="44"/>
      <c r="I177" s="44"/>
      <c r="J177" s="44"/>
      <c r="L177" s="44"/>
      <c r="M177" s="44"/>
      <c r="N177" s="44"/>
      <c r="O177" s="44"/>
      <c r="P177" s="44"/>
      <c r="Q177" s="44"/>
      <c r="S177" s="77"/>
      <c r="U177" s="44"/>
      <c r="V177" s="44"/>
      <c r="W177" s="44"/>
      <c r="X177" s="44"/>
      <c r="Y177" s="44"/>
      <c r="Z177" s="44"/>
      <c r="AA177" s="44"/>
      <c r="AC177" s="44"/>
      <c r="AD177" s="44"/>
      <c r="AE177" s="44"/>
      <c r="AF177" s="44"/>
      <c r="AG177" s="44"/>
      <c r="AH177" s="44"/>
    </row>
    <row r="178" spans="2:34" x14ac:dyDescent="0.25">
      <c r="B178" s="77"/>
      <c r="D178" s="44"/>
      <c r="E178" s="44"/>
      <c r="F178" s="44"/>
      <c r="G178" s="44"/>
      <c r="H178" s="44"/>
      <c r="I178" s="44"/>
      <c r="J178" s="44"/>
      <c r="L178" s="44"/>
      <c r="M178" s="44"/>
      <c r="N178" s="44"/>
      <c r="O178" s="44"/>
      <c r="P178" s="44"/>
      <c r="Q178" s="44"/>
      <c r="S178" s="77"/>
      <c r="U178" s="44"/>
      <c r="V178" s="44"/>
      <c r="W178" s="44"/>
      <c r="X178" s="44"/>
      <c r="Y178" s="44"/>
      <c r="Z178" s="44"/>
      <c r="AA178" s="44"/>
      <c r="AC178" s="44"/>
      <c r="AD178" s="44"/>
      <c r="AE178" s="44"/>
      <c r="AF178" s="44"/>
      <c r="AG178" s="44"/>
      <c r="AH178" s="44"/>
    </row>
    <row r="179" spans="2:34" x14ac:dyDescent="0.25">
      <c r="B179" s="77"/>
      <c r="D179" s="44"/>
      <c r="E179" s="44"/>
      <c r="F179" s="44"/>
      <c r="G179" s="44"/>
      <c r="H179" s="44"/>
      <c r="I179" s="44"/>
      <c r="J179" s="44"/>
      <c r="L179" s="44"/>
      <c r="M179" s="44"/>
      <c r="N179" s="44"/>
      <c r="O179" s="44"/>
      <c r="P179" s="44"/>
      <c r="Q179" s="44"/>
      <c r="S179" s="77"/>
      <c r="U179" s="44"/>
      <c r="V179" s="44"/>
      <c r="W179" s="44"/>
      <c r="X179" s="44"/>
      <c r="Y179" s="44"/>
      <c r="Z179" s="44"/>
      <c r="AA179" s="44"/>
      <c r="AC179" s="44"/>
      <c r="AD179" s="44"/>
      <c r="AE179" s="44"/>
      <c r="AF179" s="44"/>
      <c r="AG179" s="44"/>
      <c r="AH179" s="44"/>
    </row>
    <row r="180" spans="2:34" x14ac:dyDescent="0.25">
      <c r="B180" s="77"/>
      <c r="D180" s="44"/>
      <c r="E180" s="44"/>
      <c r="F180" s="44"/>
      <c r="G180" s="44"/>
      <c r="H180" s="44"/>
      <c r="I180" s="44"/>
      <c r="J180" s="44"/>
      <c r="L180" s="44"/>
      <c r="M180" s="44"/>
      <c r="N180" s="44"/>
      <c r="O180" s="44"/>
      <c r="P180" s="44"/>
      <c r="Q180" s="44"/>
      <c r="S180" s="77"/>
      <c r="U180" s="44"/>
      <c r="V180" s="44"/>
      <c r="W180" s="44"/>
      <c r="X180" s="44"/>
      <c r="Y180" s="44"/>
      <c r="Z180" s="44"/>
      <c r="AA180" s="44"/>
      <c r="AC180" s="44"/>
      <c r="AD180" s="44"/>
      <c r="AE180" s="44"/>
      <c r="AF180" s="44"/>
      <c r="AG180" s="44"/>
      <c r="AH180" s="44"/>
    </row>
    <row r="181" spans="2:34" x14ac:dyDescent="0.25">
      <c r="B181" s="77"/>
      <c r="D181" s="44"/>
      <c r="E181" s="44"/>
      <c r="F181" s="44"/>
      <c r="G181" s="44"/>
      <c r="H181" s="44"/>
      <c r="I181" s="44"/>
      <c r="J181" s="44"/>
      <c r="L181" s="44"/>
      <c r="M181" s="44"/>
      <c r="N181" s="44"/>
      <c r="O181" s="44"/>
      <c r="P181" s="44"/>
      <c r="Q181" s="44"/>
      <c r="S181" s="77"/>
      <c r="U181" s="44"/>
      <c r="V181" s="44"/>
      <c r="W181" s="44"/>
      <c r="X181" s="44"/>
      <c r="Y181" s="44"/>
      <c r="Z181" s="44"/>
      <c r="AA181" s="44"/>
      <c r="AC181" s="44"/>
      <c r="AD181" s="44"/>
      <c r="AE181" s="44"/>
      <c r="AF181" s="44"/>
      <c r="AG181" s="44"/>
      <c r="AH181" s="44"/>
    </row>
    <row r="182" spans="2:34" x14ac:dyDescent="0.25">
      <c r="B182" s="77"/>
      <c r="D182" s="44"/>
      <c r="E182" s="44"/>
      <c r="F182" s="44"/>
      <c r="G182" s="44"/>
      <c r="H182" s="44"/>
      <c r="I182" s="44"/>
      <c r="J182" s="44"/>
      <c r="L182" s="44"/>
      <c r="M182" s="44"/>
      <c r="N182" s="44"/>
      <c r="O182" s="44"/>
      <c r="P182" s="44"/>
      <c r="Q182" s="44"/>
      <c r="S182" s="77"/>
      <c r="U182" s="44"/>
      <c r="V182" s="44"/>
      <c r="W182" s="44"/>
      <c r="X182" s="44"/>
      <c r="Y182" s="44"/>
      <c r="Z182" s="44"/>
      <c r="AA182" s="44"/>
      <c r="AC182" s="44"/>
      <c r="AD182" s="44"/>
      <c r="AE182" s="44"/>
      <c r="AF182" s="44"/>
      <c r="AG182" s="44"/>
      <c r="AH182" s="44"/>
    </row>
    <row r="183" spans="2:34" x14ac:dyDescent="0.25">
      <c r="B183" s="77"/>
      <c r="D183" s="44"/>
      <c r="E183" s="44"/>
      <c r="F183" s="44"/>
      <c r="G183" s="44"/>
      <c r="H183" s="44"/>
      <c r="I183" s="44"/>
      <c r="J183" s="44"/>
      <c r="L183" s="44"/>
      <c r="M183" s="44"/>
      <c r="N183" s="44"/>
      <c r="O183" s="44"/>
      <c r="P183" s="44"/>
      <c r="Q183" s="44"/>
      <c r="S183" s="77"/>
      <c r="U183" s="44"/>
      <c r="V183" s="44"/>
      <c r="W183" s="44"/>
      <c r="X183" s="44"/>
      <c r="Y183" s="44"/>
      <c r="Z183" s="44"/>
      <c r="AA183" s="44"/>
      <c r="AC183" s="44"/>
      <c r="AD183" s="44"/>
      <c r="AE183" s="44"/>
      <c r="AF183" s="44"/>
      <c r="AG183" s="44"/>
      <c r="AH183" s="44"/>
    </row>
    <row r="184" spans="2:34" x14ac:dyDescent="0.25">
      <c r="B184" s="77"/>
      <c r="D184" s="44"/>
      <c r="E184" s="44"/>
      <c r="F184" s="44"/>
      <c r="G184" s="44"/>
      <c r="H184" s="44"/>
      <c r="I184" s="44"/>
      <c r="J184" s="44"/>
      <c r="L184" s="44"/>
      <c r="M184" s="44"/>
      <c r="N184" s="44"/>
      <c r="O184" s="44"/>
      <c r="P184" s="44"/>
      <c r="Q184" s="44"/>
      <c r="S184" s="77"/>
      <c r="U184" s="44"/>
      <c r="V184" s="44"/>
      <c r="W184" s="44"/>
      <c r="X184" s="44"/>
      <c r="Y184" s="44"/>
      <c r="Z184" s="44"/>
      <c r="AA184" s="44"/>
      <c r="AC184" s="44"/>
      <c r="AD184" s="44"/>
      <c r="AE184" s="44"/>
      <c r="AF184" s="44"/>
      <c r="AG184" s="44"/>
      <c r="AH184" s="44"/>
    </row>
    <row r="185" spans="2:34" x14ac:dyDescent="0.25">
      <c r="B185" s="77"/>
      <c r="D185" s="44"/>
      <c r="E185" s="44"/>
      <c r="F185" s="44"/>
      <c r="G185" s="44"/>
      <c r="H185" s="44"/>
      <c r="I185" s="44"/>
      <c r="J185" s="44"/>
      <c r="L185" s="44"/>
      <c r="M185" s="44"/>
      <c r="N185" s="44"/>
      <c r="O185" s="44"/>
      <c r="P185" s="44"/>
      <c r="Q185" s="44"/>
      <c r="S185" s="77"/>
      <c r="U185" s="44"/>
      <c r="V185" s="44"/>
      <c r="W185" s="44"/>
      <c r="X185" s="44"/>
      <c r="Y185" s="44"/>
      <c r="Z185" s="44"/>
      <c r="AA185" s="44"/>
      <c r="AC185" s="44"/>
      <c r="AD185" s="44"/>
      <c r="AE185" s="44"/>
      <c r="AF185" s="44"/>
      <c r="AG185" s="44"/>
      <c r="AH185" s="44"/>
    </row>
    <row r="186" spans="2:34" x14ac:dyDescent="0.25">
      <c r="B186" s="77"/>
      <c r="D186" s="44"/>
      <c r="E186" s="44"/>
      <c r="F186" s="44"/>
      <c r="G186" s="44"/>
      <c r="H186" s="44"/>
      <c r="I186" s="44"/>
      <c r="J186" s="44"/>
      <c r="L186" s="44"/>
      <c r="M186" s="44"/>
      <c r="N186" s="44"/>
      <c r="O186" s="44"/>
      <c r="P186" s="44"/>
      <c r="Q186" s="44"/>
      <c r="S186" s="77"/>
      <c r="U186" s="44"/>
      <c r="V186" s="44"/>
      <c r="W186" s="44"/>
      <c r="X186" s="44"/>
      <c r="Y186" s="44"/>
      <c r="Z186" s="44"/>
      <c r="AA186" s="44"/>
      <c r="AC186" s="44"/>
      <c r="AD186" s="44"/>
      <c r="AE186" s="44"/>
      <c r="AF186" s="44"/>
      <c r="AG186" s="44"/>
      <c r="AH186" s="44"/>
    </row>
    <row r="187" spans="2:34" x14ac:dyDescent="0.25">
      <c r="B187" s="77"/>
      <c r="D187" s="44"/>
      <c r="E187" s="44"/>
      <c r="F187" s="44"/>
      <c r="G187" s="44"/>
      <c r="H187" s="44"/>
      <c r="I187" s="44"/>
      <c r="J187" s="44"/>
      <c r="L187" s="44"/>
      <c r="M187" s="44"/>
      <c r="N187" s="44"/>
      <c r="O187" s="44"/>
      <c r="P187" s="44"/>
      <c r="Q187" s="44"/>
      <c r="S187" s="77"/>
      <c r="U187" s="44"/>
      <c r="V187" s="44"/>
      <c r="W187" s="44"/>
      <c r="X187" s="44"/>
      <c r="Y187" s="44"/>
      <c r="Z187" s="44"/>
      <c r="AA187" s="44"/>
      <c r="AC187" s="44"/>
      <c r="AD187" s="44"/>
      <c r="AE187" s="44"/>
      <c r="AF187" s="44"/>
      <c r="AG187" s="44"/>
      <c r="AH187" s="44"/>
    </row>
    <row r="188" spans="2:34" x14ac:dyDescent="0.25">
      <c r="B188" s="77"/>
      <c r="D188" s="44"/>
      <c r="E188" s="44"/>
      <c r="F188" s="44"/>
      <c r="G188" s="44"/>
      <c r="H188" s="44"/>
      <c r="I188" s="44"/>
      <c r="J188" s="44"/>
      <c r="L188" s="44"/>
      <c r="M188" s="44"/>
      <c r="N188" s="44"/>
      <c r="O188" s="44"/>
      <c r="P188" s="44"/>
      <c r="Q188" s="44"/>
      <c r="S188" s="77"/>
      <c r="U188" s="44"/>
      <c r="V188" s="44"/>
      <c r="W188" s="44"/>
      <c r="X188" s="44"/>
      <c r="Y188" s="44"/>
      <c r="Z188" s="44"/>
      <c r="AA188" s="44"/>
      <c r="AC188" s="44"/>
      <c r="AD188" s="44"/>
      <c r="AE188" s="44"/>
      <c r="AF188" s="44"/>
      <c r="AG188" s="44"/>
      <c r="AH188" s="44"/>
    </row>
    <row r="189" spans="2:34" x14ac:dyDescent="0.25">
      <c r="B189" s="77"/>
      <c r="D189" s="44"/>
      <c r="E189" s="44"/>
      <c r="F189" s="44"/>
      <c r="G189" s="44"/>
      <c r="H189" s="44"/>
      <c r="I189" s="44"/>
      <c r="J189" s="44"/>
      <c r="L189" s="44"/>
      <c r="M189" s="44"/>
      <c r="N189" s="44"/>
      <c r="O189" s="44"/>
      <c r="P189" s="44"/>
      <c r="Q189" s="44"/>
      <c r="S189" s="77"/>
      <c r="U189" s="44"/>
      <c r="V189" s="44"/>
      <c r="W189" s="44"/>
      <c r="X189" s="44"/>
      <c r="Y189" s="44"/>
      <c r="Z189" s="44"/>
      <c r="AA189" s="44"/>
      <c r="AC189" s="44"/>
      <c r="AD189" s="44"/>
      <c r="AE189" s="44"/>
      <c r="AF189" s="44"/>
      <c r="AG189" s="44"/>
      <c r="AH189" s="44"/>
    </row>
    <row r="190" spans="2:34" x14ac:dyDescent="0.25">
      <c r="B190" s="77"/>
      <c r="D190" s="44"/>
      <c r="E190" s="44"/>
      <c r="F190" s="44"/>
      <c r="G190" s="44"/>
      <c r="H190" s="44"/>
      <c r="I190" s="44"/>
      <c r="J190" s="44"/>
      <c r="L190" s="44"/>
      <c r="M190" s="44"/>
      <c r="N190" s="44"/>
      <c r="O190" s="44"/>
      <c r="P190" s="44"/>
      <c r="Q190" s="44"/>
      <c r="S190" s="77"/>
      <c r="U190" s="44"/>
      <c r="V190" s="44"/>
      <c r="W190" s="44"/>
      <c r="X190" s="44"/>
      <c r="Y190" s="44"/>
      <c r="Z190" s="44"/>
      <c r="AA190" s="44"/>
      <c r="AC190" s="44"/>
      <c r="AD190" s="44"/>
      <c r="AE190" s="44"/>
      <c r="AF190" s="44"/>
      <c r="AG190" s="44"/>
      <c r="AH190" s="44"/>
    </row>
    <row r="191" spans="2:34" x14ac:dyDescent="0.25">
      <c r="B191" s="77"/>
      <c r="D191" s="44"/>
      <c r="E191" s="44"/>
      <c r="F191" s="44"/>
      <c r="G191" s="44"/>
      <c r="H191" s="44"/>
      <c r="I191" s="44"/>
      <c r="J191" s="44"/>
      <c r="L191" s="44"/>
      <c r="M191" s="44"/>
      <c r="N191" s="44"/>
      <c r="O191" s="44"/>
      <c r="P191" s="44"/>
      <c r="Q191" s="44"/>
      <c r="S191" s="77"/>
      <c r="U191" s="44"/>
      <c r="V191" s="44"/>
      <c r="W191" s="44"/>
      <c r="X191" s="44"/>
      <c r="Y191" s="44"/>
      <c r="Z191" s="44"/>
      <c r="AA191" s="44"/>
      <c r="AC191" s="44"/>
      <c r="AD191" s="44"/>
      <c r="AE191" s="44"/>
      <c r="AF191" s="44"/>
      <c r="AG191" s="44"/>
      <c r="AH191" s="44"/>
    </row>
    <row r="192" spans="2:34" x14ac:dyDescent="0.25">
      <c r="B192" s="77"/>
      <c r="D192" s="44"/>
      <c r="E192" s="44"/>
      <c r="F192" s="44"/>
      <c r="G192" s="44"/>
      <c r="H192" s="44"/>
      <c r="I192" s="44"/>
      <c r="J192" s="44"/>
      <c r="L192" s="44"/>
      <c r="M192" s="44"/>
      <c r="N192" s="44"/>
      <c r="O192" s="44"/>
      <c r="P192" s="44"/>
      <c r="Q192" s="44"/>
      <c r="S192" s="77"/>
      <c r="U192" s="44"/>
      <c r="V192" s="44"/>
      <c r="W192" s="44"/>
      <c r="X192" s="44"/>
      <c r="Y192" s="44"/>
      <c r="Z192" s="44"/>
      <c r="AA192" s="44"/>
      <c r="AC192" s="44"/>
      <c r="AD192" s="44"/>
      <c r="AE192" s="44"/>
      <c r="AF192" s="44"/>
      <c r="AG192" s="44"/>
      <c r="AH192" s="44"/>
    </row>
    <row r="193" spans="2:34" x14ac:dyDescent="0.25">
      <c r="B193" s="77"/>
      <c r="D193" s="44"/>
      <c r="E193" s="44"/>
      <c r="F193" s="44"/>
      <c r="G193" s="44"/>
      <c r="H193" s="44"/>
      <c r="I193" s="44"/>
      <c r="J193" s="44"/>
      <c r="L193" s="44"/>
      <c r="M193" s="44"/>
      <c r="N193" s="44"/>
      <c r="O193" s="44"/>
      <c r="P193" s="44"/>
      <c r="Q193" s="44"/>
      <c r="S193" s="77"/>
      <c r="U193" s="44"/>
      <c r="V193" s="44"/>
      <c r="W193" s="44"/>
      <c r="X193" s="44"/>
      <c r="Y193" s="44"/>
      <c r="Z193" s="44"/>
      <c r="AA193" s="44"/>
      <c r="AC193" s="44"/>
      <c r="AD193" s="44"/>
      <c r="AE193" s="44"/>
      <c r="AF193" s="44"/>
      <c r="AG193" s="44"/>
      <c r="AH193" s="44"/>
    </row>
    <row r="194" spans="2:34" x14ac:dyDescent="0.25">
      <c r="B194" s="77"/>
      <c r="D194" s="44"/>
      <c r="E194" s="44"/>
      <c r="F194" s="44"/>
      <c r="G194" s="44"/>
      <c r="H194" s="44"/>
      <c r="I194" s="44"/>
      <c r="J194" s="44"/>
      <c r="L194" s="44"/>
      <c r="M194" s="44"/>
      <c r="N194" s="44"/>
      <c r="O194" s="44"/>
      <c r="P194" s="44"/>
      <c r="Q194" s="44"/>
      <c r="S194" s="77"/>
      <c r="U194" s="44"/>
      <c r="V194" s="44"/>
      <c r="W194" s="44"/>
      <c r="X194" s="44"/>
      <c r="Y194" s="44"/>
      <c r="Z194" s="44"/>
      <c r="AA194" s="44"/>
      <c r="AC194" s="44"/>
      <c r="AD194" s="44"/>
      <c r="AE194" s="44"/>
      <c r="AF194" s="44"/>
      <c r="AG194" s="44"/>
      <c r="AH194" s="44"/>
    </row>
    <row r="195" spans="2:34" x14ac:dyDescent="0.25">
      <c r="B195" s="77"/>
      <c r="D195" s="44"/>
      <c r="E195" s="44"/>
      <c r="F195" s="44"/>
      <c r="G195" s="44"/>
      <c r="H195" s="44"/>
      <c r="I195" s="44"/>
      <c r="J195" s="44"/>
      <c r="L195" s="44"/>
      <c r="M195" s="44"/>
      <c r="N195" s="44"/>
      <c r="O195" s="44"/>
      <c r="P195" s="44"/>
      <c r="Q195" s="44"/>
      <c r="S195" s="77"/>
      <c r="U195" s="44"/>
      <c r="V195" s="44"/>
      <c r="W195" s="44"/>
      <c r="X195" s="44"/>
      <c r="Y195" s="44"/>
      <c r="Z195" s="44"/>
      <c r="AA195" s="44"/>
      <c r="AC195" s="44"/>
      <c r="AD195" s="44"/>
      <c r="AE195" s="44"/>
      <c r="AF195" s="44"/>
      <c r="AG195" s="44"/>
      <c r="AH195" s="44"/>
    </row>
    <row r="196" spans="2:34" x14ac:dyDescent="0.25">
      <c r="B196" s="77"/>
      <c r="D196" s="44"/>
      <c r="E196" s="44"/>
      <c r="F196" s="44"/>
      <c r="G196" s="44"/>
      <c r="H196" s="44"/>
      <c r="I196" s="44"/>
      <c r="J196" s="44"/>
      <c r="L196" s="44"/>
      <c r="M196" s="44"/>
      <c r="N196" s="44"/>
      <c r="O196" s="44"/>
      <c r="P196" s="44"/>
      <c r="Q196" s="44"/>
      <c r="S196" s="77"/>
      <c r="U196" s="44"/>
      <c r="V196" s="44"/>
      <c r="W196" s="44"/>
      <c r="X196" s="44"/>
      <c r="Y196" s="44"/>
      <c r="Z196" s="44"/>
      <c r="AA196" s="44"/>
      <c r="AC196" s="44"/>
      <c r="AD196" s="44"/>
      <c r="AE196" s="44"/>
      <c r="AF196" s="44"/>
      <c r="AG196" s="44"/>
      <c r="AH196" s="44"/>
    </row>
    <row r="197" spans="2:34" x14ac:dyDescent="0.25">
      <c r="B197" s="77"/>
      <c r="D197" s="44"/>
      <c r="E197" s="44"/>
      <c r="F197" s="44"/>
      <c r="G197" s="44"/>
      <c r="H197" s="44"/>
      <c r="I197" s="44"/>
      <c r="J197" s="44"/>
      <c r="L197" s="44"/>
      <c r="M197" s="44"/>
      <c r="N197" s="44"/>
      <c r="O197" s="44"/>
      <c r="P197" s="44"/>
      <c r="Q197" s="44"/>
      <c r="S197" s="77"/>
      <c r="U197" s="44"/>
      <c r="V197" s="44"/>
      <c r="W197" s="44"/>
      <c r="X197" s="44"/>
      <c r="Y197" s="44"/>
      <c r="Z197" s="44"/>
      <c r="AA197" s="44"/>
      <c r="AC197" s="44"/>
      <c r="AD197" s="44"/>
      <c r="AE197" s="44"/>
      <c r="AF197" s="44"/>
      <c r="AG197" s="44"/>
      <c r="AH197" s="44"/>
    </row>
    <row r="198" spans="2:34" x14ac:dyDescent="0.25">
      <c r="B198" s="77"/>
      <c r="D198" s="44"/>
      <c r="E198" s="44"/>
      <c r="F198" s="44"/>
      <c r="G198" s="44"/>
      <c r="H198" s="44"/>
      <c r="I198" s="44"/>
      <c r="J198" s="44"/>
      <c r="L198" s="44"/>
      <c r="M198" s="44"/>
      <c r="N198" s="44"/>
      <c r="O198" s="44"/>
      <c r="P198" s="44"/>
      <c r="Q198" s="44"/>
      <c r="S198" s="77"/>
      <c r="U198" s="44"/>
      <c r="V198" s="44"/>
      <c r="W198" s="44"/>
      <c r="X198" s="44"/>
      <c r="Y198" s="44"/>
      <c r="Z198" s="44"/>
      <c r="AA198" s="44"/>
      <c r="AC198" s="44"/>
      <c r="AD198" s="44"/>
      <c r="AE198" s="44"/>
      <c r="AF198" s="44"/>
      <c r="AG198" s="44"/>
      <c r="AH198" s="44"/>
    </row>
    <row r="199" spans="2:34" x14ac:dyDescent="0.25">
      <c r="B199" s="77"/>
      <c r="D199" s="44"/>
      <c r="E199" s="44"/>
      <c r="F199" s="44"/>
      <c r="G199" s="44"/>
      <c r="H199" s="44"/>
      <c r="I199" s="44"/>
      <c r="J199" s="44"/>
      <c r="L199" s="44"/>
      <c r="M199" s="44"/>
      <c r="N199" s="44"/>
      <c r="O199" s="44"/>
      <c r="P199" s="44"/>
      <c r="Q199" s="44"/>
      <c r="S199" s="77"/>
      <c r="U199" s="44"/>
      <c r="V199" s="44"/>
      <c r="W199" s="44"/>
      <c r="X199" s="44"/>
      <c r="Y199" s="44"/>
      <c r="Z199" s="44"/>
      <c r="AA199" s="44"/>
      <c r="AC199" s="44"/>
      <c r="AD199" s="44"/>
      <c r="AE199" s="44"/>
      <c r="AF199" s="44"/>
      <c r="AG199" s="44"/>
      <c r="AH199" s="44"/>
    </row>
    <row r="200" spans="2:34" x14ac:dyDescent="0.25">
      <c r="B200" s="77"/>
      <c r="D200" s="44"/>
      <c r="E200" s="44"/>
      <c r="F200" s="44"/>
      <c r="G200" s="44"/>
      <c r="H200" s="44"/>
      <c r="I200" s="44"/>
      <c r="J200" s="44"/>
      <c r="L200" s="44"/>
      <c r="M200" s="44"/>
      <c r="N200" s="44"/>
      <c r="O200" s="44"/>
      <c r="P200" s="44"/>
      <c r="Q200" s="44"/>
      <c r="S200" s="77"/>
      <c r="U200" s="44"/>
      <c r="V200" s="44"/>
      <c r="W200" s="44"/>
      <c r="X200" s="44"/>
      <c r="Y200" s="44"/>
      <c r="Z200" s="44"/>
      <c r="AA200" s="44"/>
      <c r="AC200" s="44"/>
      <c r="AD200" s="44"/>
      <c r="AE200" s="44"/>
      <c r="AF200" s="44"/>
      <c r="AG200" s="44"/>
      <c r="AH200" s="44"/>
    </row>
    <row r="201" spans="2:34" x14ac:dyDescent="0.25">
      <c r="B201" s="77"/>
      <c r="D201" s="44"/>
      <c r="E201" s="44"/>
      <c r="F201" s="44"/>
      <c r="G201" s="44"/>
      <c r="H201" s="44"/>
      <c r="I201" s="44"/>
      <c r="J201" s="44"/>
      <c r="L201" s="44"/>
      <c r="M201" s="44"/>
      <c r="N201" s="44"/>
      <c r="O201" s="44"/>
      <c r="P201" s="44"/>
      <c r="Q201" s="44"/>
      <c r="S201" s="77"/>
      <c r="U201" s="44"/>
      <c r="V201" s="44"/>
      <c r="W201" s="44"/>
      <c r="X201" s="44"/>
      <c r="Y201" s="44"/>
      <c r="Z201" s="44"/>
      <c r="AA201" s="44"/>
      <c r="AC201" s="44"/>
      <c r="AD201" s="44"/>
      <c r="AE201" s="44"/>
      <c r="AF201" s="44"/>
      <c r="AG201" s="44"/>
      <c r="AH201" s="44"/>
    </row>
    <row r="202" spans="2:34" x14ac:dyDescent="0.25">
      <c r="B202" s="77"/>
      <c r="D202" s="44"/>
      <c r="E202" s="44"/>
      <c r="F202" s="44"/>
      <c r="G202" s="44"/>
      <c r="H202" s="44"/>
      <c r="I202" s="44"/>
      <c r="J202" s="44"/>
      <c r="L202" s="44"/>
      <c r="M202" s="44"/>
      <c r="N202" s="44"/>
      <c r="O202" s="44"/>
      <c r="P202" s="44"/>
      <c r="Q202" s="44"/>
      <c r="S202" s="77"/>
      <c r="U202" s="44"/>
      <c r="V202" s="44"/>
      <c r="W202" s="44"/>
      <c r="X202" s="44"/>
      <c r="Y202" s="44"/>
      <c r="Z202" s="44"/>
      <c r="AA202" s="44"/>
      <c r="AC202" s="44"/>
      <c r="AD202" s="44"/>
      <c r="AE202" s="44"/>
      <c r="AF202" s="44"/>
      <c r="AG202" s="44"/>
      <c r="AH202" s="44"/>
    </row>
    <row r="203" spans="2:34" x14ac:dyDescent="0.25">
      <c r="B203" s="77"/>
      <c r="D203" s="44"/>
      <c r="E203" s="44"/>
      <c r="F203" s="44"/>
      <c r="G203" s="44"/>
      <c r="H203" s="44"/>
      <c r="I203" s="44"/>
      <c r="J203" s="44"/>
      <c r="L203" s="44"/>
      <c r="M203" s="44"/>
      <c r="N203" s="44"/>
      <c r="O203" s="44"/>
      <c r="P203" s="44"/>
      <c r="Q203" s="44"/>
      <c r="S203" s="77"/>
      <c r="U203" s="44"/>
      <c r="V203" s="44"/>
      <c r="W203" s="44"/>
      <c r="X203" s="44"/>
      <c r="Y203" s="44"/>
      <c r="Z203" s="44"/>
      <c r="AA203" s="44"/>
      <c r="AC203" s="44"/>
      <c r="AD203" s="44"/>
      <c r="AE203" s="44"/>
      <c r="AF203" s="44"/>
      <c r="AG203" s="44"/>
      <c r="AH203" s="44"/>
    </row>
    <row r="204" spans="2:34" x14ac:dyDescent="0.25">
      <c r="B204" s="77"/>
      <c r="D204" s="44"/>
      <c r="E204" s="44"/>
      <c r="F204" s="44"/>
      <c r="G204" s="44"/>
      <c r="H204" s="44"/>
      <c r="I204" s="44"/>
      <c r="J204" s="44"/>
      <c r="L204" s="44"/>
      <c r="M204" s="44"/>
      <c r="N204" s="44"/>
      <c r="O204" s="44"/>
      <c r="P204" s="44"/>
      <c r="Q204" s="44"/>
      <c r="S204" s="77"/>
      <c r="U204" s="44"/>
      <c r="V204" s="44"/>
      <c r="W204" s="44"/>
      <c r="X204" s="44"/>
      <c r="Y204" s="44"/>
      <c r="Z204" s="44"/>
      <c r="AA204" s="44"/>
      <c r="AC204" s="44"/>
      <c r="AD204" s="44"/>
      <c r="AE204" s="44"/>
      <c r="AF204" s="44"/>
      <c r="AG204" s="44"/>
      <c r="AH204" s="44"/>
    </row>
    <row r="205" spans="2:34" x14ac:dyDescent="0.25">
      <c r="B205" s="77"/>
      <c r="D205" s="44"/>
      <c r="E205" s="44"/>
      <c r="F205" s="44"/>
      <c r="G205" s="44"/>
      <c r="H205" s="44"/>
      <c r="I205" s="44"/>
      <c r="J205" s="44"/>
      <c r="L205" s="44"/>
      <c r="M205" s="44"/>
      <c r="N205" s="44"/>
      <c r="O205" s="44"/>
      <c r="P205" s="44"/>
      <c r="Q205" s="44"/>
      <c r="S205" s="77"/>
      <c r="U205" s="44"/>
      <c r="V205" s="44"/>
      <c r="W205" s="44"/>
      <c r="X205" s="44"/>
      <c r="Y205" s="44"/>
      <c r="Z205" s="44"/>
      <c r="AA205" s="44"/>
      <c r="AC205" s="44"/>
      <c r="AD205" s="44"/>
      <c r="AE205" s="44"/>
      <c r="AF205" s="44"/>
      <c r="AG205" s="44"/>
      <c r="AH205" s="44"/>
    </row>
    <row r="206" spans="2:34" x14ac:dyDescent="0.25">
      <c r="B206" s="77"/>
      <c r="D206" s="44"/>
      <c r="E206" s="44"/>
      <c r="F206" s="44"/>
      <c r="G206" s="44"/>
      <c r="H206" s="44"/>
      <c r="I206" s="44"/>
      <c r="J206" s="44"/>
      <c r="L206" s="44"/>
      <c r="M206" s="44"/>
      <c r="N206" s="44"/>
      <c r="O206" s="44"/>
      <c r="P206" s="44"/>
      <c r="Q206" s="44"/>
      <c r="S206" s="77"/>
      <c r="U206" s="44"/>
      <c r="V206" s="44"/>
      <c r="W206" s="44"/>
      <c r="X206" s="44"/>
      <c r="Y206" s="44"/>
      <c r="Z206" s="44"/>
      <c r="AA206" s="44"/>
      <c r="AC206" s="44"/>
      <c r="AD206" s="44"/>
      <c r="AE206" s="44"/>
      <c r="AF206" s="44"/>
      <c r="AG206" s="44"/>
      <c r="AH206" s="44"/>
    </row>
    <row r="207" spans="2:34" x14ac:dyDescent="0.25">
      <c r="B207" s="77"/>
      <c r="D207" s="44"/>
      <c r="E207" s="44"/>
      <c r="F207" s="44"/>
      <c r="G207" s="44"/>
      <c r="H207" s="44"/>
      <c r="I207" s="44"/>
      <c r="J207" s="44"/>
      <c r="L207" s="44"/>
      <c r="M207" s="44"/>
      <c r="N207" s="44"/>
      <c r="O207" s="44"/>
      <c r="P207" s="44"/>
      <c r="Q207" s="44"/>
      <c r="S207" s="77"/>
      <c r="U207" s="44"/>
      <c r="V207" s="44"/>
      <c r="W207" s="44"/>
      <c r="X207" s="44"/>
      <c r="Y207" s="44"/>
      <c r="Z207" s="44"/>
      <c r="AA207" s="44"/>
      <c r="AC207" s="44"/>
      <c r="AD207" s="44"/>
      <c r="AE207" s="44"/>
      <c r="AF207" s="44"/>
      <c r="AG207" s="44"/>
      <c r="AH207" s="44"/>
    </row>
    <row r="208" spans="2:34" x14ac:dyDescent="0.25">
      <c r="B208" s="77"/>
      <c r="D208" s="44"/>
      <c r="E208" s="44"/>
      <c r="F208" s="44"/>
      <c r="G208" s="44"/>
      <c r="H208" s="44"/>
      <c r="I208" s="44"/>
      <c r="J208" s="44"/>
      <c r="L208" s="44"/>
      <c r="M208" s="44"/>
      <c r="N208" s="44"/>
      <c r="O208" s="44"/>
      <c r="P208" s="44"/>
      <c r="Q208" s="44"/>
      <c r="S208" s="77"/>
      <c r="U208" s="44"/>
      <c r="V208" s="44"/>
      <c r="W208" s="44"/>
      <c r="X208" s="44"/>
      <c r="Y208" s="44"/>
      <c r="Z208" s="44"/>
      <c r="AA208" s="44"/>
      <c r="AC208" s="44"/>
      <c r="AD208" s="44"/>
      <c r="AE208" s="44"/>
      <c r="AF208" s="44"/>
      <c r="AG208" s="44"/>
      <c r="AH208" s="44"/>
    </row>
    <row r="209" spans="2:34" x14ac:dyDescent="0.25">
      <c r="B209" s="77"/>
      <c r="D209" s="44"/>
      <c r="E209" s="44"/>
      <c r="F209" s="44"/>
      <c r="G209" s="44"/>
      <c r="H209" s="44"/>
      <c r="I209" s="44"/>
      <c r="J209" s="44"/>
      <c r="L209" s="44"/>
      <c r="M209" s="44"/>
      <c r="N209" s="44"/>
      <c r="O209" s="44"/>
      <c r="P209" s="44"/>
      <c r="Q209" s="44"/>
      <c r="S209" s="77"/>
      <c r="U209" s="44"/>
      <c r="V209" s="44"/>
      <c r="W209" s="44"/>
      <c r="X209" s="44"/>
      <c r="Y209" s="44"/>
      <c r="Z209" s="44"/>
      <c r="AA209" s="44"/>
      <c r="AC209" s="44"/>
      <c r="AD209" s="44"/>
      <c r="AE209" s="44"/>
      <c r="AF209" s="44"/>
      <c r="AG209" s="44"/>
      <c r="AH209" s="44"/>
    </row>
  </sheetData>
  <mergeCells count="4">
    <mergeCell ref="L1:Q1"/>
    <mergeCell ref="U1:Z1"/>
    <mergeCell ref="AC1:AH1"/>
    <mergeCell ref="D1:J1"/>
  </mergeCell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274"/>
  <sheetViews>
    <sheetView topLeftCell="G1" workbookViewId="0">
      <selection activeCell="Z2" sqref="Z2"/>
    </sheetView>
  </sheetViews>
  <sheetFormatPr defaultRowHeight="15" x14ac:dyDescent="0.25"/>
  <cols>
    <col min="1" max="1" width="18.7109375" style="40" customWidth="1"/>
    <col min="2" max="3" width="9.140625" style="88"/>
    <col min="4" max="4" width="29.85546875" style="40" customWidth="1"/>
    <col min="5" max="6" width="9.140625" style="88"/>
    <col min="7" max="7" width="2" style="26" customWidth="1"/>
    <col min="8" max="8" width="14" style="27" bestFit="1" customWidth="1"/>
    <col min="9" max="9" width="9.5703125" style="27" bestFit="1" customWidth="1"/>
    <col min="10" max="10" width="10.140625" style="27" bestFit="1" customWidth="1"/>
    <col min="11" max="11" width="2" style="26" customWidth="1"/>
    <col min="12" max="12" width="14" style="27" bestFit="1" customWidth="1"/>
    <col min="13" max="13" width="9.5703125" style="27" bestFit="1" customWidth="1"/>
    <col min="14" max="14" width="10.140625" style="27" bestFit="1" customWidth="1"/>
    <col min="15" max="15" width="2" style="26" customWidth="1"/>
    <col min="16" max="16" width="14" style="47" bestFit="1" customWidth="1"/>
    <col min="17" max="17" width="9.5703125" style="47" bestFit="1" customWidth="1"/>
    <col min="18" max="18" width="10.140625" style="47" bestFit="1" customWidth="1"/>
    <col min="19" max="19" width="2" style="26" customWidth="1"/>
    <col min="20" max="20" width="14" style="47" bestFit="1" customWidth="1"/>
    <col min="21" max="21" width="9.5703125" style="47" bestFit="1" customWidth="1"/>
    <col min="22" max="22" width="10.7109375" style="47" bestFit="1" customWidth="1"/>
    <col min="23" max="23" width="2" style="26" customWidth="1"/>
    <col min="25" max="28" width="9.28515625" bestFit="1" customWidth="1"/>
    <col min="29" max="29" width="10.28515625" bestFit="1" customWidth="1"/>
  </cols>
  <sheetData>
    <row r="1" spans="1:29" x14ac:dyDescent="0.25">
      <c r="B1" s="88" t="s">
        <v>95</v>
      </c>
      <c r="E1" s="88" t="s">
        <v>95</v>
      </c>
      <c r="H1" s="27" t="s">
        <v>169</v>
      </c>
      <c r="I1" s="27" t="s">
        <v>3</v>
      </c>
      <c r="J1" s="27" t="s">
        <v>4</v>
      </c>
      <c r="L1" s="27" t="s">
        <v>169</v>
      </c>
      <c r="M1" s="27" t="s">
        <v>5</v>
      </c>
      <c r="N1" s="27" t="s">
        <v>6</v>
      </c>
      <c r="P1" s="27" t="s">
        <v>169</v>
      </c>
      <c r="Q1" s="47" t="s">
        <v>7</v>
      </c>
      <c r="R1" s="47" t="s">
        <v>8</v>
      </c>
      <c r="S1" s="38"/>
      <c r="T1" s="27" t="s">
        <v>169</v>
      </c>
      <c r="U1" s="47" t="s">
        <v>9</v>
      </c>
      <c r="V1" s="47" t="s">
        <v>10</v>
      </c>
      <c r="X1" t="s">
        <v>329</v>
      </c>
      <c r="Y1" t="s">
        <v>319</v>
      </c>
      <c r="Z1" t="s">
        <v>325</v>
      </c>
      <c r="AA1" t="s">
        <v>326</v>
      </c>
      <c r="AB1" t="s">
        <v>327</v>
      </c>
      <c r="AC1" t="s">
        <v>328</v>
      </c>
    </row>
    <row r="2" spans="1:29" x14ac:dyDescent="0.25">
      <c r="A2" s="50" t="s">
        <v>199</v>
      </c>
      <c r="B2" s="88" t="s">
        <v>256</v>
      </c>
      <c r="C2" s="88" t="s">
        <v>270</v>
      </c>
      <c r="D2" s="50" t="s">
        <v>200</v>
      </c>
      <c r="E2" s="88" t="s">
        <v>256</v>
      </c>
      <c r="F2" s="88" t="s">
        <v>270</v>
      </c>
      <c r="H2" s="48"/>
      <c r="P2" s="48"/>
      <c r="S2" s="38"/>
      <c r="T2" s="48"/>
      <c r="Y2" s="91">
        <f>AVERAGE(Isolations!J26:J200)+15+8</f>
        <v>-6.5674142685714223</v>
      </c>
      <c r="Z2" s="91">
        <f>AVERAGE(I7:I51)+15+8</f>
        <v>-35.54458748888888</v>
      </c>
      <c r="AA2" s="91">
        <f>AVERAGE(M7:M51)+15+8</f>
        <v>-19.554928355555539</v>
      </c>
      <c r="AB2" s="91">
        <f>AVERAGE(Q7:Q51)+15+8</f>
        <v>-43.036161111111127</v>
      </c>
      <c r="AC2" s="91">
        <f>AVERAGE(V7:V51)+15+8</f>
        <v>-177</v>
      </c>
    </row>
    <row r="3" spans="1:29" x14ac:dyDescent="0.25">
      <c r="B3" s="88" t="s">
        <v>268</v>
      </c>
      <c r="C3" s="88" t="s">
        <v>286</v>
      </c>
      <c r="E3" s="88" t="s">
        <v>268</v>
      </c>
      <c r="F3" s="88" t="s">
        <v>286</v>
      </c>
      <c r="H3" s="27">
        <f t="shared" ref="H3:H34" si="0">B63/1000000000</f>
        <v>18</v>
      </c>
      <c r="I3" s="27">
        <f t="shared" ref="I3:I34" si="1">C63</f>
        <v>-71.328429999999997</v>
      </c>
      <c r="J3" s="27">
        <f t="shared" ref="J3:J34" si="2">F63</f>
        <v>-44.222588000000002</v>
      </c>
      <c r="L3" s="27">
        <f t="shared" ref="L3:L34" si="3">B117/1000000000</f>
        <v>27</v>
      </c>
      <c r="M3" s="27">
        <f t="shared" ref="M3:M34" si="4">C117</f>
        <v>-54.982201000000003</v>
      </c>
      <c r="N3" s="27">
        <f t="shared" ref="N3:N34" si="5">F117</f>
        <v>-58.797386000000003</v>
      </c>
      <c r="P3" s="47">
        <f t="shared" ref="P3:P34" si="6">B171/1000000000</f>
        <v>36</v>
      </c>
      <c r="Q3" s="27">
        <f t="shared" ref="Q3:Q34" si="7">C171</f>
        <v>-71.942115999999999</v>
      </c>
      <c r="R3" s="27">
        <f t="shared" ref="R3:R34" si="8">F171</f>
        <v>-58.709479999999999</v>
      </c>
      <c r="S3" s="38"/>
      <c r="T3" s="27">
        <f t="shared" ref="T3:T34" si="9">B225/1000000000</f>
        <v>45</v>
      </c>
      <c r="U3" s="27">
        <f t="shared" ref="U3:U34" si="10">C225</f>
        <v>-200</v>
      </c>
      <c r="V3" s="27">
        <f t="shared" ref="V3:V34" si="11">F225</f>
        <v>-200</v>
      </c>
    </row>
    <row r="4" spans="1:29" x14ac:dyDescent="0.25">
      <c r="B4" s="88" t="s">
        <v>98</v>
      </c>
      <c r="E4" s="88" t="s">
        <v>98</v>
      </c>
      <c r="H4" s="27">
        <f t="shared" si="0"/>
        <v>18.541666666666998</v>
      </c>
      <c r="I4" s="27">
        <f t="shared" si="1"/>
        <v>-71.215286000000006</v>
      </c>
      <c r="J4" s="27">
        <f t="shared" si="2"/>
        <v>-44.339142000000002</v>
      </c>
      <c r="L4" s="27">
        <f t="shared" si="3"/>
        <v>27.354166666666998</v>
      </c>
      <c r="M4" s="27">
        <f t="shared" si="4"/>
        <v>-53.138885000000002</v>
      </c>
      <c r="N4" s="27">
        <f t="shared" si="5"/>
        <v>-58.591372999999997</v>
      </c>
      <c r="P4" s="47">
        <f t="shared" si="6"/>
        <v>36.166666666666998</v>
      </c>
      <c r="Q4" s="27">
        <f t="shared" si="7"/>
        <v>-71.077965000000006</v>
      </c>
      <c r="R4" s="27">
        <f t="shared" si="8"/>
        <v>-58.101078000000001</v>
      </c>
      <c r="S4" s="38"/>
      <c r="T4" s="27">
        <f t="shared" si="9"/>
        <v>44.979166666666998</v>
      </c>
      <c r="U4" s="27">
        <f t="shared" si="10"/>
        <v>-200</v>
      </c>
      <c r="V4" s="27">
        <f t="shared" si="11"/>
        <v>-200</v>
      </c>
      <c r="X4" t="s">
        <v>329</v>
      </c>
      <c r="Y4" t="s">
        <v>320</v>
      </c>
      <c r="Z4" t="s">
        <v>321</v>
      </c>
      <c r="AA4" s="88" t="s">
        <v>322</v>
      </c>
      <c r="AB4" s="88" t="s">
        <v>323</v>
      </c>
      <c r="AC4" s="88" t="s">
        <v>324</v>
      </c>
    </row>
    <row r="5" spans="1:29" x14ac:dyDescent="0.25">
      <c r="H5" s="27">
        <f t="shared" si="0"/>
        <v>19.083333333333002</v>
      </c>
      <c r="I5" s="27">
        <f t="shared" si="1"/>
        <v>-70.489013999999997</v>
      </c>
      <c r="J5" s="27">
        <f t="shared" si="2"/>
        <v>-44.423729000000002</v>
      </c>
      <c r="L5" s="27">
        <f t="shared" si="3"/>
        <v>27.708333333333002</v>
      </c>
      <c r="M5" s="27">
        <f t="shared" si="4"/>
        <v>-51.228335999999999</v>
      </c>
      <c r="N5" s="27">
        <f t="shared" si="5"/>
        <v>-58.467018000000003</v>
      </c>
      <c r="P5" s="47">
        <f t="shared" si="6"/>
        <v>36.333333333333002</v>
      </c>
      <c r="Q5" s="27">
        <f t="shared" si="7"/>
        <v>-69.943541999999994</v>
      </c>
      <c r="R5" s="27">
        <f t="shared" si="8"/>
        <v>-58.375298000000001</v>
      </c>
      <c r="S5" s="38"/>
      <c r="T5" s="27">
        <f t="shared" si="9"/>
        <v>44.958333333333002</v>
      </c>
      <c r="U5" s="27">
        <f t="shared" si="10"/>
        <v>-200</v>
      </c>
      <c r="V5" s="27">
        <f t="shared" si="11"/>
        <v>-200</v>
      </c>
      <c r="Y5" s="91">
        <f>AVERAGE(Isolations!F26:F200)+15+8</f>
        <v>-23.404035811428557</v>
      </c>
      <c r="Z5" s="91">
        <f>AVERAGE(J7:J51)+15+8</f>
        <v>-27.311741244444462</v>
      </c>
      <c r="AA5" s="91">
        <f>AVERAGE(N7:N51)+15+8</f>
        <v>-35.782689088888894</v>
      </c>
      <c r="AB5" s="91">
        <f>AVERAGE(R7:R51)+15+8</f>
        <v>-36.572974399999993</v>
      </c>
      <c r="AC5" s="91">
        <f>AVERAGE(U7:U51)+15+8</f>
        <v>-177</v>
      </c>
    </row>
    <row r="6" spans="1:29" x14ac:dyDescent="0.25">
      <c r="H6" s="27">
        <f t="shared" si="0"/>
        <v>19.625</v>
      </c>
      <c r="I6" s="27">
        <f t="shared" si="1"/>
        <v>-69.018456</v>
      </c>
      <c r="J6" s="27">
        <f t="shared" si="2"/>
        <v>-44.479309000000001</v>
      </c>
      <c r="L6" s="27">
        <f t="shared" si="3"/>
        <v>28.0625</v>
      </c>
      <c r="M6" s="27">
        <f t="shared" si="4"/>
        <v>-49.912303999999999</v>
      </c>
      <c r="N6" s="27">
        <f t="shared" si="5"/>
        <v>-58.536785000000002</v>
      </c>
      <c r="P6" s="47">
        <f t="shared" si="6"/>
        <v>36.5</v>
      </c>
      <c r="Q6" s="27">
        <f t="shared" si="7"/>
        <v>-71.101578000000003</v>
      </c>
      <c r="R6" s="27">
        <f t="shared" si="8"/>
        <v>-58.262645999999997</v>
      </c>
      <c r="S6" s="38"/>
      <c r="T6" s="27">
        <f t="shared" si="9"/>
        <v>44.9375</v>
      </c>
      <c r="U6" s="27">
        <f t="shared" si="10"/>
        <v>-200</v>
      </c>
      <c r="V6" s="27">
        <f t="shared" si="11"/>
        <v>-200</v>
      </c>
    </row>
    <row r="7" spans="1:29" x14ac:dyDescent="0.25">
      <c r="B7" s="88" t="s">
        <v>18</v>
      </c>
      <c r="E7" s="88" t="s">
        <v>18</v>
      </c>
      <c r="H7" s="27">
        <f t="shared" si="0"/>
        <v>20.166666666666998</v>
      </c>
      <c r="I7" s="27">
        <f t="shared" si="1"/>
        <v>-68.128853000000007</v>
      </c>
      <c r="J7" s="27">
        <f t="shared" si="2"/>
        <v>-44.676819000000002</v>
      </c>
      <c r="L7" s="27">
        <f t="shared" si="3"/>
        <v>28.416666666666998</v>
      </c>
      <c r="M7" s="27">
        <f t="shared" si="4"/>
        <v>-49.147784999999999</v>
      </c>
      <c r="N7" s="27">
        <f t="shared" si="5"/>
        <v>-58.862594999999999</v>
      </c>
      <c r="P7" s="47">
        <f t="shared" si="6"/>
        <v>36.666666666666998</v>
      </c>
      <c r="Q7" s="27">
        <f t="shared" si="7"/>
        <v>-70.051933000000005</v>
      </c>
      <c r="R7" s="27">
        <f t="shared" si="8"/>
        <v>-58.502819000000002</v>
      </c>
      <c r="S7" s="38"/>
      <c r="T7" s="27">
        <f t="shared" si="9"/>
        <v>44.916666666666998</v>
      </c>
      <c r="U7" s="27">
        <f t="shared" si="10"/>
        <v>-200</v>
      </c>
      <c r="V7" s="27">
        <f t="shared" si="11"/>
        <v>-200</v>
      </c>
    </row>
    <row r="8" spans="1:29" x14ac:dyDescent="0.25">
      <c r="B8" s="88" t="s">
        <v>19</v>
      </c>
      <c r="C8" s="88" t="s">
        <v>257</v>
      </c>
      <c r="E8" s="88" t="s">
        <v>19</v>
      </c>
      <c r="F8" s="88" t="s">
        <v>257</v>
      </c>
      <c r="H8" s="27">
        <f t="shared" si="0"/>
        <v>20.708333333333002</v>
      </c>
      <c r="I8" s="27">
        <f t="shared" si="1"/>
        <v>-70.496673999999999</v>
      </c>
      <c r="J8" s="27">
        <f t="shared" si="2"/>
        <v>-45.025207999999999</v>
      </c>
      <c r="L8" s="27">
        <f t="shared" si="3"/>
        <v>28.770833333333002</v>
      </c>
      <c r="M8" s="27">
        <f t="shared" si="4"/>
        <v>-48.392299999999999</v>
      </c>
      <c r="N8" s="27">
        <f t="shared" si="5"/>
        <v>-59.407310000000003</v>
      </c>
      <c r="P8" s="47">
        <f t="shared" si="6"/>
        <v>36.833333333333002</v>
      </c>
      <c r="Q8" s="27">
        <f t="shared" si="7"/>
        <v>-69.826248000000007</v>
      </c>
      <c r="R8" s="27">
        <f t="shared" si="8"/>
        <v>-58.625712999999998</v>
      </c>
      <c r="S8" s="38"/>
      <c r="T8" s="27">
        <f t="shared" si="9"/>
        <v>44.895833333333002</v>
      </c>
      <c r="U8" s="27">
        <f t="shared" si="10"/>
        <v>-200</v>
      </c>
      <c r="V8" s="27">
        <f t="shared" si="11"/>
        <v>-200</v>
      </c>
    </row>
    <row r="9" spans="1:29" x14ac:dyDescent="0.25">
      <c r="B9" s="88">
        <v>9000000000</v>
      </c>
      <c r="C9" s="88">
        <v>-42.506881999999997</v>
      </c>
      <c r="E9" s="88">
        <v>9000000000</v>
      </c>
      <c r="F9" s="88">
        <v>-51.664940000000001</v>
      </c>
      <c r="H9" s="27">
        <f t="shared" si="0"/>
        <v>21.25</v>
      </c>
      <c r="I9" s="27">
        <f t="shared" si="1"/>
        <v>-70.831023999999999</v>
      </c>
      <c r="J9" s="27">
        <f t="shared" si="2"/>
        <v>-45.491855999999999</v>
      </c>
      <c r="L9" s="27">
        <f t="shared" si="3"/>
        <v>29.125</v>
      </c>
      <c r="M9" s="27">
        <f t="shared" si="4"/>
        <v>-47.442554000000001</v>
      </c>
      <c r="N9" s="27">
        <f t="shared" si="5"/>
        <v>-60.147914999999998</v>
      </c>
      <c r="P9" s="47">
        <f t="shared" si="6"/>
        <v>37</v>
      </c>
      <c r="Q9" s="27">
        <f t="shared" si="7"/>
        <v>-69.755950999999996</v>
      </c>
      <c r="R9" s="27">
        <f t="shared" si="8"/>
        <v>-58.451759000000003</v>
      </c>
      <c r="S9" s="38"/>
      <c r="T9" s="27">
        <f t="shared" si="9"/>
        <v>44.875</v>
      </c>
      <c r="U9" s="27">
        <f t="shared" si="10"/>
        <v>-200</v>
      </c>
      <c r="V9" s="27">
        <f t="shared" si="11"/>
        <v>-200</v>
      </c>
    </row>
    <row r="10" spans="1:29" x14ac:dyDescent="0.25">
      <c r="B10" s="88">
        <v>9729166666.6667004</v>
      </c>
      <c r="C10" s="88">
        <v>-43.894092999999998</v>
      </c>
      <c r="E10" s="88">
        <v>9729166666.6667004</v>
      </c>
      <c r="F10" s="88">
        <v>-50.365498000000002</v>
      </c>
      <c r="H10" s="27">
        <f t="shared" si="0"/>
        <v>21.791666666666998</v>
      </c>
      <c r="I10" s="27">
        <f t="shared" si="1"/>
        <v>-70.779563999999993</v>
      </c>
      <c r="J10" s="27">
        <f t="shared" si="2"/>
        <v>-46.335769999999997</v>
      </c>
      <c r="L10" s="27">
        <f t="shared" si="3"/>
        <v>29.479166666666998</v>
      </c>
      <c r="M10" s="27">
        <f t="shared" si="4"/>
        <v>-46.547600000000003</v>
      </c>
      <c r="N10" s="27">
        <f t="shared" si="5"/>
        <v>-60.529860999999997</v>
      </c>
      <c r="P10" s="47">
        <f t="shared" si="6"/>
        <v>37.166666666666998</v>
      </c>
      <c r="Q10" s="27">
        <f t="shared" si="7"/>
        <v>-69.041649000000007</v>
      </c>
      <c r="R10" s="27">
        <f t="shared" si="8"/>
        <v>-59.074061999999998</v>
      </c>
      <c r="S10" s="38"/>
      <c r="T10" s="27">
        <f t="shared" si="9"/>
        <v>44.854166666666998</v>
      </c>
      <c r="U10" s="27">
        <f t="shared" si="10"/>
        <v>-200</v>
      </c>
      <c r="V10" s="27">
        <f t="shared" si="11"/>
        <v>-200</v>
      </c>
    </row>
    <row r="11" spans="1:29" x14ac:dyDescent="0.25">
      <c r="B11" s="88">
        <v>10458333333.333</v>
      </c>
      <c r="C11" s="88">
        <v>-45.260277000000002</v>
      </c>
      <c r="E11" s="88">
        <v>10458333333.333</v>
      </c>
      <c r="F11" s="88">
        <v>-48.844498000000002</v>
      </c>
      <c r="H11" s="27">
        <f t="shared" si="0"/>
        <v>22.333333333333002</v>
      </c>
      <c r="I11" s="27">
        <f t="shared" si="1"/>
        <v>-68.055633999999998</v>
      </c>
      <c r="J11" s="27">
        <f t="shared" si="2"/>
        <v>-47.612648</v>
      </c>
      <c r="L11" s="27">
        <f t="shared" si="3"/>
        <v>29.833333333333002</v>
      </c>
      <c r="M11" s="27">
        <f t="shared" si="4"/>
        <v>-45.17342</v>
      </c>
      <c r="N11" s="27">
        <f t="shared" si="5"/>
        <v>-60.549064999999999</v>
      </c>
      <c r="P11" s="47">
        <f t="shared" si="6"/>
        <v>37.333333333333002</v>
      </c>
      <c r="Q11" s="27">
        <f t="shared" si="7"/>
        <v>-68.513855000000007</v>
      </c>
      <c r="R11" s="27">
        <f t="shared" si="8"/>
        <v>-58.778091000000003</v>
      </c>
      <c r="S11" s="38"/>
      <c r="T11" s="27">
        <f t="shared" si="9"/>
        <v>44.833333333333002</v>
      </c>
      <c r="U11" s="27">
        <f t="shared" si="10"/>
        <v>-200</v>
      </c>
      <c r="V11" s="27">
        <f t="shared" si="11"/>
        <v>-200</v>
      </c>
    </row>
    <row r="12" spans="1:29" x14ac:dyDescent="0.25">
      <c r="B12" s="88">
        <v>11187500000</v>
      </c>
      <c r="C12" s="88">
        <v>-45.244534000000002</v>
      </c>
      <c r="E12" s="88">
        <v>11187500000</v>
      </c>
      <c r="F12" s="88">
        <v>-48.838306000000003</v>
      </c>
      <c r="H12" s="27">
        <f t="shared" si="0"/>
        <v>22.875</v>
      </c>
      <c r="I12" s="27">
        <f t="shared" si="1"/>
        <v>-67.853508000000005</v>
      </c>
      <c r="J12" s="27">
        <f t="shared" si="2"/>
        <v>-50.027462</v>
      </c>
      <c r="L12" s="27">
        <f t="shared" si="3"/>
        <v>30.1875</v>
      </c>
      <c r="M12" s="27">
        <f t="shared" si="4"/>
        <v>-44.004840999999999</v>
      </c>
      <c r="N12" s="27">
        <f t="shared" si="5"/>
        <v>-60.380135000000003</v>
      </c>
      <c r="P12" s="47">
        <f t="shared" si="6"/>
        <v>37.5</v>
      </c>
      <c r="Q12" s="27">
        <f t="shared" si="7"/>
        <v>-68.896904000000006</v>
      </c>
      <c r="R12" s="27">
        <f t="shared" si="8"/>
        <v>-58.535183000000004</v>
      </c>
      <c r="S12" s="38"/>
      <c r="T12" s="27">
        <f t="shared" si="9"/>
        <v>44.8125</v>
      </c>
      <c r="U12" s="27">
        <f t="shared" si="10"/>
        <v>-200</v>
      </c>
      <c r="V12" s="27">
        <f t="shared" si="11"/>
        <v>-200</v>
      </c>
    </row>
    <row r="13" spans="1:29" x14ac:dyDescent="0.25">
      <c r="B13" s="88">
        <v>11916666666.667</v>
      </c>
      <c r="C13" s="88">
        <v>-43.237465</v>
      </c>
      <c r="E13" s="88">
        <v>11916666666.667</v>
      </c>
      <c r="F13" s="88">
        <v>-50.025821999999998</v>
      </c>
      <c r="H13" s="27">
        <f t="shared" si="0"/>
        <v>23.416666666666998</v>
      </c>
      <c r="I13" s="27">
        <f t="shared" si="1"/>
        <v>-68.394431999999995</v>
      </c>
      <c r="J13" s="27">
        <f t="shared" si="2"/>
        <v>-54.252749999999999</v>
      </c>
      <c r="L13" s="27">
        <f t="shared" si="3"/>
        <v>30.541666666666998</v>
      </c>
      <c r="M13" s="27">
        <f t="shared" si="4"/>
        <v>-42.984245000000001</v>
      </c>
      <c r="N13" s="27">
        <f t="shared" si="5"/>
        <v>-60.606133</v>
      </c>
      <c r="P13" s="47">
        <f t="shared" si="6"/>
        <v>37.666666666666998</v>
      </c>
      <c r="Q13" s="27">
        <f t="shared" si="7"/>
        <v>-68.915397999999996</v>
      </c>
      <c r="R13" s="27">
        <f t="shared" si="8"/>
        <v>-58.792603</v>
      </c>
      <c r="S13" s="38"/>
      <c r="T13" s="27">
        <f t="shared" si="9"/>
        <v>44.791666666666998</v>
      </c>
      <c r="U13" s="27">
        <f t="shared" si="10"/>
        <v>-200</v>
      </c>
      <c r="V13" s="27">
        <f t="shared" si="11"/>
        <v>-200</v>
      </c>
    </row>
    <row r="14" spans="1:29" x14ac:dyDescent="0.25">
      <c r="B14" s="88">
        <v>12645833333.333</v>
      </c>
      <c r="C14" s="88">
        <v>-40.346694999999997</v>
      </c>
      <c r="E14" s="88">
        <v>12645833333.333</v>
      </c>
      <c r="F14" s="88">
        <v>-51.863956000000002</v>
      </c>
      <c r="H14" s="27">
        <f t="shared" si="0"/>
        <v>23.958333333333002</v>
      </c>
      <c r="I14" s="27">
        <f t="shared" si="1"/>
        <v>-69.062683000000007</v>
      </c>
      <c r="J14" s="27">
        <f t="shared" si="2"/>
        <v>-61.790194999999997</v>
      </c>
      <c r="L14" s="27">
        <f t="shared" si="3"/>
        <v>30.895833333333002</v>
      </c>
      <c r="M14" s="27">
        <f t="shared" si="4"/>
        <v>-42.551174000000003</v>
      </c>
      <c r="N14" s="27">
        <f t="shared" si="5"/>
        <v>-61.114638999999997</v>
      </c>
      <c r="P14" s="47">
        <f t="shared" si="6"/>
        <v>37.833333333333002</v>
      </c>
      <c r="Q14" s="27">
        <f t="shared" si="7"/>
        <v>-67.583939000000001</v>
      </c>
      <c r="R14" s="27">
        <f t="shared" si="8"/>
        <v>-57.497036000000001</v>
      </c>
      <c r="S14" s="38"/>
      <c r="T14" s="27">
        <f t="shared" si="9"/>
        <v>44.770833333333002</v>
      </c>
      <c r="U14" s="27">
        <f t="shared" si="10"/>
        <v>-200</v>
      </c>
      <c r="V14" s="27">
        <f t="shared" si="11"/>
        <v>-200</v>
      </c>
    </row>
    <row r="15" spans="1:29" x14ac:dyDescent="0.25">
      <c r="B15" s="88">
        <v>13375000000</v>
      </c>
      <c r="C15" s="88">
        <v>-37.659953999999999</v>
      </c>
      <c r="E15" s="88">
        <v>13375000000</v>
      </c>
      <c r="F15" s="88">
        <v>-52.986694</v>
      </c>
      <c r="H15" s="27">
        <f t="shared" si="0"/>
        <v>24.5</v>
      </c>
      <c r="I15" s="27">
        <f t="shared" si="1"/>
        <v>-69.894576999999998</v>
      </c>
      <c r="J15" s="27">
        <f t="shared" si="2"/>
        <v>-63.602161000000002</v>
      </c>
      <c r="L15" s="27">
        <f t="shared" si="3"/>
        <v>31.25</v>
      </c>
      <c r="M15" s="27">
        <f t="shared" si="4"/>
        <v>-42.565342000000001</v>
      </c>
      <c r="N15" s="27">
        <f t="shared" si="5"/>
        <v>-61.724800000000002</v>
      </c>
      <c r="P15" s="47">
        <f t="shared" si="6"/>
        <v>38</v>
      </c>
      <c r="Q15" s="27">
        <f t="shared" si="7"/>
        <v>-66.495429999999999</v>
      </c>
      <c r="R15" s="27">
        <f t="shared" si="8"/>
        <v>-58.853565000000003</v>
      </c>
      <c r="S15" s="38"/>
      <c r="T15" s="27">
        <f t="shared" si="9"/>
        <v>44.75</v>
      </c>
      <c r="U15" s="27">
        <f t="shared" si="10"/>
        <v>-200</v>
      </c>
      <c r="V15" s="27">
        <f t="shared" si="11"/>
        <v>-200</v>
      </c>
    </row>
    <row r="16" spans="1:29" x14ac:dyDescent="0.25">
      <c r="B16" s="88">
        <v>14104166666.667</v>
      </c>
      <c r="C16" s="88">
        <v>-35.836475</v>
      </c>
      <c r="E16" s="88">
        <v>14104166666.667</v>
      </c>
      <c r="F16" s="88">
        <v>-52.733898000000003</v>
      </c>
      <c r="H16" s="27">
        <f t="shared" si="0"/>
        <v>25.041666666666998</v>
      </c>
      <c r="I16" s="27">
        <f t="shared" si="1"/>
        <v>-70.996407000000005</v>
      </c>
      <c r="J16" s="27">
        <f t="shared" si="2"/>
        <v>-61.745552000000004</v>
      </c>
      <c r="L16" s="27">
        <f t="shared" si="3"/>
        <v>31.604166666666998</v>
      </c>
      <c r="M16" s="27">
        <f t="shared" si="4"/>
        <v>-42.143368000000002</v>
      </c>
      <c r="N16" s="27">
        <f t="shared" si="5"/>
        <v>-62.091034000000001</v>
      </c>
      <c r="P16" s="47">
        <f t="shared" si="6"/>
        <v>38.166666666666998</v>
      </c>
      <c r="Q16" s="27">
        <f t="shared" si="7"/>
        <v>-67.072945000000004</v>
      </c>
      <c r="R16" s="27">
        <f t="shared" si="8"/>
        <v>-58.605365999999997</v>
      </c>
      <c r="S16" s="38"/>
      <c r="T16" s="27">
        <f t="shared" si="9"/>
        <v>44.729166666666998</v>
      </c>
      <c r="U16" s="27">
        <f t="shared" si="10"/>
        <v>-200</v>
      </c>
      <c r="V16" s="27">
        <f t="shared" si="11"/>
        <v>-200</v>
      </c>
    </row>
    <row r="17" spans="2:22" x14ac:dyDescent="0.25">
      <c r="B17" s="88">
        <v>14833333333.333</v>
      </c>
      <c r="C17" s="88">
        <v>-34.56221</v>
      </c>
      <c r="E17" s="88">
        <v>14833333333.333</v>
      </c>
      <c r="F17" s="88">
        <v>-51.556041999999998</v>
      </c>
      <c r="H17" s="27">
        <f t="shared" si="0"/>
        <v>25.583333333333002</v>
      </c>
      <c r="I17" s="27">
        <f t="shared" si="1"/>
        <v>-73.370125000000002</v>
      </c>
      <c r="J17" s="27">
        <f t="shared" si="2"/>
        <v>-55.161827000000002</v>
      </c>
      <c r="L17" s="27">
        <f t="shared" si="3"/>
        <v>31.958333333333002</v>
      </c>
      <c r="M17" s="27">
        <f t="shared" si="4"/>
        <v>-41.591030000000003</v>
      </c>
      <c r="N17" s="27">
        <f t="shared" si="5"/>
        <v>-62.287551999999998</v>
      </c>
      <c r="P17" s="47">
        <f t="shared" si="6"/>
        <v>38.333333333333002</v>
      </c>
      <c r="Q17" s="27">
        <f t="shared" si="7"/>
        <v>-66.143341000000007</v>
      </c>
      <c r="R17" s="27">
        <f t="shared" si="8"/>
        <v>-58.529465000000002</v>
      </c>
      <c r="S17" s="38"/>
      <c r="T17" s="27">
        <f t="shared" si="9"/>
        <v>44.708333333333002</v>
      </c>
      <c r="U17" s="27">
        <f t="shared" si="10"/>
        <v>-200</v>
      </c>
      <c r="V17" s="27">
        <f t="shared" si="11"/>
        <v>-200</v>
      </c>
    </row>
    <row r="18" spans="2:22" x14ac:dyDescent="0.25">
      <c r="B18" s="88">
        <v>15562500000</v>
      </c>
      <c r="C18" s="88">
        <v>-33.673774999999999</v>
      </c>
      <c r="E18" s="88">
        <v>15562500000</v>
      </c>
      <c r="F18" s="88">
        <v>-50.005046999999998</v>
      </c>
      <c r="H18" s="27">
        <f t="shared" si="0"/>
        <v>26.125</v>
      </c>
      <c r="I18" s="27">
        <f t="shared" si="1"/>
        <v>-75.272316000000004</v>
      </c>
      <c r="J18" s="27">
        <f t="shared" si="2"/>
        <v>-52.695095000000002</v>
      </c>
      <c r="L18" s="27">
        <f t="shared" si="3"/>
        <v>32.3125</v>
      </c>
      <c r="M18" s="27">
        <f t="shared" si="4"/>
        <v>-40.911372999999998</v>
      </c>
      <c r="N18" s="27">
        <f t="shared" si="5"/>
        <v>-62.58625</v>
      </c>
      <c r="P18" s="47">
        <f t="shared" si="6"/>
        <v>38.5</v>
      </c>
      <c r="Q18" s="27">
        <f t="shared" si="7"/>
        <v>-66.208259999999996</v>
      </c>
      <c r="R18" s="27">
        <f t="shared" si="8"/>
        <v>-59.066794999999999</v>
      </c>
      <c r="S18" s="38"/>
      <c r="T18" s="27">
        <f t="shared" si="9"/>
        <v>44.6875</v>
      </c>
      <c r="U18" s="27">
        <f t="shared" si="10"/>
        <v>-200</v>
      </c>
      <c r="V18" s="27">
        <f t="shared" si="11"/>
        <v>-200</v>
      </c>
    </row>
    <row r="19" spans="2:22" x14ac:dyDescent="0.25">
      <c r="B19" s="88">
        <v>16291666666.667</v>
      </c>
      <c r="C19" s="88">
        <v>-33.151404999999997</v>
      </c>
      <c r="E19" s="88">
        <v>16291666666.667</v>
      </c>
      <c r="F19" s="88">
        <v>-48.643929</v>
      </c>
      <c r="H19" s="27">
        <f t="shared" si="0"/>
        <v>26.666666666666998</v>
      </c>
      <c r="I19" s="27">
        <f t="shared" si="1"/>
        <v>-75.325844000000004</v>
      </c>
      <c r="J19" s="27">
        <f t="shared" si="2"/>
        <v>-51.082672000000002</v>
      </c>
      <c r="L19" s="27">
        <f t="shared" si="3"/>
        <v>32.666666666666998</v>
      </c>
      <c r="M19" s="27">
        <f t="shared" si="4"/>
        <v>-40.440036999999997</v>
      </c>
      <c r="N19" s="27">
        <f t="shared" si="5"/>
        <v>-62.987076000000002</v>
      </c>
      <c r="P19" s="47">
        <f t="shared" si="6"/>
        <v>38.666666666666998</v>
      </c>
      <c r="Q19" s="27">
        <f t="shared" si="7"/>
        <v>-65.464500000000001</v>
      </c>
      <c r="R19" s="27">
        <f t="shared" si="8"/>
        <v>-58.158591999999999</v>
      </c>
      <c r="S19" s="38"/>
      <c r="T19" s="27">
        <f t="shared" si="9"/>
        <v>44.666666666666998</v>
      </c>
      <c r="U19" s="27">
        <f t="shared" si="10"/>
        <v>-200</v>
      </c>
      <c r="V19" s="27">
        <f t="shared" si="11"/>
        <v>-200</v>
      </c>
    </row>
    <row r="20" spans="2:22" x14ac:dyDescent="0.25">
      <c r="B20" s="88">
        <v>17020833333.333</v>
      </c>
      <c r="C20" s="88">
        <v>-32.953010999999996</v>
      </c>
      <c r="E20" s="88">
        <v>17020833333.333</v>
      </c>
      <c r="F20" s="88">
        <v>-47.278354999999998</v>
      </c>
      <c r="H20" s="27">
        <f t="shared" si="0"/>
        <v>27.208333333333002</v>
      </c>
      <c r="I20" s="27">
        <f t="shared" si="1"/>
        <v>-71.588722000000004</v>
      </c>
      <c r="J20" s="27">
        <f t="shared" si="2"/>
        <v>-50.232494000000003</v>
      </c>
      <c r="L20" s="27">
        <f t="shared" si="3"/>
        <v>33.020833333333002</v>
      </c>
      <c r="M20" s="27">
        <f t="shared" si="4"/>
        <v>-40.150210999999999</v>
      </c>
      <c r="N20" s="27">
        <f t="shared" si="5"/>
        <v>-64.094680999999994</v>
      </c>
      <c r="P20" s="47">
        <f t="shared" si="6"/>
        <v>38.833333333333002</v>
      </c>
      <c r="Q20" s="27">
        <f t="shared" si="7"/>
        <v>-64.461624</v>
      </c>
      <c r="R20" s="27">
        <f t="shared" si="8"/>
        <v>-58.888320999999998</v>
      </c>
      <c r="S20" s="38"/>
      <c r="T20" s="27">
        <f t="shared" si="9"/>
        <v>44.645833333333002</v>
      </c>
      <c r="U20" s="27">
        <f t="shared" si="10"/>
        <v>-200</v>
      </c>
      <c r="V20" s="27">
        <f t="shared" si="11"/>
        <v>-200</v>
      </c>
    </row>
    <row r="21" spans="2:22" x14ac:dyDescent="0.25">
      <c r="B21" s="88">
        <v>17750000000</v>
      </c>
      <c r="C21" s="88">
        <v>-32.813476999999999</v>
      </c>
      <c r="E21" s="88">
        <v>17750000000</v>
      </c>
      <c r="F21" s="88">
        <v>-45.910266999999997</v>
      </c>
      <c r="H21" s="27">
        <f t="shared" si="0"/>
        <v>27.75</v>
      </c>
      <c r="I21" s="27">
        <f t="shared" si="1"/>
        <v>-67.359061999999994</v>
      </c>
      <c r="J21" s="27">
        <f t="shared" si="2"/>
        <v>-49.579749999999997</v>
      </c>
      <c r="L21" s="27">
        <f t="shared" si="3"/>
        <v>33.375</v>
      </c>
      <c r="M21" s="27">
        <f t="shared" si="4"/>
        <v>-39.772488000000003</v>
      </c>
      <c r="N21" s="27">
        <f t="shared" si="5"/>
        <v>-64.355438000000007</v>
      </c>
      <c r="P21" s="47">
        <f t="shared" si="6"/>
        <v>39</v>
      </c>
      <c r="Q21" s="27">
        <f t="shared" si="7"/>
        <v>-64.143737999999999</v>
      </c>
      <c r="R21" s="27">
        <f t="shared" si="8"/>
        <v>-58.475650999999999</v>
      </c>
      <c r="S21" s="38"/>
      <c r="T21" s="27">
        <f t="shared" si="9"/>
        <v>44.625</v>
      </c>
      <c r="U21" s="27">
        <f t="shared" si="10"/>
        <v>-200</v>
      </c>
      <c r="V21" s="27">
        <f t="shared" si="11"/>
        <v>-200</v>
      </c>
    </row>
    <row r="22" spans="2:22" x14ac:dyDescent="0.25">
      <c r="B22" s="88">
        <v>18479166666.667</v>
      </c>
      <c r="C22" s="88">
        <v>-32.624412999999997</v>
      </c>
      <c r="E22" s="88">
        <v>18479166666.667</v>
      </c>
      <c r="F22" s="88">
        <v>-44.305945999999999</v>
      </c>
      <c r="H22" s="27">
        <f t="shared" si="0"/>
        <v>28.291666666666998</v>
      </c>
      <c r="I22" s="27">
        <f t="shared" si="1"/>
        <v>-63.468403000000002</v>
      </c>
      <c r="J22" s="27">
        <f t="shared" si="2"/>
        <v>-49.418793000000001</v>
      </c>
      <c r="L22" s="27">
        <f t="shared" si="3"/>
        <v>33.729166666666998</v>
      </c>
      <c r="M22" s="27">
        <f t="shared" si="4"/>
        <v>-39.790267999999998</v>
      </c>
      <c r="N22" s="27">
        <f t="shared" si="5"/>
        <v>-65.387764000000004</v>
      </c>
      <c r="P22" s="47">
        <f t="shared" si="6"/>
        <v>39.166666666666998</v>
      </c>
      <c r="Q22" s="27">
        <f t="shared" si="7"/>
        <v>-64.040627000000001</v>
      </c>
      <c r="R22" s="27">
        <f t="shared" si="8"/>
        <v>-59.202491999999999</v>
      </c>
      <c r="S22" s="38"/>
      <c r="T22" s="27">
        <f t="shared" si="9"/>
        <v>44.604166666666998</v>
      </c>
      <c r="U22" s="27">
        <f t="shared" si="10"/>
        <v>-200</v>
      </c>
      <c r="V22" s="27">
        <f t="shared" si="11"/>
        <v>-200</v>
      </c>
    </row>
    <row r="23" spans="2:22" x14ac:dyDescent="0.25">
      <c r="B23" s="88">
        <v>19208333333.333</v>
      </c>
      <c r="C23" s="88">
        <v>-32.458015000000003</v>
      </c>
      <c r="E23" s="88">
        <v>19208333333.333</v>
      </c>
      <c r="F23" s="88">
        <v>-42.902016000000003</v>
      </c>
      <c r="H23" s="27">
        <f t="shared" si="0"/>
        <v>28.833333333333002</v>
      </c>
      <c r="I23" s="27">
        <f t="shared" si="1"/>
        <v>-61.463752999999997</v>
      </c>
      <c r="J23" s="27">
        <f t="shared" si="2"/>
        <v>-49.425285000000002</v>
      </c>
      <c r="L23" s="27">
        <f t="shared" si="3"/>
        <v>34.083333333333002</v>
      </c>
      <c r="M23" s="27">
        <f t="shared" si="4"/>
        <v>-39.679588000000003</v>
      </c>
      <c r="N23" s="27">
        <f t="shared" si="5"/>
        <v>-64.709969000000001</v>
      </c>
      <c r="P23" s="47">
        <f t="shared" si="6"/>
        <v>39.333333333333002</v>
      </c>
      <c r="Q23" s="27">
        <f t="shared" si="7"/>
        <v>-64.499176000000006</v>
      </c>
      <c r="R23" s="27">
        <f t="shared" si="8"/>
        <v>-59.597462</v>
      </c>
      <c r="S23" s="38"/>
      <c r="T23" s="27">
        <f t="shared" si="9"/>
        <v>44.583333333333002</v>
      </c>
      <c r="U23" s="27">
        <f t="shared" si="10"/>
        <v>-200</v>
      </c>
      <c r="V23" s="27">
        <f t="shared" si="11"/>
        <v>-200</v>
      </c>
    </row>
    <row r="24" spans="2:22" x14ac:dyDescent="0.25">
      <c r="B24" s="88">
        <v>19937500000</v>
      </c>
      <c r="C24" s="88">
        <v>-32.379032000000002</v>
      </c>
      <c r="E24" s="88">
        <v>19937500000</v>
      </c>
      <c r="F24" s="88">
        <v>-41.863525000000003</v>
      </c>
      <c r="H24" s="27">
        <f t="shared" si="0"/>
        <v>29.375</v>
      </c>
      <c r="I24" s="27">
        <f t="shared" si="1"/>
        <v>-59.590564999999998</v>
      </c>
      <c r="J24" s="27">
        <f t="shared" si="2"/>
        <v>-49.49588</v>
      </c>
      <c r="L24" s="27">
        <f t="shared" si="3"/>
        <v>34.4375</v>
      </c>
      <c r="M24" s="27">
        <f t="shared" si="4"/>
        <v>-39.586945</v>
      </c>
      <c r="N24" s="27">
        <f t="shared" si="5"/>
        <v>-63.921622999999997</v>
      </c>
      <c r="P24" s="47">
        <f t="shared" si="6"/>
        <v>39.5</v>
      </c>
      <c r="Q24" s="27">
        <f t="shared" si="7"/>
        <v>-63.288124000000003</v>
      </c>
      <c r="R24" s="27">
        <f t="shared" si="8"/>
        <v>-58.845699000000003</v>
      </c>
      <c r="S24" s="38"/>
      <c r="T24" s="27">
        <f t="shared" si="9"/>
        <v>44.5625</v>
      </c>
      <c r="U24" s="27">
        <f t="shared" si="10"/>
        <v>-200</v>
      </c>
      <c r="V24" s="27">
        <f t="shared" si="11"/>
        <v>-200</v>
      </c>
    </row>
    <row r="25" spans="2:22" x14ac:dyDescent="0.25">
      <c r="B25" s="88">
        <v>20666666666.667</v>
      </c>
      <c r="C25" s="88">
        <v>-32.112502999999997</v>
      </c>
      <c r="E25" s="88">
        <v>20666666666.667</v>
      </c>
      <c r="F25" s="88">
        <v>-41.476619999999997</v>
      </c>
      <c r="H25" s="27">
        <f t="shared" si="0"/>
        <v>29.916666666666998</v>
      </c>
      <c r="I25" s="27">
        <f t="shared" si="1"/>
        <v>-57.904643999999998</v>
      </c>
      <c r="J25" s="27">
        <f t="shared" si="2"/>
        <v>-49.583846999999999</v>
      </c>
      <c r="L25" s="27">
        <f t="shared" si="3"/>
        <v>34.791666666666998</v>
      </c>
      <c r="M25" s="27">
        <f t="shared" si="4"/>
        <v>-39.57188</v>
      </c>
      <c r="N25" s="27">
        <f t="shared" si="5"/>
        <v>-62.300919</v>
      </c>
      <c r="P25" s="47">
        <f t="shared" si="6"/>
        <v>39.666666666666998</v>
      </c>
      <c r="Q25" s="27">
        <f t="shared" si="7"/>
        <v>-63.016250999999997</v>
      </c>
      <c r="R25" s="27">
        <f t="shared" si="8"/>
        <v>-60.415722000000002</v>
      </c>
      <c r="S25" s="38"/>
      <c r="T25" s="27">
        <f t="shared" si="9"/>
        <v>44.541666666666998</v>
      </c>
      <c r="U25" s="27">
        <f t="shared" si="10"/>
        <v>-200</v>
      </c>
      <c r="V25" s="27">
        <f t="shared" si="11"/>
        <v>-200</v>
      </c>
    </row>
    <row r="26" spans="2:22" x14ac:dyDescent="0.25">
      <c r="B26" s="88">
        <v>21395833333.333</v>
      </c>
      <c r="C26" s="88">
        <v>-33.191032</v>
      </c>
      <c r="E26" s="88">
        <v>21395833333.333</v>
      </c>
      <c r="F26" s="88">
        <v>-41.282088999999999</v>
      </c>
      <c r="H26" s="27">
        <f t="shared" si="0"/>
        <v>30.458333333333002</v>
      </c>
      <c r="I26" s="27">
        <f t="shared" si="1"/>
        <v>-57.06776</v>
      </c>
      <c r="J26" s="27">
        <f t="shared" si="2"/>
        <v>-49.661247000000003</v>
      </c>
      <c r="L26" s="27">
        <f t="shared" si="3"/>
        <v>35.145833333333002</v>
      </c>
      <c r="M26" s="27">
        <f t="shared" si="4"/>
        <v>-39.741764000000003</v>
      </c>
      <c r="N26" s="27">
        <f t="shared" si="5"/>
        <v>-61.674751000000001</v>
      </c>
      <c r="P26" s="47">
        <f t="shared" si="6"/>
        <v>39.833333333333002</v>
      </c>
      <c r="Q26" s="27">
        <f t="shared" si="7"/>
        <v>-63.338679999999997</v>
      </c>
      <c r="R26" s="27">
        <f t="shared" si="8"/>
        <v>-60.568385999999997</v>
      </c>
      <c r="S26" s="38"/>
      <c r="T26" s="27">
        <f t="shared" si="9"/>
        <v>44.520833333333002</v>
      </c>
      <c r="U26" s="27">
        <f t="shared" si="10"/>
        <v>-200</v>
      </c>
      <c r="V26" s="27">
        <f t="shared" si="11"/>
        <v>-200</v>
      </c>
    </row>
    <row r="27" spans="2:22" x14ac:dyDescent="0.25">
      <c r="B27" s="88">
        <v>22125000000</v>
      </c>
      <c r="C27" s="88">
        <v>-34.980679000000002</v>
      </c>
      <c r="E27" s="88">
        <v>22125000000</v>
      </c>
      <c r="F27" s="88">
        <v>-41.352364000000001</v>
      </c>
      <c r="H27" s="27">
        <f t="shared" si="0"/>
        <v>31</v>
      </c>
      <c r="I27" s="27">
        <f t="shared" si="1"/>
        <v>-56.192276</v>
      </c>
      <c r="J27" s="27">
        <f t="shared" si="2"/>
        <v>-49.651919999999997</v>
      </c>
      <c r="L27" s="27">
        <f t="shared" si="3"/>
        <v>35.5</v>
      </c>
      <c r="M27" s="27">
        <f t="shared" si="4"/>
        <v>-40.378203999999997</v>
      </c>
      <c r="N27" s="27">
        <f t="shared" si="5"/>
        <v>-61.246386999999999</v>
      </c>
      <c r="P27" s="47">
        <f t="shared" si="6"/>
        <v>40</v>
      </c>
      <c r="Q27" s="27">
        <f t="shared" si="7"/>
        <v>-63.022376999999999</v>
      </c>
      <c r="R27" s="27">
        <f t="shared" si="8"/>
        <v>-60.166367000000001</v>
      </c>
      <c r="S27" s="38"/>
      <c r="T27" s="27">
        <f t="shared" si="9"/>
        <v>44.5</v>
      </c>
      <c r="U27" s="27">
        <f t="shared" si="10"/>
        <v>-200</v>
      </c>
      <c r="V27" s="27">
        <f t="shared" si="11"/>
        <v>-200</v>
      </c>
    </row>
    <row r="28" spans="2:22" x14ac:dyDescent="0.25">
      <c r="B28" s="88">
        <v>22854166666.667</v>
      </c>
      <c r="C28" s="88">
        <v>-38.229652000000002</v>
      </c>
      <c r="E28" s="88">
        <v>22854166666.667</v>
      </c>
      <c r="F28" s="88">
        <v>-41.609496999999998</v>
      </c>
      <c r="H28" s="27">
        <f t="shared" si="0"/>
        <v>31.541666666666998</v>
      </c>
      <c r="I28" s="27">
        <f t="shared" si="1"/>
        <v>-55.727122999999999</v>
      </c>
      <c r="J28" s="27">
        <f t="shared" si="2"/>
        <v>-49.128242</v>
      </c>
      <c r="L28" s="27">
        <f t="shared" si="3"/>
        <v>35.854166666666998</v>
      </c>
      <c r="M28" s="27">
        <f t="shared" si="4"/>
        <v>-41.262999999999998</v>
      </c>
      <c r="N28" s="27">
        <f t="shared" si="5"/>
        <v>-60.533324999999998</v>
      </c>
      <c r="P28" s="47">
        <f t="shared" si="6"/>
        <v>40.166666666666998</v>
      </c>
      <c r="Q28" s="27">
        <f t="shared" si="7"/>
        <v>-63.556292999999997</v>
      </c>
      <c r="R28" s="27">
        <f t="shared" si="8"/>
        <v>-61.205069999999999</v>
      </c>
      <c r="S28" s="38"/>
      <c r="T28" s="27">
        <f t="shared" si="9"/>
        <v>44.479166666666998</v>
      </c>
      <c r="U28" s="27">
        <f t="shared" si="10"/>
        <v>-200</v>
      </c>
      <c r="V28" s="27">
        <f t="shared" si="11"/>
        <v>-200</v>
      </c>
    </row>
    <row r="29" spans="2:22" x14ac:dyDescent="0.25">
      <c r="B29" s="88">
        <v>23583333333.333</v>
      </c>
      <c r="C29" s="88">
        <v>-41.474037000000003</v>
      </c>
      <c r="E29" s="88">
        <v>23583333333.333</v>
      </c>
      <c r="F29" s="88">
        <v>-42.501694000000001</v>
      </c>
      <c r="H29" s="27">
        <f t="shared" si="0"/>
        <v>32.083333333333002</v>
      </c>
      <c r="I29" s="27">
        <f t="shared" si="1"/>
        <v>-54.658211000000001</v>
      </c>
      <c r="J29" s="27">
        <f t="shared" si="2"/>
        <v>-48.371082000000001</v>
      </c>
      <c r="L29" s="27">
        <f t="shared" si="3"/>
        <v>36.208333333333002</v>
      </c>
      <c r="M29" s="27">
        <f t="shared" si="4"/>
        <v>-42.256366999999997</v>
      </c>
      <c r="N29" s="27">
        <f t="shared" si="5"/>
        <v>-59.261634999999998</v>
      </c>
      <c r="P29" s="47">
        <f t="shared" si="6"/>
        <v>40.333333333333002</v>
      </c>
      <c r="Q29" s="27">
        <f t="shared" si="7"/>
        <v>-64.307022000000003</v>
      </c>
      <c r="R29" s="27">
        <f t="shared" si="8"/>
        <v>-59.494456999999997</v>
      </c>
      <c r="S29" s="38"/>
      <c r="T29" s="27">
        <f t="shared" si="9"/>
        <v>44.458333333333002</v>
      </c>
      <c r="U29" s="27">
        <f t="shared" si="10"/>
        <v>-200</v>
      </c>
      <c r="V29" s="27">
        <f t="shared" si="11"/>
        <v>-200</v>
      </c>
    </row>
    <row r="30" spans="2:22" x14ac:dyDescent="0.25">
      <c r="B30" s="88">
        <v>24312500000</v>
      </c>
      <c r="C30" s="88">
        <v>-42.636924999999998</v>
      </c>
      <c r="E30" s="88">
        <v>24312500000</v>
      </c>
      <c r="F30" s="88">
        <v>-43.473227999999999</v>
      </c>
      <c r="H30" s="27">
        <f t="shared" si="0"/>
        <v>32.625</v>
      </c>
      <c r="I30" s="27">
        <f t="shared" si="1"/>
        <v>-54.299773999999999</v>
      </c>
      <c r="J30" s="27">
        <f t="shared" si="2"/>
        <v>-47.735599999999998</v>
      </c>
      <c r="L30" s="27">
        <f t="shared" si="3"/>
        <v>36.5625</v>
      </c>
      <c r="M30" s="27">
        <f t="shared" si="4"/>
        <v>-43.126297000000001</v>
      </c>
      <c r="N30" s="27">
        <f t="shared" si="5"/>
        <v>-58.236305000000002</v>
      </c>
      <c r="P30" s="47">
        <f t="shared" si="6"/>
        <v>40.5</v>
      </c>
      <c r="Q30" s="27">
        <f t="shared" si="7"/>
        <v>-63.539313999999997</v>
      </c>
      <c r="R30" s="27">
        <f t="shared" si="8"/>
        <v>-61.035674999999998</v>
      </c>
      <c r="S30" s="38"/>
      <c r="T30" s="27">
        <f t="shared" si="9"/>
        <v>44.4375</v>
      </c>
      <c r="U30" s="27">
        <f t="shared" si="10"/>
        <v>-200</v>
      </c>
      <c r="V30" s="27">
        <f t="shared" si="11"/>
        <v>-200</v>
      </c>
    </row>
    <row r="31" spans="2:22" x14ac:dyDescent="0.25">
      <c r="B31" s="88">
        <v>25041666666.667</v>
      </c>
      <c r="C31" s="88">
        <v>-40.558781000000003</v>
      </c>
      <c r="E31" s="88">
        <v>25041666666.667</v>
      </c>
      <c r="F31" s="88">
        <v>-44.311194999999998</v>
      </c>
      <c r="H31" s="27">
        <f t="shared" si="0"/>
        <v>33.166666666666998</v>
      </c>
      <c r="I31" s="27">
        <f t="shared" si="1"/>
        <v>-54.423091999999997</v>
      </c>
      <c r="J31" s="27">
        <f t="shared" si="2"/>
        <v>-47.468623999999998</v>
      </c>
      <c r="L31" s="27">
        <f t="shared" si="3"/>
        <v>36.916666666666998</v>
      </c>
      <c r="M31" s="27">
        <f t="shared" si="4"/>
        <v>-43.476962999999998</v>
      </c>
      <c r="N31" s="27">
        <f t="shared" si="5"/>
        <v>-57.218516999999999</v>
      </c>
      <c r="P31" s="47">
        <f t="shared" si="6"/>
        <v>40.666666666666998</v>
      </c>
      <c r="Q31" s="27">
        <f t="shared" si="7"/>
        <v>-64.578841999999995</v>
      </c>
      <c r="R31" s="27">
        <f t="shared" si="8"/>
        <v>-59.764870000000002</v>
      </c>
      <c r="S31" s="38"/>
      <c r="T31" s="27">
        <f t="shared" si="9"/>
        <v>44.416666666666998</v>
      </c>
      <c r="U31" s="27">
        <f t="shared" si="10"/>
        <v>-200</v>
      </c>
      <c r="V31" s="27">
        <f t="shared" si="11"/>
        <v>-200</v>
      </c>
    </row>
    <row r="32" spans="2:22" x14ac:dyDescent="0.25">
      <c r="B32" s="88">
        <v>25770833333.333</v>
      </c>
      <c r="C32" s="88">
        <v>-35.629303</v>
      </c>
      <c r="E32" s="88">
        <v>25770833333.333</v>
      </c>
      <c r="F32" s="88">
        <v>-44.988838000000001</v>
      </c>
      <c r="H32" s="27">
        <f t="shared" si="0"/>
        <v>33.708333333333002</v>
      </c>
      <c r="I32" s="27">
        <f t="shared" si="1"/>
        <v>-54.592865000000003</v>
      </c>
      <c r="J32" s="27">
        <f t="shared" si="2"/>
        <v>-47.625252000000003</v>
      </c>
      <c r="L32" s="27">
        <f t="shared" si="3"/>
        <v>37.270833333333002</v>
      </c>
      <c r="M32" s="27">
        <f t="shared" si="4"/>
        <v>-43.482608999999997</v>
      </c>
      <c r="N32" s="27">
        <f t="shared" si="5"/>
        <v>-56.528252000000002</v>
      </c>
      <c r="P32" s="47">
        <f t="shared" si="6"/>
        <v>40.833333333333002</v>
      </c>
      <c r="Q32" s="27">
        <f t="shared" si="7"/>
        <v>-64.527534000000003</v>
      </c>
      <c r="R32" s="27">
        <f t="shared" si="8"/>
        <v>-60.078567999999997</v>
      </c>
      <c r="S32" s="38"/>
      <c r="T32" s="27">
        <f t="shared" si="9"/>
        <v>44.395833333333002</v>
      </c>
      <c r="U32" s="27">
        <f t="shared" si="10"/>
        <v>-200</v>
      </c>
      <c r="V32" s="27">
        <f t="shared" si="11"/>
        <v>-200</v>
      </c>
    </row>
    <row r="33" spans="2:22" x14ac:dyDescent="0.25">
      <c r="B33" s="88">
        <v>26500000000</v>
      </c>
      <c r="C33" s="88">
        <v>-31.073087999999998</v>
      </c>
      <c r="E33" s="88">
        <v>26500000000</v>
      </c>
      <c r="F33" s="88">
        <v>-45.852203000000003</v>
      </c>
      <c r="H33" s="27">
        <f t="shared" si="0"/>
        <v>34.25</v>
      </c>
      <c r="I33" s="27">
        <f t="shared" si="1"/>
        <v>-54.349513999999999</v>
      </c>
      <c r="J33" s="27">
        <f t="shared" si="2"/>
        <v>-48.035407999999997</v>
      </c>
      <c r="L33" s="27">
        <f t="shared" si="3"/>
        <v>37.625</v>
      </c>
      <c r="M33" s="27">
        <f t="shared" si="4"/>
        <v>-43.453071999999999</v>
      </c>
      <c r="N33" s="27">
        <f t="shared" si="5"/>
        <v>-56.047676000000003</v>
      </c>
      <c r="P33" s="47">
        <f t="shared" si="6"/>
        <v>41</v>
      </c>
      <c r="Q33" s="27">
        <f t="shared" si="7"/>
        <v>-65.888458</v>
      </c>
      <c r="R33" s="27">
        <f t="shared" si="8"/>
        <v>-59.725208000000002</v>
      </c>
      <c r="S33" s="38"/>
      <c r="T33" s="27">
        <f t="shared" si="9"/>
        <v>44.375</v>
      </c>
      <c r="U33" s="27">
        <f t="shared" si="10"/>
        <v>-200</v>
      </c>
      <c r="V33" s="27">
        <f t="shared" si="11"/>
        <v>-200</v>
      </c>
    </row>
    <row r="34" spans="2:22" x14ac:dyDescent="0.25">
      <c r="B34" s="88">
        <v>27229166666.667</v>
      </c>
      <c r="C34" s="88">
        <v>-27.903603</v>
      </c>
      <c r="E34" s="88">
        <v>27229166666.667</v>
      </c>
      <c r="F34" s="88">
        <v>-48.003253999999998</v>
      </c>
      <c r="H34" s="27">
        <f t="shared" si="0"/>
        <v>34.791666666666998</v>
      </c>
      <c r="I34" s="27">
        <f t="shared" si="1"/>
        <v>-54.480021999999998</v>
      </c>
      <c r="J34" s="27">
        <f t="shared" si="2"/>
        <v>-48.747135</v>
      </c>
      <c r="L34" s="27">
        <f t="shared" si="3"/>
        <v>37.979166666666998</v>
      </c>
      <c r="M34" s="27">
        <f t="shared" si="4"/>
        <v>-43.498733999999999</v>
      </c>
      <c r="N34" s="27">
        <f t="shared" si="5"/>
        <v>-55.777991999999998</v>
      </c>
      <c r="P34" s="47">
        <f t="shared" si="6"/>
        <v>41.166666666666998</v>
      </c>
      <c r="Q34" s="27">
        <f t="shared" si="7"/>
        <v>-66.003387000000004</v>
      </c>
      <c r="R34" s="27">
        <f t="shared" si="8"/>
        <v>-58.708778000000002</v>
      </c>
      <c r="S34" s="38"/>
      <c r="T34" s="27">
        <f t="shared" si="9"/>
        <v>44.354166666666998</v>
      </c>
      <c r="U34" s="27">
        <f t="shared" si="10"/>
        <v>-200</v>
      </c>
      <c r="V34" s="27">
        <f t="shared" si="11"/>
        <v>-200</v>
      </c>
    </row>
    <row r="35" spans="2:22" x14ac:dyDescent="0.25">
      <c r="B35" s="88">
        <v>27958333333.333</v>
      </c>
      <c r="C35" s="88">
        <v>-25.74511</v>
      </c>
      <c r="E35" s="88">
        <v>27958333333.333</v>
      </c>
      <c r="F35" s="88">
        <v>-50.520515000000003</v>
      </c>
      <c r="H35" s="27">
        <f t="shared" ref="H35:H51" si="12">B95/1000000000</f>
        <v>35.333333333333002</v>
      </c>
      <c r="I35" s="27">
        <f t="shared" ref="I35:I51" si="13">C95</f>
        <v>-55.029240000000001</v>
      </c>
      <c r="J35" s="27">
        <f t="shared" ref="J35:J51" si="14">F95</f>
        <v>-49.196002999999997</v>
      </c>
      <c r="L35" s="27">
        <f t="shared" ref="L35:L51" si="15">B149/1000000000</f>
        <v>38.333333333333002</v>
      </c>
      <c r="M35" s="27">
        <f t="shared" ref="M35:M51" si="16">C149</f>
        <v>-43.303204000000001</v>
      </c>
      <c r="N35" s="27">
        <f t="shared" ref="N35:N51" si="17">F149</f>
        <v>-55.577148000000001</v>
      </c>
      <c r="P35" s="47">
        <f t="shared" ref="P35:P51" si="18">B203/1000000000</f>
        <v>41.333333333333002</v>
      </c>
      <c r="Q35" s="27">
        <f t="shared" ref="Q35:Q51" si="19">C203</f>
        <v>-65.929030999999995</v>
      </c>
      <c r="R35" s="27">
        <f t="shared" ref="R35:R51" si="20">F203</f>
        <v>-59.483111999999998</v>
      </c>
      <c r="S35" s="38"/>
      <c r="T35" s="27">
        <f t="shared" ref="T35:T51" si="21">B257/1000000000</f>
        <v>44.333333333333002</v>
      </c>
      <c r="U35" s="27">
        <f t="shared" ref="U35:U51" si="22">C257</f>
        <v>-200</v>
      </c>
      <c r="V35" s="27">
        <f t="shared" ref="V35:V51" si="23">F257</f>
        <v>-200</v>
      </c>
    </row>
    <row r="36" spans="2:22" x14ac:dyDescent="0.25">
      <c r="B36" s="88">
        <v>28687500000</v>
      </c>
      <c r="C36" s="88">
        <v>-24.097829999999998</v>
      </c>
      <c r="E36" s="88">
        <v>28687500000</v>
      </c>
      <c r="F36" s="88">
        <v>-50.527855000000002</v>
      </c>
      <c r="H36" s="27">
        <f t="shared" si="12"/>
        <v>35.875</v>
      </c>
      <c r="I36" s="27">
        <f t="shared" si="13"/>
        <v>-55.541587999999997</v>
      </c>
      <c r="J36" s="27">
        <f t="shared" si="14"/>
        <v>-49.481461000000003</v>
      </c>
      <c r="L36" s="27">
        <f t="shared" si="15"/>
        <v>38.6875</v>
      </c>
      <c r="M36" s="27">
        <f t="shared" si="16"/>
        <v>-43.108421</v>
      </c>
      <c r="N36" s="27">
        <f t="shared" si="17"/>
        <v>-55.383479999999999</v>
      </c>
      <c r="P36" s="47">
        <f t="shared" si="18"/>
        <v>41.5</v>
      </c>
      <c r="Q36" s="27">
        <f t="shared" si="19"/>
        <v>-66.079552000000007</v>
      </c>
      <c r="R36" s="27">
        <f t="shared" si="20"/>
        <v>-58.782832999999997</v>
      </c>
      <c r="S36" s="38"/>
      <c r="T36" s="27">
        <f t="shared" si="21"/>
        <v>44.3125</v>
      </c>
      <c r="U36" s="27">
        <f t="shared" si="22"/>
        <v>-200</v>
      </c>
      <c r="V36" s="27">
        <f t="shared" si="23"/>
        <v>-200</v>
      </c>
    </row>
    <row r="37" spans="2:22" x14ac:dyDescent="0.25">
      <c r="B37" s="88">
        <v>29416666666.667</v>
      </c>
      <c r="C37" s="88">
        <v>-22.679527</v>
      </c>
      <c r="E37" s="88">
        <v>29416666666.667</v>
      </c>
      <c r="F37" s="88">
        <v>-49.513370999999999</v>
      </c>
      <c r="H37" s="27">
        <f t="shared" si="12"/>
        <v>36.416666666666998</v>
      </c>
      <c r="I37" s="27">
        <f t="shared" si="13"/>
        <v>-54.673836000000001</v>
      </c>
      <c r="J37" s="27">
        <f t="shared" si="14"/>
        <v>-49.715290000000003</v>
      </c>
      <c r="L37" s="27">
        <f t="shared" si="15"/>
        <v>39.041666666666998</v>
      </c>
      <c r="M37" s="27">
        <f t="shared" si="16"/>
        <v>-42.497447999999999</v>
      </c>
      <c r="N37" s="27">
        <f t="shared" si="17"/>
        <v>-55.168681999999997</v>
      </c>
      <c r="P37" s="47">
        <f t="shared" si="18"/>
        <v>41.666666666666998</v>
      </c>
      <c r="Q37" s="27">
        <f t="shared" si="19"/>
        <v>-66.171920999999998</v>
      </c>
      <c r="R37" s="27">
        <f t="shared" si="20"/>
        <v>-60.138081</v>
      </c>
      <c r="S37" s="38"/>
      <c r="T37" s="27">
        <f t="shared" si="21"/>
        <v>44.291666666666998</v>
      </c>
      <c r="U37" s="27">
        <f t="shared" si="22"/>
        <v>-200</v>
      </c>
      <c r="V37" s="27">
        <f t="shared" si="23"/>
        <v>-200</v>
      </c>
    </row>
    <row r="38" spans="2:22" x14ac:dyDescent="0.25">
      <c r="B38" s="88">
        <v>30145833333.333</v>
      </c>
      <c r="C38" s="88">
        <v>-21.469505000000002</v>
      </c>
      <c r="E38" s="88">
        <v>30145833333.333</v>
      </c>
      <c r="F38" s="88">
        <v>-47.491343999999998</v>
      </c>
      <c r="H38" s="27">
        <f t="shared" si="12"/>
        <v>36.958333333333002</v>
      </c>
      <c r="I38" s="27">
        <f t="shared" si="13"/>
        <v>-53.269432000000002</v>
      </c>
      <c r="J38" s="27">
        <f t="shared" si="14"/>
        <v>-49.802788</v>
      </c>
      <c r="L38" s="27">
        <f t="shared" si="15"/>
        <v>39.395833333333002</v>
      </c>
      <c r="M38" s="27">
        <f t="shared" si="16"/>
        <v>-42.189765999999999</v>
      </c>
      <c r="N38" s="27">
        <f t="shared" si="17"/>
        <v>-54.849831000000002</v>
      </c>
      <c r="P38" s="47">
        <f t="shared" si="18"/>
        <v>41.833333333333002</v>
      </c>
      <c r="Q38" s="27">
        <f t="shared" si="19"/>
        <v>-65.797973999999996</v>
      </c>
      <c r="R38" s="27">
        <f t="shared" si="20"/>
        <v>-60.356574999999999</v>
      </c>
      <c r="S38" s="38"/>
      <c r="T38" s="27">
        <f t="shared" si="21"/>
        <v>44.270833333333002</v>
      </c>
      <c r="U38" s="27">
        <f t="shared" si="22"/>
        <v>-200</v>
      </c>
      <c r="V38" s="27">
        <f t="shared" si="23"/>
        <v>-200</v>
      </c>
    </row>
    <row r="39" spans="2:22" x14ac:dyDescent="0.25">
      <c r="B39" s="88">
        <v>30875000000</v>
      </c>
      <c r="C39" s="88">
        <v>-20.461523</v>
      </c>
      <c r="E39" s="88">
        <v>30875000000</v>
      </c>
      <c r="F39" s="88">
        <v>-46.877068000000001</v>
      </c>
      <c r="H39" s="27">
        <f t="shared" si="12"/>
        <v>37.5</v>
      </c>
      <c r="I39" s="27">
        <f t="shared" si="13"/>
        <v>-51.395713999999998</v>
      </c>
      <c r="J39" s="27">
        <f t="shared" si="14"/>
        <v>-49.769511999999999</v>
      </c>
      <c r="L39" s="27">
        <f t="shared" si="15"/>
        <v>39.75</v>
      </c>
      <c r="M39" s="27">
        <f t="shared" si="16"/>
        <v>-41.878242</v>
      </c>
      <c r="N39" s="27">
        <f t="shared" si="17"/>
        <v>-54.611674999999998</v>
      </c>
      <c r="P39" s="47">
        <f t="shared" si="18"/>
        <v>42</v>
      </c>
      <c r="Q39" s="27">
        <f t="shared" si="19"/>
        <v>-65.770103000000006</v>
      </c>
      <c r="R39" s="27">
        <f t="shared" si="20"/>
        <v>-60.280022000000002</v>
      </c>
      <c r="S39" s="38"/>
      <c r="T39" s="27">
        <f t="shared" si="21"/>
        <v>44.25</v>
      </c>
      <c r="U39" s="27">
        <f t="shared" si="22"/>
        <v>-200</v>
      </c>
      <c r="V39" s="27">
        <f t="shared" si="23"/>
        <v>-200</v>
      </c>
    </row>
    <row r="40" spans="2:22" x14ac:dyDescent="0.25">
      <c r="B40" s="88">
        <v>31604166666.667</v>
      </c>
      <c r="C40" s="88">
        <v>-19.803433999999999</v>
      </c>
      <c r="E40" s="88">
        <v>31604166666.667</v>
      </c>
      <c r="F40" s="88">
        <v>-45.284247999999998</v>
      </c>
      <c r="H40" s="27">
        <f t="shared" si="12"/>
        <v>38.041666666666998</v>
      </c>
      <c r="I40" s="27">
        <f t="shared" si="13"/>
        <v>-50.123196</v>
      </c>
      <c r="J40" s="27">
        <f t="shared" si="14"/>
        <v>-49.500591</v>
      </c>
      <c r="L40" s="27">
        <f t="shared" si="15"/>
        <v>40.104166666666998</v>
      </c>
      <c r="M40" s="27">
        <f t="shared" si="16"/>
        <v>-41.870891999999998</v>
      </c>
      <c r="N40" s="27">
        <f t="shared" si="17"/>
        <v>-54.372269000000003</v>
      </c>
      <c r="P40" s="47">
        <f t="shared" si="18"/>
        <v>42.166666666666998</v>
      </c>
      <c r="Q40" s="27">
        <f t="shared" si="19"/>
        <v>-65.687965000000005</v>
      </c>
      <c r="R40" s="27">
        <f t="shared" si="20"/>
        <v>-61.747982</v>
      </c>
      <c r="S40" s="38"/>
      <c r="T40" s="27">
        <f t="shared" si="21"/>
        <v>44.229166666666998</v>
      </c>
      <c r="U40" s="27">
        <f t="shared" si="22"/>
        <v>-200</v>
      </c>
      <c r="V40" s="27">
        <f t="shared" si="23"/>
        <v>-200</v>
      </c>
    </row>
    <row r="41" spans="2:22" x14ac:dyDescent="0.25">
      <c r="B41" s="88">
        <v>32333333333.333</v>
      </c>
      <c r="C41" s="88">
        <v>-19.402290000000001</v>
      </c>
      <c r="E41" s="88">
        <v>32333333333.333</v>
      </c>
      <c r="F41" s="88">
        <v>-42.995876000000003</v>
      </c>
      <c r="H41" s="27">
        <f t="shared" si="12"/>
        <v>38.583333333333002</v>
      </c>
      <c r="I41" s="27">
        <f t="shared" si="13"/>
        <v>-48.664901999999998</v>
      </c>
      <c r="J41" s="27">
        <f t="shared" si="14"/>
        <v>-49.411903000000002</v>
      </c>
      <c r="L41" s="27">
        <f t="shared" si="15"/>
        <v>40.458333333333002</v>
      </c>
      <c r="M41" s="27">
        <f t="shared" si="16"/>
        <v>-41.981323000000003</v>
      </c>
      <c r="N41" s="27">
        <f t="shared" si="17"/>
        <v>-54.553265000000003</v>
      </c>
      <c r="P41" s="47">
        <f t="shared" si="18"/>
        <v>42.333333333333002</v>
      </c>
      <c r="Q41" s="27">
        <f t="shared" si="19"/>
        <v>-65.732360999999997</v>
      </c>
      <c r="R41" s="27">
        <f t="shared" si="20"/>
        <v>-60.986846999999997</v>
      </c>
      <c r="S41" s="38"/>
      <c r="T41" s="27">
        <f t="shared" si="21"/>
        <v>44.208333333333002</v>
      </c>
      <c r="U41" s="27">
        <f t="shared" si="22"/>
        <v>-200</v>
      </c>
      <c r="V41" s="27">
        <f t="shared" si="23"/>
        <v>-200</v>
      </c>
    </row>
    <row r="42" spans="2:22" x14ac:dyDescent="0.25">
      <c r="B42" s="88">
        <v>33062500000</v>
      </c>
      <c r="C42" s="88">
        <v>-19.382124000000001</v>
      </c>
      <c r="E42" s="88">
        <v>33062500000</v>
      </c>
      <c r="F42" s="88">
        <v>-40.715363000000004</v>
      </c>
      <c r="H42" s="27">
        <f t="shared" si="12"/>
        <v>39.125</v>
      </c>
      <c r="I42" s="27">
        <f t="shared" si="13"/>
        <v>-47.780456999999998</v>
      </c>
      <c r="J42" s="27">
        <f t="shared" si="14"/>
        <v>-49.361457999999999</v>
      </c>
      <c r="L42" s="27">
        <f t="shared" si="15"/>
        <v>40.8125</v>
      </c>
      <c r="M42" s="27">
        <f t="shared" si="16"/>
        <v>-42.199581000000002</v>
      </c>
      <c r="N42" s="27">
        <f t="shared" si="17"/>
        <v>-54.599522</v>
      </c>
      <c r="P42" s="47">
        <f t="shared" si="18"/>
        <v>42.5</v>
      </c>
      <c r="Q42" s="27">
        <f t="shared" si="19"/>
        <v>-66.052422000000007</v>
      </c>
      <c r="R42" s="27">
        <f t="shared" si="20"/>
        <v>-62.147449000000002</v>
      </c>
      <c r="S42" s="38"/>
      <c r="T42" s="27">
        <f t="shared" si="21"/>
        <v>44.1875</v>
      </c>
      <c r="U42" s="27">
        <f t="shared" si="22"/>
        <v>-200</v>
      </c>
      <c r="V42" s="27">
        <f t="shared" si="23"/>
        <v>-200</v>
      </c>
    </row>
    <row r="43" spans="2:22" x14ac:dyDescent="0.25">
      <c r="B43" s="88">
        <v>33791666666.667</v>
      </c>
      <c r="C43" s="88">
        <v>-19.611162</v>
      </c>
      <c r="E43" s="88">
        <v>33791666666.667</v>
      </c>
      <c r="F43" s="88">
        <v>-38.501629000000001</v>
      </c>
      <c r="H43" s="27">
        <f t="shared" si="12"/>
        <v>39.666666666666998</v>
      </c>
      <c r="I43" s="27">
        <f t="shared" si="13"/>
        <v>-47.149109000000003</v>
      </c>
      <c r="J43" s="27">
        <f t="shared" si="14"/>
        <v>-49.300739</v>
      </c>
      <c r="L43" s="27">
        <f t="shared" si="15"/>
        <v>41.166666666666998</v>
      </c>
      <c r="M43" s="27">
        <f t="shared" si="16"/>
        <v>-42.378489999999999</v>
      </c>
      <c r="N43" s="27">
        <f t="shared" si="17"/>
        <v>-54.842689999999997</v>
      </c>
      <c r="P43" s="47">
        <f t="shared" si="18"/>
        <v>42.666666666666998</v>
      </c>
      <c r="Q43" s="27">
        <f t="shared" si="19"/>
        <v>-66.761039999999994</v>
      </c>
      <c r="R43" s="27">
        <f t="shared" si="20"/>
        <v>-62.621386999999999</v>
      </c>
      <c r="S43" s="38"/>
      <c r="T43" s="27">
        <f t="shared" si="21"/>
        <v>44.166666666666998</v>
      </c>
      <c r="U43" s="27">
        <f t="shared" si="22"/>
        <v>-200</v>
      </c>
      <c r="V43" s="27">
        <f t="shared" si="23"/>
        <v>-200</v>
      </c>
    </row>
    <row r="44" spans="2:22" x14ac:dyDescent="0.25">
      <c r="B44" s="88">
        <v>34520833333.333</v>
      </c>
      <c r="C44" s="88">
        <v>-20.048645</v>
      </c>
      <c r="E44" s="88">
        <v>34520833333.333</v>
      </c>
      <c r="F44" s="88">
        <v>-36.973415000000003</v>
      </c>
      <c r="H44" s="27">
        <f t="shared" si="12"/>
        <v>40.208333333333002</v>
      </c>
      <c r="I44" s="27">
        <f t="shared" si="13"/>
        <v>-47.064734999999999</v>
      </c>
      <c r="J44" s="27">
        <f t="shared" si="14"/>
        <v>-49.281039999999997</v>
      </c>
      <c r="L44" s="27">
        <f t="shared" si="15"/>
        <v>41.520833333333002</v>
      </c>
      <c r="M44" s="27">
        <f t="shared" si="16"/>
        <v>-42.239863999999997</v>
      </c>
      <c r="N44" s="27">
        <f t="shared" si="17"/>
        <v>-55.005661000000003</v>
      </c>
      <c r="P44" s="47">
        <f t="shared" si="18"/>
        <v>42.833333333333002</v>
      </c>
      <c r="Q44" s="27">
        <f t="shared" si="19"/>
        <v>-66.119904000000005</v>
      </c>
      <c r="R44" s="27">
        <f t="shared" si="20"/>
        <v>-61.172091999999999</v>
      </c>
      <c r="S44" s="38"/>
      <c r="T44" s="27">
        <f t="shared" si="21"/>
        <v>44.145833333333002</v>
      </c>
      <c r="U44" s="27">
        <f t="shared" si="22"/>
        <v>-200</v>
      </c>
      <c r="V44" s="27">
        <f t="shared" si="23"/>
        <v>-200</v>
      </c>
    </row>
    <row r="45" spans="2:22" x14ac:dyDescent="0.25">
      <c r="B45" s="88">
        <v>35250000000</v>
      </c>
      <c r="C45" s="88">
        <v>-20.428135000000001</v>
      </c>
      <c r="E45" s="88">
        <v>35250000000</v>
      </c>
      <c r="F45" s="88">
        <v>-36.110703000000001</v>
      </c>
      <c r="H45" s="27">
        <f t="shared" si="12"/>
        <v>40.75</v>
      </c>
      <c r="I45" s="27">
        <f t="shared" si="13"/>
        <v>-47.166213999999997</v>
      </c>
      <c r="J45" s="27">
        <f t="shared" si="14"/>
        <v>-49.145893000000001</v>
      </c>
      <c r="L45" s="27">
        <f t="shared" si="15"/>
        <v>41.875</v>
      </c>
      <c r="M45" s="27">
        <f t="shared" si="16"/>
        <v>-41.980263000000001</v>
      </c>
      <c r="N45" s="27">
        <f t="shared" si="17"/>
        <v>-55.339176000000002</v>
      </c>
      <c r="P45" s="47">
        <f t="shared" si="18"/>
        <v>43</v>
      </c>
      <c r="Q45" s="27">
        <f t="shared" si="19"/>
        <v>-66.601973999999998</v>
      </c>
      <c r="R45" s="27">
        <f t="shared" si="20"/>
        <v>-62.032108000000001</v>
      </c>
      <c r="S45" s="38"/>
      <c r="T45" s="27">
        <f t="shared" si="21"/>
        <v>44.125</v>
      </c>
      <c r="U45" s="27">
        <f t="shared" si="22"/>
        <v>-200</v>
      </c>
      <c r="V45" s="27">
        <f t="shared" si="23"/>
        <v>-200</v>
      </c>
    </row>
    <row r="46" spans="2:22" x14ac:dyDescent="0.25">
      <c r="B46" s="88">
        <v>35979166666.667</v>
      </c>
      <c r="C46" s="88">
        <v>-20.867373000000001</v>
      </c>
      <c r="E46" s="88">
        <v>35979166666.667</v>
      </c>
      <c r="F46" s="88">
        <v>-35.762977999999997</v>
      </c>
      <c r="H46" s="27">
        <f t="shared" si="12"/>
        <v>41.291666666666998</v>
      </c>
      <c r="I46" s="27">
        <f t="shared" si="13"/>
        <v>-47.125771</v>
      </c>
      <c r="J46" s="27">
        <f t="shared" si="14"/>
        <v>-49.162185999999998</v>
      </c>
      <c r="L46" s="27">
        <f t="shared" si="15"/>
        <v>42.229166666666998</v>
      </c>
      <c r="M46" s="27">
        <f t="shared" si="16"/>
        <v>-42.075375000000001</v>
      </c>
      <c r="N46" s="27">
        <f t="shared" si="17"/>
        <v>-55.854743999999997</v>
      </c>
      <c r="P46" s="47">
        <f t="shared" si="18"/>
        <v>43.166666666666998</v>
      </c>
      <c r="Q46" s="27">
        <f t="shared" si="19"/>
        <v>-66.553482000000002</v>
      </c>
      <c r="R46" s="27">
        <f t="shared" si="20"/>
        <v>-59.916252</v>
      </c>
      <c r="S46" s="38"/>
      <c r="T46" s="27">
        <f t="shared" si="21"/>
        <v>44.104166666666998</v>
      </c>
      <c r="U46" s="27">
        <f t="shared" si="22"/>
        <v>-200</v>
      </c>
      <c r="V46" s="27">
        <f t="shared" si="23"/>
        <v>-200</v>
      </c>
    </row>
    <row r="47" spans="2:22" x14ac:dyDescent="0.25">
      <c r="B47" s="88">
        <v>36708333333.333</v>
      </c>
      <c r="C47" s="88">
        <v>-20.954988</v>
      </c>
      <c r="E47" s="88">
        <v>36708333333.333</v>
      </c>
      <c r="F47" s="88">
        <v>-35.498409000000002</v>
      </c>
      <c r="H47" s="27">
        <f t="shared" si="12"/>
        <v>41.833333333333002</v>
      </c>
      <c r="I47" s="27">
        <f t="shared" si="13"/>
        <v>-47.106071</v>
      </c>
      <c r="J47" s="27">
        <f t="shared" si="14"/>
        <v>-49.689757999999998</v>
      </c>
      <c r="L47" s="27">
        <f t="shared" si="15"/>
        <v>42.583333333333002</v>
      </c>
      <c r="M47" s="27">
        <f t="shared" si="16"/>
        <v>-42.36797</v>
      </c>
      <c r="N47" s="27">
        <f t="shared" si="17"/>
        <v>-56.069507999999999</v>
      </c>
      <c r="P47" s="47">
        <f t="shared" si="18"/>
        <v>43.333333333333002</v>
      </c>
      <c r="Q47" s="27">
        <f t="shared" si="19"/>
        <v>-66.412948999999998</v>
      </c>
      <c r="R47" s="27">
        <f t="shared" si="20"/>
        <v>-59.436709999999998</v>
      </c>
      <c r="S47" s="38"/>
      <c r="T47" s="27">
        <f t="shared" si="21"/>
        <v>44.083333333333002</v>
      </c>
      <c r="U47" s="27">
        <f t="shared" si="22"/>
        <v>-200</v>
      </c>
      <c r="V47" s="27">
        <f t="shared" si="23"/>
        <v>-200</v>
      </c>
    </row>
    <row r="48" spans="2:22" x14ac:dyDescent="0.25">
      <c r="B48" s="88">
        <v>37437500000</v>
      </c>
      <c r="C48" s="88">
        <v>-20.929876</v>
      </c>
      <c r="E48" s="88">
        <v>37437500000</v>
      </c>
      <c r="F48" s="88">
        <v>-35.031986000000003</v>
      </c>
      <c r="H48" s="27">
        <f t="shared" si="12"/>
        <v>42.375</v>
      </c>
      <c r="I48" s="27">
        <f t="shared" si="13"/>
        <v>-46.980186000000003</v>
      </c>
      <c r="J48" s="27">
        <f t="shared" si="14"/>
        <v>-50.697932999999999</v>
      </c>
      <c r="L48" s="27">
        <f t="shared" si="15"/>
        <v>42.9375</v>
      </c>
      <c r="M48" s="27">
        <f t="shared" si="16"/>
        <v>-42.801940999999999</v>
      </c>
      <c r="N48" s="27">
        <f t="shared" si="17"/>
        <v>-56.149653999999998</v>
      </c>
      <c r="P48" s="47">
        <f t="shared" si="18"/>
        <v>43.5</v>
      </c>
      <c r="Q48" s="27">
        <f t="shared" si="19"/>
        <v>-67.250197999999997</v>
      </c>
      <c r="R48" s="27">
        <f t="shared" si="20"/>
        <v>-58.786945000000003</v>
      </c>
      <c r="S48" s="38"/>
      <c r="T48" s="27">
        <f t="shared" si="21"/>
        <v>44.0625</v>
      </c>
      <c r="U48" s="27">
        <f t="shared" si="22"/>
        <v>-200</v>
      </c>
      <c r="V48" s="27">
        <f t="shared" si="23"/>
        <v>-200</v>
      </c>
    </row>
    <row r="49" spans="2:22" x14ac:dyDescent="0.25">
      <c r="B49" s="88">
        <v>38166666666.667</v>
      </c>
      <c r="C49" s="88">
        <v>-20.675875000000001</v>
      </c>
      <c r="E49" s="88">
        <v>38166666666.667</v>
      </c>
      <c r="F49" s="88">
        <v>-34.527839999999998</v>
      </c>
      <c r="H49" s="27">
        <f t="shared" si="12"/>
        <v>42.916666666666998</v>
      </c>
      <c r="I49" s="27">
        <f t="shared" si="13"/>
        <v>-46.769404999999999</v>
      </c>
      <c r="J49" s="27">
        <f t="shared" si="14"/>
        <v>-51.746098000000003</v>
      </c>
      <c r="L49" s="27">
        <f t="shared" si="15"/>
        <v>43.291666666666998</v>
      </c>
      <c r="M49" s="27">
        <f t="shared" si="16"/>
        <v>-42.860526999999998</v>
      </c>
      <c r="N49" s="27">
        <f t="shared" si="17"/>
        <v>-56.290947000000003</v>
      </c>
      <c r="P49" s="47">
        <f t="shared" si="18"/>
        <v>43.666666666666998</v>
      </c>
      <c r="Q49" s="27">
        <f t="shared" si="19"/>
        <v>-66.085898999999998</v>
      </c>
      <c r="R49" s="27">
        <f t="shared" si="20"/>
        <v>-59.042212999999997</v>
      </c>
      <c r="S49" s="38"/>
      <c r="T49" s="27">
        <f t="shared" si="21"/>
        <v>44.041666666666998</v>
      </c>
      <c r="U49" s="27">
        <f t="shared" si="22"/>
        <v>-200</v>
      </c>
      <c r="V49" s="27">
        <f t="shared" si="23"/>
        <v>-200</v>
      </c>
    </row>
    <row r="50" spans="2:22" x14ac:dyDescent="0.25">
      <c r="B50" s="88">
        <v>38895833333.333</v>
      </c>
      <c r="C50" s="88">
        <v>-20.601517000000001</v>
      </c>
      <c r="E50" s="88">
        <v>38895833333.333</v>
      </c>
      <c r="F50" s="88">
        <v>-34.982165999999999</v>
      </c>
      <c r="H50" s="27">
        <f t="shared" si="12"/>
        <v>43.458333333333002</v>
      </c>
      <c r="I50" s="27">
        <f t="shared" si="13"/>
        <v>-46.576397</v>
      </c>
      <c r="J50" s="27">
        <f t="shared" si="14"/>
        <v>-52.409072999999999</v>
      </c>
      <c r="L50" s="27">
        <f t="shared" si="15"/>
        <v>43.645833333333002</v>
      </c>
      <c r="M50" s="27">
        <f t="shared" si="16"/>
        <v>-43.043114000000003</v>
      </c>
      <c r="N50" s="27">
        <f t="shared" si="17"/>
        <v>-56.085430000000002</v>
      </c>
      <c r="P50" s="47">
        <f t="shared" si="18"/>
        <v>43.833333333333002</v>
      </c>
      <c r="Q50" s="27">
        <f t="shared" si="19"/>
        <v>-66.040702999999993</v>
      </c>
      <c r="R50" s="27">
        <f t="shared" si="20"/>
        <v>-58.230446000000001</v>
      </c>
      <c r="S50" s="38"/>
      <c r="T50" s="27">
        <f t="shared" si="21"/>
        <v>44.020833333333002</v>
      </c>
      <c r="U50" s="27">
        <f t="shared" si="22"/>
        <v>-200</v>
      </c>
      <c r="V50" s="27">
        <f t="shared" si="23"/>
        <v>-200</v>
      </c>
    </row>
    <row r="51" spans="2:22" x14ac:dyDescent="0.25">
      <c r="B51" s="88">
        <v>39625000000</v>
      </c>
      <c r="C51" s="88">
        <v>-20.843353</v>
      </c>
      <c r="E51" s="88">
        <v>39625000000</v>
      </c>
      <c r="F51" s="88">
        <v>-36.724632</v>
      </c>
      <c r="H51" s="27">
        <f t="shared" si="12"/>
        <v>44</v>
      </c>
      <c r="I51" s="27">
        <f t="shared" si="13"/>
        <v>-46.462757000000003</v>
      </c>
      <c r="J51" s="27">
        <f t="shared" si="14"/>
        <v>-52.696055999999999</v>
      </c>
      <c r="L51" s="27">
        <f t="shared" si="15"/>
        <v>44</v>
      </c>
      <c r="M51" s="27">
        <f t="shared" si="16"/>
        <v>-43.071896000000002</v>
      </c>
      <c r="N51" s="27">
        <f t="shared" si="17"/>
        <v>-55.897728000000001</v>
      </c>
      <c r="P51" s="47">
        <f t="shared" si="18"/>
        <v>44</v>
      </c>
      <c r="Q51" s="27">
        <f t="shared" si="19"/>
        <v>-66.397971999999996</v>
      </c>
      <c r="R51" s="27">
        <f t="shared" si="20"/>
        <v>-57.979019000000001</v>
      </c>
      <c r="S51" s="38"/>
      <c r="T51" s="27">
        <f t="shared" si="21"/>
        <v>44</v>
      </c>
      <c r="U51" s="27">
        <f t="shared" si="22"/>
        <v>-200</v>
      </c>
      <c r="V51" s="27">
        <f t="shared" si="23"/>
        <v>-200</v>
      </c>
    </row>
    <row r="52" spans="2:22" x14ac:dyDescent="0.25">
      <c r="B52" s="88">
        <v>40354166666.667</v>
      </c>
      <c r="C52" s="88">
        <v>-21.415168999999999</v>
      </c>
      <c r="E52" s="88">
        <v>40354166666.667</v>
      </c>
      <c r="F52" s="88">
        <v>-39.510216</v>
      </c>
    </row>
    <row r="53" spans="2:22" x14ac:dyDescent="0.25">
      <c r="B53" s="88">
        <v>41083333333.333</v>
      </c>
      <c r="C53" s="88">
        <v>-22.246113000000001</v>
      </c>
      <c r="E53" s="88">
        <v>41083333333.333</v>
      </c>
      <c r="F53" s="88">
        <v>-44.064911000000002</v>
      </c>
    </row>
    <row r="54" spans="2:22" x14ac:dyDescent="0.25">
      <c r="B54" s="88">
        <v>41812500000</v>
      </c>
      <c r="C54" s="88">
        <v>-23.407990999999999</v>
      </c>
      <c r="E54" s="88">
        <v>41812500000</v>
      </c>
      <c r="F54" s="88">
        <v>-44.143841000000002</v>
      </c>
    </row>
    <row r="55" spans="2:22" x14ac:dyDescent="0.25">
      <c r="B55" s="88">
        <v>42541666666.667</v>
      </c>
      <c r="C55" s="88">
        <v>-23.994139000000001</v>
      </c>
      <c r="E55" s="88">
        <v>42541666666.667</v>
      </c>
      <c r="F55" s="88">
        <v>-43.272239999999996</v>
      </c>
    </row>
    <row r="56" spans="2:22" x14ac:dyDescent="0.25">
      <c r="B56" s="88">
        <v>43270833333.333</v>
      </c>
      <c r="C56" s="88">
        <v>-24.383725999999999</v>
      </c>
      <c r="E56" s="88">
        <v>43270833333.333</v>
      </c>
      <c r="F56" s="88">
        <v>-40.355747000000001</v>
      </c>
    </row>
    <row r="57" spans="2:22" x14ac:dyDescent="0.25">
      <c r="B57" s="88">
        <v>44000000000</v>
      </c>
      <c r="C57" s="88">
        <v>-24.207262</v>
      </c>
      <c r="E57" s="88">
        <v>44000000000</v>
      </c>
      <c r="F57" s="88">
        <v>-40.856940999999999</v>
      </c>
    </row>
    <row r="58" spans="2:22" x14ac:dyDescent="0.25">
      <c r="B58" s="88" t="s">
        <v>21</v>
      </c>
      <c r="E58" s="88" t="s">
        <v>21</v>
      </c>
    </row>
    <row r="61" spans="2:22" x14ac:dyDescent="0.25">
      <c r="B61" s="88" t="s">
        <v>22</v>
      </c>
      <c r="E61" s="88" t="s">
        <v>22</v>
      </c>
    </row>
    <row r="62" spans="2:22" x14ac:dyDescent="0.25">
      <c r="B62" s="88" t="s">
        <v>19</v>
      </c>
      <c r="C62" s="88" t="s">
        <v>258</v>
      </c>
      <c r="E62" s="88" t="s">
        <v>19</v>
      </c>
      <c r="F62" s="88" t="s">
        <v>258</v>
      </c>
    </row>
    <row r="63" spans="2:22" x14ac:dyDescent="0.25">
      <c r="B63" s="88">
        <v>18000000000</v>
      </c>
      <c r="C63" s="88">
        <v>-71.328429999999997</v>
      </c>
      <c r="E63" s="88">
        <v>18000000000</v>
      </c>
      <c r="F63" s="88">
        <v>-44.222588000000002</v>
      </c>
    </row>
    <row r="64" spans="2:22" x14ac:dyDescent="0.25">
      <c r="B64" s="88">
        <v>18541666666.667</v>
      </c>
      <c r="C64" s="88">
        <v>-71.215286000000006</v>
      </c>
      <c r="E64" s="88">
        <v>18541666666.667</v>
      </c>
      <c r="F64" s="88">
        <v>-44.339142000000002</v>
      </c>
    </row>
    <row r="65" spans="2:6" x14ac:dyDescent="0.25">
      <c r="B65" s="88">
        <v>19083333333.333</v>
      </c>
      <c r="C65" s="88">
        <v>-70.489013999999997</v>
      </c>
      <c r="E65" s="88">
        <v>19083333333.333</v>
      </c>
      <c r="F65" s="88">
        <v>-44.423729000000002</v>
      </c>
    </row>
    <row r="66" spans="2:6" x14ac:dyDescent="0.25">
      <c r="B66" s="88">
        <v>19625000000</v>
      </c>
      <c r="C66" s="88">
        <v>-69.018456</v>
      </c>
      <c r="E66" s="88">
        <v>19625000000</v>
      </c>
      <c r="F66" s="88">
        <v>-44.479309000000001</v>
      </c>
    </row>
    <row r="67" spans="2:6" x14ac:dyDescent="0.25">
      <c r="B67" s="88">
        <v>20166666666.667</v>
      </c>
      <c r="C67" s="88">
        <v>-68.128853000000007</v>
      </c>
      <c r="E67" s="88">
        <v>20166666666.667</v>
      </c>
      <c r="F67" s="88">
        <v>-44.676819000000002</v>
      </c>
    </row>
    <row r="68" spans="2:6" x14ac:dyDescent="0.25">
      <c r="B68" s="88">
        <v>20708333333.333</v>
      </c>
      <c r="C68" s="88">
        <v>-70.496673999999999</v>
      </c>
      <c r="E68" s="88">
        <v>20708333333.333</v>
      </c>
      <c r="F68" s="88">
        <v>-45.025207999999999</v>
      </c>
    </row>
    <row r="69" spans="2:6" x14ac:dyDescent="0.25">
      <c r="B69" s="88">
        <v>21250000000</v>
      </c>
      <c r="C69" s="88">
        <v>-70.831023999999999</v>
      </c>
      <c r="E69" s="88">
        <v>21250000000</v>
      </c>
      <c r="F69" s="88">
        <v>-45.491855999999999</v>
      </c>
    </row>
    <row r="70" spans="2:6" x14ac:dyDescent="0.25">
      <c r="B70" s="88">
        <v>21791666666.667</v>
      </c>
      <c r="C70" s="88">
        <v>-70.779563999999993</v>
      </c>
      <c r="E70" s="88">
        <v>21791666666.667</v>
      </c>
      <c r="F70" s="88">
        <v>-46.335769999999997</v>
      </c>
    </row>
    <row r="71" spans="2:6" x14ac:dyDescent="0.25">
      <c r="B71" s="88">
        <v>22333333333.333</v>
      </c>
      <c r="C71" s="88">
        <v>-68.055633999999998</v>
      </c>
      <c r="E71" s="88">
        <v>22333333333.333</v>
      </c>
      <c r="F71" s="88">
        <v>-47.612648</v>
      </c>
    </row>
    <row r="72" spans="2:6" x14ac:dyDescent="0.25">
      <c r="B72" s="88">
        <v>22875000000</v>
      </c>
      <c r="C72" s="88">
        <v>-67.853508000000005</v>
      </c>
      <c r="E72" s="88">
        <v>22875000000</v>
      </c>
      <c r="F72" s="88">
        <v>-50.027462</v>
      </c>
    </row>
    <row r="73" spans="2:6" x14ac:dyDescent="0.25">
      <c r="B73" s="88">
        <v>23416666666.667</v>
      </c>
      <c r="C73" s="88">
        <v>-68.394431999999995</v>
      </c>
      <c r="E73" s="88">
        <v>23416666666.667</v>
      </c>
      <c r="F73" s="88">
        <v>-54.252749999999999</v>
      </c>
    </row>
    <row r="74" spans="2:6" x14ac:dyDescent="0.25">
      <c r="B74" s="88">
        <v>23958333333.333</v>
      </c>
      <c r="C74" s="88">
        <v>-69.062683000000007</v>
      </c>
      <c r="E74" s="88">
        <v>23958333333.333</v>
      </c>
      <c r="F74" s="88">
        <v>-61.790194999999997</v>
      </c>
    </row>
    <row r="75" spans="2:6" x14ac:dyDescent="0.25">
      <c r="B75" s="88">
        <v>24500000000</v>
      </c>
      <c r="C75" s="88">
        <v>-69.894576999999998</v>
      </c>
      <c r="E75" s="88">
        <v>24500000000</v>
      </c>
      <c r="F75" s="88">
        <v>-63.602161000000002</v>
      </c>
    </row>
    <row r="76" spans="2:6" x14ac:dyDescent="0.25">
      <c r="B76" s="88">
        <v>25041666666.667</v>
      </c>
      <c r="C76" s="88">
        <v>-70.996407000000005</v>
      </c>
      <c r="E76" s="88">
        <v>25041666666.667</v>
      </c>
      <c r="F76" s="88">
        <v>-61.745552000000004</v>
      </c>
    </row>
    <row r="77" spans="2:6" x14ac:dyDescent="0.25">
      <c r="B77" s="88">
        <v>25583333333.333</v>
      </c>
      <c r="C77" s="88">
        <v>-73.370125000000002</v>
      </c>
      <c r="E77" s="88">
        <v>25583333333.333</v>
      </c>
      <c r="F77" s="88">
        <v>-55.161827000000002</v>
      </c>
    </row>
    <row r="78" spans="2:6" x14ac:dyDescent="0.25">
      <c r="B78" s="88">
        <v>26125000000</v>
      </c>
      <c r="C78" s="88">
        <v>-75.272316000000004</v>
      </c>
      <c r="E78" s="88">
        <v>26125000000</v>
      </c>
      <c r="F78" s="88">
        <v>-52.695095000000002</v>
      </c>
    </row>
    <row r="79" spans="2:6" x14ac:dyDescent="0.25">
      <c r="B79" s="88">
        <v>26666666666.667</v>
      </c>
      <c r="C79" s="88">
        <v>-75.325844000000004</v>
      </c>
      <c r="E79" s="88">
        <v>26666666666.667</v>
      </c>
      <c r="F79" s="88">
        <v>-51.082672000000002</v>
      </c>
    </row>
    <row r="80" spans="2:6" x14ac:dyDescent="0.25">
      <c r="B80" s="88">
        <v>27208333333.333</v>
      </c>
      <c r="C80" s="88">
        <v>-71.588722000000004</v>
      </c>
      <c r="E80" s="88">
        <v>27208333333.333</v>
      </c>
      <c r="F80" s="88">
        <v>-50.232494000000003</v>
      </c>
    </row>
    <row r="81" spans="2:6" x14ac:dyDescent="0.25">
      <c r="B81" s="88">
        <v>27750000000</v>
      </c>
      <c r="C81" s="88">
        <v>-67.359061999999994</v>
      </c>
      <c r="E81" s="88">
        <v>27750000000</v>
      </c>
      <c r="F81" s="88">
        <v>-49.579749999999997</v>
      </c>
    </row>
    <row r="82" spans="2:6" x14ac:dyDescent="0.25">
      <c r="B82" s="88">
        <v>28291666666.667</v>
      </c>
      <c r="C82" s="88">
        <v>-63.468403000000002</v>
      </c>
      <c r="E82" s="88">
        <v>28291666666.667</v>
      </c>
      <c r="F82" s="88">
        <v>-49.418793000000001</v>
      </c>
    </row>
    <row r="83" spans="2:6" x14ac:dyDescent="0.25">
      <c r="B83" s="88">
        <v>28833333333.333</v>
      </c>
      <c r="C83" s="88">
        <v>-61.463752999999997</v>
      </c>
      <c r="E83" s="88">
        <v>28833333333.333</v>
      </c>
      <c r="F83" s="88">
        <v>-49.425285000000002</v>
      </c>
    </row>
    <row r="84" spans="2:6" x14ac:dyDescent="0.25">
      <c r="B84" s="88">
        <v>29375000000</v>
      </c>
      <c r="C84" s="88">
        <v>-59.590564999999998</v>
      </c>
      <c r="E84" s="88">
        <v>29375000000</v>
      </c>
      <c r="F84" s="88">
        <v>-49.49588</v>
      </c>
    </row>
    <row r="85" spans="2:6" x14ac:dyDescent="0.25">
      <c r="B85" s="88">
        <v>29916666666.667</v>
      </c>
      <c r="C85" s="88">
        <v>-57.904643999999998</v>
      </c>
      <c r="E85" s="88">
        <v>29916666666.667</v>
      </c>
      <c r="F85" s="88">
        <v>-49.583846999999999</v>
      </c>
    </row>
    <row r="86" spans="2:6" x14ac:dyDescent="0.25">
      <c r="B86" s="88">
        <v>30458333333.333</v>
      </c>
      <c r="C86" s="88">
        <v>-57.06776</v>
      </c>
      <c r="E86" s="88">
        <v>30458333333.333</v>
      </c>
      <c r="F86" s="88">
        <v>-49.661247000000003</v>
      </c>
    </row>
    <row r="87" spans="2:6" x14ac:dyDescent="0.25">
      <c r="B87" s="88">
        <v>31000000000</v>
      </c>
      <c r="C87" s="88">
        <v>-56.192276</v>
      </c>
      <c r="E87" s="88">
        <v>31000000000</v>
      </c>
      <c r="F87" s="88">
        <v>-49.651919999999997</v>
      </c>
    </row>
    <row r="88" spans="2:6" x14ac:dyDescent="0.25">
      <c r="B88" s="88">
        <v>31541666666.667</v>
      </c>
      <c r="C88" s="88">
        <v>-55.727122999999999</v>
      </c>
      <c r="E88" s="88">
        <v>31541666666.667</v>
      </c>
      <c r="F88" s="88">
        <v>-49.128242</v>
      </c>
    </row>
    <row r="89" spans="2:6" x14ac:dyDescent="0.25">
      <c r="B89" s="88">
        <v>32083333333.333</v>
      </c>
      <c r="C89" s="88">
        <v>-54.658211000000001</v>
      </c>
      <c r="E89" s="88">
        <v>32083333333.333</v>
      </c>
      <c r="F89" s="88">
        <v>-48.371082000000001</v>
      </c>
    </row>
    <row r="90" spans="2:6" x14ac:dyDescent="0.25">
      <c r="B90" s="88">
        <v>32625000000</v>
      </c>
      <c r="C90" s="88">
        <v>-54.299773999999999</v>
      </c>
      <c r="E90" s="88">
        <v>32625000000</v>
      </c>
      <c r="F90" s="88">
        <v>-47.735599999999998</v>
      </c>
    </row>
    <row r="91" spans="2:6" x14ac:dyDescent="0.25">
      <c r="B91" s="88">
        <v>33166666666.667</v>
      </c>
      <c r="C91" s="88">
        <v>-54.423091999999997</v>
      </c>
      <c r="E91" s="88">
        <v>33166666666.667</v>
      </c>
      <c r="F91" s="88">
        <v>-47.468623999999998</v>
      </c>
    </row>
    <row r="92" spans="2:6" x14ac:dyDescent="0.25">
      <c r="B92" s="88">
        <v>33708333333.333</v>
      </c>
      <c r="C92" s="88">
        <v>-54.592865000000003</v>
      </c>
      <c r="E92" s="88">
        <v>33708333333.333</v>
      </c>
      <c r="F92" s="88">
        <v>-47.625252000000003</v>
      </c>
    </row>
    <row r="93" spans="2:6" x14ac:dyDescent="0.25">
      <c r="B93" s="88">
        <v>34250000000</v>
      </c>
      <c r="C93" s="88">
        <v>-54.349513999999999</v>
      </c>
      <c r="E93" s="88">
        <v>34250000000</v>
      </c>
      <c r="F93" s="88">
        <v>-48.035407999999997</v>
      </c>
    </row>
    <row r="94" spans="2:6" x14ac:dyDescent="0.25">
      <c r="B94" s="88">
        <v>34791666666.667</v>
      </c>
      <c r="C94" s="88">
        <v>-54.480021999999998</v>
      </c>
      <c r="E94" s="88">
        <v>34791666666.667</v>
      </c>
      <c r="F94" s="88">
        <v>-48.747135</v>
      </c>
    </row>
    <row r="95" spans="2:6" x14ac:dyDescent="0.25">
      <c r="B95" s="88">
        <v>35333333333.333</v>
      </c>
      <c r="C95" s="88">
        <v>-55.029240000000001</v>
      </c>
      <c r="E95" s="88">
        <v>35333333333.333</v>
      </c>
      <c r="F95" s="88">
        <v>-49.196002999999997</v>
      </c>
    </row>
    <row r="96" spans="2:6" x14ac:dyDescent="0.25">
      <c r="B96" s="88">
        <v>35875000000</v>
      </c>
      <c r="C96" s="88">
        <v>-55.541587999999997</v>
      </c>
      <c r="E96" s="88">
        <v>35875000000</v>
      </c>
      <c r="F96" s="88">
        <v>-49.481461000000003</v>
      </c>
    </row>
    <row r="97" spans="2:6" x14ac:dyDescent="0.25">
      <c r="B97" s="88">
        <v>36416666666.667</v>
      </c>
      <c r="C97" s="88">
        <v>-54.673836000000001</v>
      </c>
      <c r="E97" s="88">
        <v>36416666666.667</v>
      </c>
      <c r="F97" s="88">
        <v>-49.715290000000003</v>
      </c>
    </row>
    <row r="98" spans="2:6" x14ac:dyDescent="0.25">
      <c r="B98" s="88">
        <v>36958333333.333</v>
      </c>
      <c r="C98" s="88">
        <v>-53.269432000000002</v>
      </c>
      <c r="E98" s="88">
        <v>36958333333.333</v>
      </c>
      <c r="F98" s="88">
        <v>-49.802788</v>
      </c>
    </row>
    <row r="99" spans="2:6" x14ac:dyDescent="0.25">
      <c r="B99" s="88">
        <v>37500000000</v>
      </c>
      <c r="C99" s="88">
        <v>-51.395713999999998</v>
      </c>
      <c r="E99" s="88">
        <v>37500000000</v>
      </c>
      <c r="F99" s="88">
        <v>-49.769511999999999</v>
      </c>
    </row>
    <row r="100" spans="2:6" x14ac:dyDescent="0.25">
      <c r="B100" s="88">
        <v>38041666666.667</v>
      </c>
      <c r="C100" s="88">
        <v>-50.123196</v>
      </c>
      <c r="E100" s="88">
        <v>38041666666.667</v>
      </c>
      <c r="F100" s="88">
        <v>-49.500591</v>
      </c>
    </row>
    <row r="101" spans="2:6" x14ac:dyDescent="0.25">
      <c r="B101" s="88">
        <v>38583333333.333</v>
      </c>
      <c r="C101" s="88">
        <v>-48.664901999999998</v>
      </c>
      <c r="E101" s="88">
        <v>38583333333.333</v>
      </c>
      <c r="F101" s="88">
        <v>-49.411903000000002</v>
      </c>
    </row>
    <row r="102" spans="2:6" x14ac:dyDescent="0.25">
      <c r="B102" s="88">
        <v>39125000000</v>
      </c>
      <c r="C102" s="88">
        <v>-47.780456999999998</v>
      </c>
      <c r="E102" s="88">
        <v>39125000000</v>
      </c>
      <c r="F102" s="88">
        <v>-49.361457999999999</v>
      </c>
    </row>
    <row r="103" spans="2:6" x14ac:dyDescent="0.25">
      <c r="B103" s="88">
        <v>39666666666.667</v>
      </c>
      <c r="C103" s="88">
        <v>-47.149109000000003</v>
      </c>
      <c r="E103" s="88">
        <v>39666666666.667</v>
      </c>
      <c r="F103" s="88">
        <v>-49.300739</v>
      </c>
    </row>
    <row r="104" spans="2:6" x14ac:dyDescent="0.25">
      <c r="B104" s="88">
        <v>40208333333.333</v>
      </c>
      <c r="C104" s="88">
        <v>-47.064734999999999</v>
      </c>
      <c r="E104" s="88">
        <v>40208333333.333</v>
      </c>
      <c r="F104" s="88">
        <v>-49.281039999999997</v>
      </c>
    </row>
    <row r="105" spans="2:6" x14ac:dyDescent="0.25">
      <c r="B105" s="88">
        <v>40750000000</v>
      </c>
      <c r="C105" s="88">
        <v>-47.166213999999997</v>
      </c>
      <c r="E105" s="88">
        <v>40750000000</v>
      </c>
      <c r="F105" s="88">
        <v>-49.145893000000001</v>
      </c>
    </row>
    <row r="106" spans="2:6" x14ac:dyDescent="0.25">
      <c r="B106" s="88">
        <v>41291666666.667</v>
      </c>
      <c r="C106" s="88">
        <v>-47.125771</v>
      </c>
      <c r="E106" s="88">
        <v>41291666666.667</v>
      </c>
      <c r="F106" s="88">
        <v>-49.162185999999998</v>
      </c>
    </row>
    <row r="107" spans="2:6" x14ac:dyDescent="0.25">
      <c r="B107" s="88">
        <v>41833333333.333</v>
      </c>
      <c r="C107" s="88">
        <v>-47.106071</v>
      </c>
      <c r="E107" s="88">
        <v>41833333333.333</v>
      </c>
      <c r="F107" s="88">
        <v>-49.689757999999998</v>
      </c>
    </row>
    <row r="108" spans="2:6" x14ac:dyDescent="0.25">
      <c r="B108" s="88">
        <v>42375000000</v>
      </c>
      <c r="C108" s="88">
        <v>-46.980186000000003</v>
      </c>
      <c r="E108" s="88">
        <v>42375000000</v>
      </c>
      <c r="F108" s="88">
        <v>-50.697932999999999</v>
      </c>
    </row>
    <row r="109" spans="2:6" x14ac:dyDescent="0.25">
      <c r="B109" s="88">
        <v>42916666666.667</v>
      </c>
      <c r="C109" s="88">
        <v>-46.769404999999999</v>
      </c>
      <c r="E109" s="88">
        <v>42916666666.667</v>
      </c>
      <c r="F109" s="88">
        <v>-51.746098000000003</v>
      </c>
    </row>
    <row r="110" spans="2:6" x14ac:dyDescent="0.25">
      <c r="B110" s="88">
        <v>43458333333.333</v>
      </c>
      <c r="C110" s="88">
        <v>-46.576397</v>
      </c>
      <c r="E110" s="88">
        <v>43458333333.333</v>
      </c>
      <c r="F110" s="88">
        <v>-52.409072999999999</v>
      </c>
    </row>
    <row r="111" spans="2:6" x14ac:dyDescent="0.25">
      <c r="B111" s="88">
        <v>44000000000</v>
      </c>
      <c r="C111" s="88">
        <v>-46.462757000000003</v>
      </c>
      <c r="E111" s="88">
        <v>44000000000</v>
      </c>
      <c r="F111" s="88">
        <v>-52.696055999999999</v>
      </c>
    </row>
    <row r="112" spans="2:6" x14ac:dyDescent="0.25">
      <c r="B112" s="88" t="s">
        <v>21</v>
      </c>
      <c r="E112" s="88" t="s">
        <v>21</v>
      </c>
    </row>
    <row r="115" spans="2:6" x14ac:dyDescent="0.25">
      <c r="B115" s="88" t="s">
        <v>23</v>
      </c>
      <c r="E115" s="88" t="s">
        <v>23</v>
      </c>
    </row>
    <row r="116" spans="2:6" x14ac:dyDescent="0.25">
      <c r="B116" s="88" t="s">
        <v>19</v>
      </c>
      <c r="C116" s="88" t="s">
        <v>259</v>
      </c>
      <c r="E116" s="88" t="s">
        <v>19</v>
      </c>
      <c r="F116" s="88" t="s">
        <v>259</v>
      </c>
    </row>
    <row r="117" spans="2:6" x14ac:dyDescent="0.25">
      <c r="B117" s="88">
        <v>27000000000</v>
      </c>
      <c r="C117" s="88">
        <v>-54.982201000000003</v>
      </c>
      <c r="E117" s="88">
        <v>27000000000</v>
      </c>
      <c r="F117" s="88">
        <v>-58.797386000000003</v>
      </c>
    </row>
    <row r="118" spans="2:6" x14ac:dyDescent="0.25">
      <c r="B118" s="88">
        <v>27354166666.667</v>
      </c>
      <c r="C118" s="88">
        <v>-53.138885000000002</v>
      </c>
      <c r="E118" s="88">
        <v>27354166666.667</v>
      </c>
      <c r="F118" s="88">
        <v>-58.591372999999997</v>
      </c>
    </row>
    <row r="119" spans="2:6" x14ac:dyDescent="0.25">
      <c r="B119" s="88">
        <v>27708333333.333</v>
      </c>
      <c r="C119" s="88">
        <v>-51.228335999999999</v>
      </c>
      <c r="E119" s="88">
        <v>27708333333.333</v>
      </c>
      <c r="F119" s="88">
        <v>-58.467018000000003</v>
      </c>
    </row>
    <row r="120" spans="2:6" x14ac:dyDescent="0.25">
      <c r="B120" s="88">
        <v>28062500000</v>
      </c>
      <c r="C120" s="88">
        <v>-49.912303999999999</v>
      </c>
      <c r="E120" s="88">
        <v>28062500000</v>
      </c>
      <c r="F120" s="88">
        <v>-58.536785000000002</v>
      </c>
    </row>
    <row r="121" spans="2:6" x14ac:dyDescent="0.25">
      <c r="B121" s="88">
        <v>28416666666.667</v>
      </c>
      <c r="C121" s="88">
        <v>-49.147784999999999</v>
      </c>
      <c r="E121" s="88">
        <v>28416666666.667</v>
      </c>
      <c r="F121" s="88">
        <v>-58.862594999999999</v>
      </c>
    </row>
    <row r="122" spans="2:6" x14ac:dyDescent="0.25">
      <c r="B122" s="88">
        <v>28770833333.333</v>
      </c>
      <c r="C122" s="88">
        <v>-48.392299999999999</v>
      </c>
      <c r="E122" s="88">
        <v>28770833333.333</v>
      </c>
      <c r="F122" s="88">
        <v>-59.407310000000003</v>
      </c>
    </row>
    <row r="123" spans="2:6" x14ac:dyDescent="0.25">
      <c r="B123" s="88">
        <v>29125000000</v>
      </c>
      <c r="C123" s="88">
        <v>-47.442554000000001</v>
      </c>
      <c r="E123" s="88">
        <v>29125000000</v>
      </c>
      <c r="F123" s="88">
        <v>-60.147914999999998</v>
      </c>
    </row>
    <row r="124" spans="2:6" x14ac:dyDescent="0.25">
      <c r="B124" s="88">
        <v>29479166666.667</v>
      </c>
      <c r="C124" s="88">
        <v>-46.547600000000003</v>
      </c>
      <c r="E124" s="88">
        <v>29479166666.667</v>
      </c>
      <c r="F124" s="88">
        <v>-60.529860999999997</v>
      </c>
    </row>
    <row r="125" spans="2:6" x14ac:dyDescent="0.25">
      <c r="B125" s="88">
        <v>29833333333.333</v>
      </c>
      <c r="C125" s="88">
        <v>-45.17342</v>
      </c>
      <c r="E125" s="88">
        <v>29833333333.333</v>
      </c>
      <c r="F125" s="88">
        <v>-60.549064999999999</v>
      </c>
    </row>
    <row r="126" spans="2:6" x14ac:dyDescent="0.25">
      <c r="B126" s="88">
        <v>30187500000</v>
      </c>
      <c r="C126" s="88">
        <v>-44.004840999999999</v>
      </c>
      <c r="E126" s="88">
        <v>30187500000</v>
      </c>
      <c r="F126" s="88">
        <v>-60.380135000000003</v>
      </c>
    </row>
    <row r="127" spans="2:6" x14ac:dyDescent="0.25">
      <c r="B127" s="88">
        <v>30541666666.667</v>
      </c>
      <c r="C127" s="88">
        <v>-42.984245000000001</v>
      </c>
      <c r="E127" s="88">
        <v>30541666666.667</v>
      </c>
      <c r="F127" s="88">
        <v>-60.606133</v>
      </c>
    </row>
    <row r="128" spans="2:6" x14ac:dyDescent="0.25">
      <c r="B128" s="88">
        <v>30895833333.333</v>
      </c>
      <c r="C128" s="88">
        <v>-42.551174000000003</v>
      </c>
      <c r="E128" s="88">
        <v>30895833333.333</v>
      </c>
      <c r="F128" s="88">
        <v>-61.114638999999997</v>
      </c>
    </row>
    <row r="129" spans="2:6" x14ac:dyDescent="0.25">
      <c r="B129" s="88">
        <v>31250000000</v>
      </c>
      <c r="C129" s="88">
        <v>-42.565342000000001</v>
      </c>
      <c r="E129" s="88">
        <v>31250000000</v>
      </c>
      <c r="F129" s="88">
        <v>-61.724800000000002</v>
      </c>
    </row>
    <row r="130" spans="2:6" x14ac:dyDescent="0.25">
      <c r="B130" s="88">
        <v>31604166666.667</v>
      </c>
      <c r="C130" s="88">
        <v>-42.143368000000002</v>
      </c>
      <c r="E130" s="88">
        <v>31604166666.667</v>
      </c>
      <c r="F130" s="88">
        <v>-62.091034000000001</v>
      </c>
    </row>
    <row r="131" spans="2:6" x14ac:dyDescent="0.25">
      <c r="B131" s="88">
        <v>31958333333.333</v>
      </c>
      <c r="C131" s="88">
        <v>-41.591030000000003</v>
      </c>
      <c r="E131" s="88">
        <v>31958333333.333</v>
      </c>
      <c r="F131" s="88">
        <v>-62.287551999999998</v>
      </c>
    </row>
    <row r="132" spans="2:6" x14ac:dyDescent="0.25">
      <c r="B132" s="88">
        <v>32312500000</v>
      </c>
      <c r="C132" s="88">
        <v>-40.911372999999998</v>
      </c>
      <c r="E132" s="88">
        <v>32312500000</v>
      </c>
      <c r="F132" s="88">
        <v>-62.58625</v>
      </c>
    </row>
    <row r="133" spans="2:6" x14ac:dyDescent="0.25">
      <c r="B133" s="88">
        <v>32666666666.667</v>
      </c>
      <c r="C133" s="88">
        <v>-40.440036999999997</v>
      </c>
      <c r="E133" s="88">
        <v>32666666666.667</v>
      </c>
      <c r="F133" s="88">
        <v>-62.987076000000002</v>
      </c>
    </row>
    <row r="134" spans="2:6" x14ac:dyDescent="0.25">
      <c r="B134" s="88">
        <v>33020833333.333</v>
      </c>
      <c r="C134" s="88">
        <v>-40.150210999999999</v>
      </c>
      <c r="E134" s="88">
        <v>33020833333.333</v>
      </c>
      <c r="F134" s="88">
        <v>-64.094680999999994</v>
      </c>
    </row>
    <row r="135" spans="2:6" x14ac:dyDescent="0.25">
      <c r="B135" s="88">
        <v>33375000000</v>
      </c>
      <c r="C135" s="88">
        <v>-39.772488000000003</v>
      </c>
      <c r="E135" s="88">
        <v>33375000000</v>
      </c>
      <c r="F135" s="88">
        <v>-64.355438000000007</v>
      </c>
    </row>
    <row r="136" spans="2:6" x14ac:dyDescent="0.25">
      <c r="B136" s="88">
        <v>33729166666.667</v>
      </c>
      <c r="C136" s="88">
        <v>-39.790267999999998</v>
      </c>
      <c r="E136" s="88">
        <v>33729166666.667</v>
      </c>
      <c r="F136" s="88">
        <v>-65.387764000000004</v>
      </c>
    </row>
    <row r="137" spans="2:6" x14ac:dyDescent="0.25">
      <c r="B137" s="88">
        <v>34083333333.333</v>
      </c>
      <c r="C137" s="88">
        <v>-39.679588000000003</v>
      </c>
      <c r="E137" s="88">
        <v>34083333333.333</v>
      </c>
      <c r="F137" s="88">
        <v>-64.709969000000001</v>
      </c>
    </row>
    <row r="138" spans="2:6" x14ac:dyDescent="0.25">
      <c r="B138" s="88">
        <v>34437500000</v>
      </c>
      <c r="C138" s="88">
        <v>-39.586945</v>
      </c>
      <c r="E138" s="88">
        <v>34437500000</v>
      </c>
      <c r="F138" s="88">
        <v>-63.921622999999997</v>
      </c>
    </row>
    <row r="139" spans="2:6" x14ac:dyDescent="0.25">
      <c r="B139" s="88">
        <v>34791666666.667</v>
      </c>
      <c r="C139" s="88">
        <v>-39.57188</v>
      </c>
      <c r="E139" s="88">
        <v>34791666666.667</v>
      </c>
      <c r="F139" s="88">
        <v>-62.300919</v>
      </c>
    </row>
    <row r="140" spans="2:6" x14ac:dyDescent="0.25">
      <c r="B140" s="88">
        <v>35145833333.333</v>
      </c>
      <c r="C140" s="88">
        <v>-39.741764000000003</v>
      </c>
      <c r="E140" s="88">
        <v>35145833333.333</v>
      </c>
      <c r="F140" s="88">
        <v>-61.674751000000001</v>
      </c>
    </row>
    <row r="141" spans="2:6" x14ac:dyDescent="0.25">
      <c r="B141" s="88">
        <v>35500000000</v>
      </c>
      <c r="C141" s="88">
        <v>-40.378203999999997</v>
      </c>
      <c r="E141" s="88">
        <v>35500000000</v>
      </c>
      <c r="F141" s="88">
        <v>-61.246386999999999</v>
      </c>
    </row>
    <row r="142" spans="2:6" x14ac:dyDescent="0.25">
      <c r="B142" s="88">
        <v>35854166666.667</v>
      </c>
      <c r="C142" s="88">
        <v>-41.262999999999998</v>
      </c>
      <c r="E142" s="88">
        <v>35854166666.667</v>
      </c>
      <c r="F142" s="88">
        <v>-60.533324999999998</v>
      </c>
    </row>
    <row r="143" spans="2:6" x14ac:dyDescent="0.25">
      <c r="B143" s="88">
        <v>36208333333.333</v>
      </c>
      <c r="C143" s="88">
        <v>-42.256366999999997</v>
      </c>
      <c r="E143" s="88">
        <v>36208333333.333</v>
      </c>
      <c r="F143" s="88">
        <v>-59.261634999999998</v>
      </c>
    </row>
    <row r="144" spans="2:6" x14ac:dyDescent="0.25">
      <c r="B144" s="88">
        <v>36562500000</v>
      </c>
      <c r="C144" s="88">
        <v>-43.126297000000001</v>
      </c>
      <c r="E144" s="88">
        <v>36562500000</v>
      </c>
      <c r="F144" s="88">
        <v>-58.236305000000002</v>
      </c>
    </row>
    <row r="145" spans="2:6" x14ac:dyDescent="0.25">
      <c r="B145" s="88">
        <v>36916666666.667</v>
      </c>
      <c r="C145" s="88">
        <v>-43.476962999999998</v>
      </c>
      <c r="E145" s="88">
        <v>36916666666.667</v>
      </c>
      <c r="F145" s="88">
        <v>-57.218516999999999</v>
      </c>
    </row>
    <row r="146" spans="2:6" x14ac:dyDescent="0.25">
      <c r="B146" s="88">
        <v>37270833333.333</v>
      </c>
      <c r="C146" s="88">
        <v>-43.482608999999997</v>
      </c>
      <c r="E146" s="88">
        <v>37270833333.333</v>
      </c>
      <c r="F146" s="88">
        <v>-56.528252000000002</v>
      </c>
    </row>
    <row r="147" spans="2:6" x14ac:dyDescent="0.25">
      <c r="B147" s="88">
        <v>37625000000</v>
      </c>
      <c r="C147" s="88">
        <v>-43.453071999999999</v>
      </c>
      <c r="E147" s="88">
        <v>37625000000</v>
      </c>
      <c r="F147" s="88">
        <v>-56.047676000000003</v>
      </c>
    </row>
    <row r="148" spans="2:6" x14ac:dyDescent="0.25">
      <c r="B148" s="88">
        <v>37979166666.667</v>
      </c>
      <c r="C148" s="88">
        <v>-43.498733999999999</v>
      </c>
      <c r="E148" s="88">
        <v>37979166666.667</v>
      </c>
      <c r="F148" s="88">
        <v>-55.777991999999998</v>
      </c>
    </row>
    <row r="149" spans="2:6" x14ac:dyDescent="0.25">
      <c r="B149" s="88">
        <v>38333333333.333</v>
      </c>
      <c r="C149" s="88">
        <v>-43.303204000000001</v>
      </c>
      <c r="E149" s="88">
        <v>38333333333.333</v>
      </c>
      <c r="F149" s="88">
        <v>-55.577148000000001</v>
      </c>
    </row>
    <row r="150" spans="2:6" x14ac:dyDescent="0.25">
      <c r="B150" s="88">
        <v>38687500000</v>
      </c>
      <c r="C150" s="88">
        <v>-43.108421</v>
      </c>
      <c r="E150" s="88">
        <v>38687500000</v>
      </c>
      <c r="F150" s="88">
        <v>-55.383479999999999</v>
      </c>
    </row>
    <row r="151" spans="2:6" x14ac:dyDescent="0.25">
      <c r="B151" s="88">
        <v>39041666666.667</v>
      </c>
      <c r="C151" s="88">
        <v>-42.497447999999999</v>
      </c>
      <c r="E151" s="88">
        <v>39041666666.667</v>
      </c>
      <c r="F151" s="88">
        <v>-55.168681999999997</v>
      </c>
    </row>
    <row r="152" spans="2:6" x14ac:dyDescent="0.25">
      <c r="B152" s="88">
        <v>39395833333.333</v>
      </c>
      <c r="C152" s="88">
        <v>-42.189765999999999</v>
      </c>
      <c r="E152" s="88">
        <v>39395833333.333</v>
      </c>
      <c r="F152" s="88">
        <v>-54.849831000000002</v>
      </c>
    </row>
    <row r="153" spans="2:6" x14ac:dyDescent="0.25">
      <c r="B153" s="88">
        <v>39750000000</v>
      </c>
      <c r="C153" s="88">
        <v>-41.878242</v>
      </c>
      <c r="E153" s="88">
        <v>39750000000</v>
      </c>
      <c r="F153" s="88">
        <v>-54.611674999999998</v>
      </c>
    </row>
    <row r="154" spans="2:6" x14ac:dyDescent="0.25">
      <c r="B154" s="88">
        <v>40104166666.667</v>
      </c>
      <c r="C154" s="88">
        <v>-41.870891999999998</v>
      </c>
      <c r="E154" s="88">
        <v>40104166666.667</v>
      </c>
      <c r="F154" s="88">
        <v>-54.372269000000003</v>
      </c>
    </row>
    <row r="155" spans="2:6" x14ac:dyDescent="0.25">
      <c r="B155" s="88">
        <v>40458333333.333</v>
      </c>
      <c r="C155" s="88">
        <v>-41.981323000000003</v>
      </c>
      <c r="E155" s="88">
        <v>40458333333.333</v>
      </c>
      <c r="F155" s="88">
        <v>-54.553265000000003</v>
      </c>
    </row>
    <row r="156" spans="2:6" x14ac:dyDescent="0.25">
      <c r="B156" s="88">
        <v>40812500000</v>
      </c>
      <c r="C156" s="88">
        <v>-42.199581000000002</v>
      </c>
      <c r="E156" s="88">
        <v>40812500000</v>
      </c>
      <c r="F156" s="88">
        <v>-54.599522</v>
      </c>
    </row>
    <row r="157" spans="2:6" x14ac:dyDescent="0.25">
      <c r="B157" s="88">
        <v>41166666666.667</v>
      </c>
      <c r="C157" s="88">
        <v>-42.378489999999999</v>
      </c>
      <c r="E157" s="88">
        <v>41166666666.667</v>
      </c>
      <c r="F157" s="88">
        <v>-54.842689999999997</v>
      </c>
    </row>
    <row r="158" spans="2:6" x14ac:dyDescent="0.25">
      <c r="B158" s="88">
        <v>41520833333.333</v>
      </c>
      <c r="C158" s="88">
        <v>-42.239863999999997</v>
      </c>
      <c r="E158" s="88">
        <v>41520833333.333</v>
      </c>
      <c r="F158" s="88">
        <v>-55.005661000000003</v>
      </c>
    </row>
    <row r="159" spans="2:6" x14ac:dyDescent="0.25">
      <c r="B159" s="88">
        <v>41875000000</v>
      </c>
      <c r="C159" s="88">
        <v>-41.980263000000001</v>
      </c>
      <c r="E159" s="88">
        <v>41875000000</v>
      </c>
      <c r="F159" s="88">
        <v>-55.339176000000002</v>
      </c>
    </row>
    <row r="160" spans="2:6" x14ac:dyDescent="0.25">
      <c r="B160" s="88">
        <v>42229166666.667</v>
      </c>
      <c r="C160" s="88">
        <v>-42.075375000000001</v>
      </c>
      <c r="E160" s="88">
        <v>42229166666.667</v>
      </c>
      <c r="F160" s="88">
        <v>-55.854743999999997</v>
      </c>
    </row>
    <row r="161" spans="2:6" x14ac:dyDescent="0.25">
      <c r="B161" s="88">
        <v>42583333333.333</v>
      </c>
      <c r="C161" s="88">
        <v>-42.36797</v>
      </c>
      <c r="E161" s="88">
        <v>42583333333.333</v>
      </c>
      <c r="F161" s="88">
        <v>-56.069507999999999</v>
      </c>
    </row>
    <row r="162" spans="2:6" x14ac:dyDescent="0.25">
      <c r="B162" s="88">
        <v>42937500000</v>
      </c>
      <c r="C162" s="88">
        <v>-42.801940999999999</v>
      </c>
      <c r="E162" s="88">
        <v>42937500000</v>
      </c>
      <c r="F162" s="88">
        <v>-56.149653999999998</v>
      </c>
    </row>
    <row r="163" spans="2:6" x14ac:dyDescent="0.25">
      <c r="B163" s="88">
        <v>43291666666.667</v>
      </c>
      <c r="C163" s="88">
        <v>-42.860526999999998</v>
      </c>
      <c r="E163" s="88">
        <v>43291666666.667</v>
      </c>
      <c r="F163" s="88">
        <v>-56.290947000000003</v>
      </c>
    </row>
    <row r="164" spans="2:6" x14ac:dyDescent="0.25">
      <c r="B164" s="88">
        <v>43645833333.333</v>
      </c>
      <c r="C164" s="88">
        <v>-43.043114000000003</v>
      </c>
      <c r="E164" s="88">
        <v>43645833333.333</v>
      </c>
      <c r="F164" s="88">
        <v>-56.085430000000002</v>
      </c>
    </row>
    <row r="165" spans="2:6" x14ac:dyDescent="0.25">
      <c r="B165" s="88">
        <v>44000000000</v>
      </c>
      <c r="C165" s="88">
        <v>-43.071896000000002</v>
      </c>
      <c r="E165" s="88">
        <v>44000000000</v>
      </c>
      <c r="F165" s="88">
        <v>-55.897728000000001</v>
      </c>
    </row>
    <row r="166" spans="2:6" x14ac:dyDescent="0.25">
      <c r="B166" s="88" t="s">
        <v>21</v>
      </c>
      <c r="E166" s="88" t="s">
        <v>21</v>
      </c>
    </row>
    <row r="169" spans="2:6" x14ac:dyDescent="0.25">
      <c r="B169" s="88" t="s">
        <v>24</v>
      </c>
      <c r="E169" s="88" t="s">
        <v>24</v>
      </c>
    </row>
    <row r="170" spans="2:6" x14ac:dyDescent="0.25">
      <c r="B170" s="88" t="s">
        <v>19</v>
      </c>
      <c r="C170" s="88" t="s">
        <v>287</v>
      </c>
      <c r="E170" s="88" t="s">
        <v>19</v>
      </c>
      <c r="F170" s="88" t="s">
        <v>287</v>
      </c>
    </row>
    <row r="171" spans="2:6" x14ac:dyDescent="0.25">
      <c r="B171" s="88">
        <v>36000000000</v>
      </c>
      <c r="C171" s="88">
        <v>-71.942115999999999</v>
      </c>
      <c r="E171" s="88">
        <v>36000000000</v>
      </c>
      <c r="F171" s="88">
        <v>-58.709479999999999</v>
      </c>
    </row>
    <row r="172" spans="2:6" x14ac:dyDescent="0.25">
      <c r="B172" s="88">
        <v>36166666666.667</v>
      </c>
      <c r="C172" s="88">
        <v>-71.077965000000006</v>
      </c>
      <c r="E172" s="88">
        <v>36166666666.667</v>
      </c>
      <c r="F172" s="88">
        <v>-58.101078000000001</v>
      </c>
    </row>
    <row r="173" spans="2:6" x14ac:dyDescent="0.25">
      <c r="B173" s="88">
        <v>36333333333.333</v>
      </c>
      <c r="C173" s="88">
        <v>-69.943541999999994</v>
      </c>
      <c r="E173" s="88">
        <v>36333333333.333</v>
      </c>
      <c r="F173" s="88">
        <v>-58.375298000000001</v>
      </c>
    </row>
    <row r="174" spans="2:6" x14ac:dyDescent="0.25">
      <c r="B174" s="88">
        <v>36500000000</v>
      </c>
      <c r="C174" s="88">
        <v>-71.101578000000003</v>
      </c>
      <c r="E174" s="88">
        <v>36500000000</v>
      </c>
      <c r="F174" s="88">
        <v>-58.262645999999997</v>
      </c>
    </row>
    <row r="175" spans="2:6" x14ac:dyDescent="0.25">
      <c r="B175" s="88">
        <v>36666666666.667</v>
      </c>
      <c r="C175" s="88">
        <v>-70.051933000000005</v>
      </c>
      <c r="E175" s="88">
        <v>36666666666.667</v>
      </c>
      <c r="F175" s="88">
        <v>-58.502819000000002</v>
      </c>
    </row>
    <row r="176" spans="2:6" x14ac:dyDescent="0.25">
      <c r="B176" s="88">
        <v>36833333333.333</v>
      </c>
      <c r="C176" s="88">
        <v>-69.826248000000007</v>
      </c>
      <c r="E176" s="88">
        <v>36833333333.333</v>
      </c>
      <c r="F176" s="88">
        <v>-58.625712999999998</v>
      </c>
    </row>
    <row r="177" spans="2:6" x14ac:dyDescent="0.25">
      <c r="B177" s="88">
        <v>37000000000</v>
      </c>
      <c r="C177" s="88">
        <v>-69.755950999999996</v>
      </c>
      <c r="E177" s="88">
        <v>37000000000</v>
      </c>
      <c r="F177" s="88">
        <v>-58.451759000000003</v>
      </c>
    </row>
    <row r="178" spans="2:6" x14ac:dyDescent="0.25">
      <c r="B178" s="88">
        <v>37166666666.667</v>
      </c>
      <c r="C178" s="88">
        <v>-69.041649000000007</v>
      </c>
      <c r="E178" s="88">
        <v>37166666666.667</v>
      </c>
      <c r="F178" s="88">
        <v>-59.074061999999998</v>
      </c>
    </row>
    <row r="179" spans="2:6" x14ac:dyDescent="0.25">
      <c r="B179" s="88">
        <v>37333333333.333</v>
      </c>
      <c r="C179" s="88">
        <v>-68.513855000000007</v>
      </c>
      <c r="E179" s="88">
        <v>37333333333.333</v>
      </c>
      <c r="F179" s="88">
        <v>-58.778091000000003</v>
      </c>
    </row>
    <row r="180" spans="2:6" x14ac:dyDescent="0.25">
      <c r="B180" s="88">
        <v>37500000000</v>
      </c>
      <c r="C180" s="88">
        <v>-68.896904000000006</v>
      </c>
      <c r="E180" s="88">
        <v>37500000000</v>
      </c>
      <c r="F180" s="88">
        <v>-58.535183000000004</v>
      </c>
    </row>
    <row r="181" spans="2:6" x14ac:dyDescent="0.25">
      <c r="B181" s="88">
        <v>37666666666.667</v>
      </c>
      <c r="C181" s="88">
        <v>-68.915397999999996</v>
      </c>
      <c r="E181" s="88">
        <v>37666666666.667</v>
      </c>
      <c r="F181" s="88">
        <v>-58.792603</v>
      </c>
    </row>
    <row r="182" spans="2:6" x14ac:dyDescent="0.25">
      <c r="B182" s="88">
        <v>37833333333.333</v>
      </c>
      <c r="C182" s="88">
        <v>-67.583939000000001</v>
      </c>
      <c r="E182" s="88">
        <v>37833333333.333</v>
      </c>
      <c r="F182" s="88">
        <v>-57.497036000000001</v>
      </c>
    </row>
    <row r="183" spans="2:6" x14ac:dyDescent="0.25">
      <c r="B183" s="88">
        <v>38000000000</v>
      </c>
      <c r="C183" s="88">
        <v>-66.495429999999999</v>
      </c>
      <c r="E183" s="88">
        <v>38000000000</v>
      </c>
      <c r="F183" s="88">
        <v>-58.853565000000003</v>
      </c>
    </row>
    <row r="184" spans="2:6" x14ac:dyDescent="0.25">
      <c r="B184" s="88">
        <v>38166666666.667</v>
      </c>
      <c r="C184" s="88">
        <v>-67.072945000000004</v>
      </c>
      <c r="E184" s="88">
        <v>38166666666.667</v>
      </c>
      <c r="F184" s="88">
        <v>-58.605365999999997</v>
      </c>
    </row>
    <row r="185" spans="2:6" x14ac:dyDescent="0.25">
      <c r="B185" s="88">
        <v>38333333333.333</v>
      </c>
      <c r="C185" s="88">
        <v>-66.143341000000007</v>
      </c>
      <c r="E185" s="88">
        <v>38333333333.333</v>
      </c>
      <c r="F185" s="88">
        <v>-58.529465000000002</v>
      </c>
    </row>
    <row r="186" spans="2:6" x14ac:dyDescent="0.25">
      <c r="B186" s="88">
        <v>38500000000</v>
      </c>
      <c r="C186" s="88">
        <v>-66.208259999999996</v>
      </c>
      <c r="E186" s="88">
        <v>38500000000</v>
      </c>
      <c r="F186" s="88">
        <v>-59.066794999999999</v>
      </c>
    </row>
    <row r="187" spans="2:6" x14ac:dyDescent="0.25">
      <c r="B187" s="88">
        <v>38666666666.667</v>
      </c>
      <c r="C187" s="88">
        <v>-65.464500000000001</v>
      </c>
      <c r="E187" s="88">
        <v>38666666666.667</v>
      </c>
      <c r="F187" s="88">
        <v>-58.158591999999999</v>
      </c>
    </row>
    <row r="188" spans="2:6" x14ac:dyDescent="0.25">
      <c r="B188" s="88">
        <v>38833333333.333</v>
      </c>
      <c r="C188" s="88">
        <v>-64.461624</v>
      </c>
      <c r="E188" s="88">
        <v>38833333333.333</v>
      </c>
      <c r="F188" s="88">
        <v>-58.888320999999998</v>
      </c>
    </row>
    <row r="189" spans="2:6" x14ac:dyDescent="0.25">
      <c r="B189" s="88">
        <v>39000000000</v>
      </c>
      <c r="C189" s="88">
        <v>-64.143737999999999</v>
      </c>
      <c r="E189" s="88">
        <v>39000000000</v>
      </c>
      <c r="F189" s="88">
        <v>-58.475650999999999</v>
      </c>
    </row>
    <row r="190" spans="2:6" x14ac:dyDescent="0.25">
      <c r="B190" s="88">
        <v>39166666666.667</v>
      </c>
      <c r="C190" s="88">
        <v>-64.040627000000001</v>
      </c>
      <c r="E190" s="88">
        <v>39166666666.667</v>
      </c>
      <c r="F190" s="88">
        <v>-59.202491999999999</v>
      </c>
    </row>
    <row r="191" spans="2:6" x14ac:dyDescent="0.25">
      <c r="B191" s="88">
        <v>39333333333.333</v>
      </c>
      <c r="C191" s="88">
        <v>-64.499176000000006</v>
      </c>
      <c r="E191" s="88">
        <v>39333333333.333</v>
      </c>
      <c r="F191" s="88">
        <v>-59.597462</v>
      </c>
    </row>
    <row r="192" spans="2:6" x14ac:dyDescent="0.25">
      <c r="B192" s="88">
        <v>39500000000</v>
      </c>
      <c r="C192" s="88">
        <v>-63.288124000000003</v>
      </c>
      <c r="E192" s="88">
        <v>39500000000</v>
      </c>
      <c r="F192" s="88">
        <v>-58.845699000000003</v>
      </c>
    </row>
    <row r="193" spans="2:6" x14ac:dyDescent="0.25">
      <c r="B193" s="88">
        <v>39666666666.667</v>
      </c>
      <c r="C193" s="88">
        <v>-63.016250999999997</v>
      </c>
      <c r="E193" s="88">
        <v>39666666666.667</v>
      </c>
      <c r="F193" s="88">
        <v>-60.415722000000002</v>
      </c>
    </row>
    <row r="194" spans="2:6" x14ac:dyDescent="0.25">
      <c r="B194" s="88">
        <v>39833333333.333</v>
      </c>
      <c r="C194" s="88">
        <v>-63.338679999999997</v>
      </c>
      <c r="E194" s="88">
        <v>39833333333.333</v>
      </c>
      <c r="F194" s="88">
        <v>-60.568385999999997</v>
      </c>
    </row>
    <row r="195" spans="2:6" x14ac:dyDescent="0.25">
      <c r="B195" s="88">
        <v>40000000000</v>
      </c>
      <c r="C195" s="88">
        <v>-63.022376999999999</v>
      </c>
      <c r="E195" s="88">
        <v>40000000000</v>
      </c>
      <c r="F195" s="88">
        <v>-60.166367000000001</v>
      </c>
    </row>
    <row r="196" spans="2:6" x14ac:dyDescent="0.25">
      <c r="B196" s="88">
        <v>40166666666.667</v>
      </c>
      <c r="C196" s="88">
        <v>-63.556292999999997</v>
      </c>
      <c r="E196" s="88">
        <v>40166666666.667</v>
      </c>
      <c r="F196" s="88">
        <v>-61.205069999999999</v>
      </c>
    </row>
    <row r="197" spans="2:6" x14ac:dyDescent="0.25">
      <c r="B197" s="88">
        <v>40333333333.333</v>
      </c>
      <c r="C197" s="88">
        <v>-64.307022000000003</v>
      </c>
      <c r="E197" s="88">
        <v>40333333333.333</v>
      </c>
      <c r="F197" s="88">
        <v>-59.494456999999997</v>
      </c>
    </row>
    <row r="198" spans="2:6" x14ac:dyDescent="0.25">
      <c r="B198" s="88">
        <v>40500000000</v>
      </c>
      <c r="C198" s="88">
        <v>-63.539313999999997</v>
      </c>
      <c r="E198" s="88">
        <v>40500000000</v>
      </c>
      <c r="F198" s="88">
        <v>-61.035674999999998</v>
      </c>
    </row>
    <row r="199" spans="2:6" x14ac:dyDescent="0.25">
      <c r="B199" s="88">
        <v>40666666666.667</v>
      </c>
      <c r="C199" s="88">
        <v>-64.578841999999995</v>
      </c>
      <c r="E199" s="88">
        <v>40666666666.667</v>
      </c>
      <c r="F199" s="88">
        <v>-59.764870000000002</v>
      </c>
    </row>
    <row r="200" spans="2:6" x14ac:dyDescent="0.25">
      <c r="B200" s="88">
        <v>40833333333.333</v>
      </c>
      <c r="C200" s="88">
        <v>-64.527534000000003</v>
      </c>
      <c r="E200" s="88">
        <v>40833333333.333</v>
      </c>
      <c r="F200" s="88">
        <v>-60.078567999999997</v>
      </c>
    </row>
    <row r="201" spans="2:6" x14ac:dyDescent="0.25">
      <c r="B201" s="88">
        <v>41000000000</v>
      </c>
      <c r="C201" s="88">
        <v>-65.888458</v>
      </c>
      <c r="E201" s="88">
        <v>41000000000</v>
      </c>
      <c r="F201" s="88">
        <v>-59.725208000000002</v>
      </c>
    </row>
    <row r="202" spans="2:6" x14ac:dyDescent="0.25">
      <c r="B202" s="88">
        <v>41166666666.667</v>
      </c>
      <c r="C202" s="88">
        <v>-66.003387000000004</v>
      </c>
      <c r="E202" s="88">
        <v>41166666666.667</v>
      </c>
      <c r="F202" s="88">
        <v>-58.708778000000002</v>
      </c>
    </row>
    <row r="203" spans="2:6" x14ac:dyDescent="0.25">
      <c r="B203" s="88">
        <v>41333333333.333</v>
      </c>
      <c r="C203" s="88">
        <v>-65.929030999999995</v>
      </c>
      <c r="E203" s="88">
        <v>41333333333.333</v>
      </c>
      <c r="F203" s="88">
        <v>-59.483111999999998</v>
      </c>
    </row>
    <row r="204" spans="2:6" x14ac:dyDescent="0.25">
      <c r="B204" s="88">
        <v>41500000000</v>
      </c>
      <c r="C204" s="88">
        <v>-66.079552000000007</v>
      </c>
      <c r="E204" s="88">
        <v>41500000000</v>
      </c>
      <c r="F204" s="88">
        <v>-58.782832999999997</v>
      </c>
    </row>
    <row r="205" spans="2:6" x14ac:dyDescent="0.25">
      <c r="B205" s="88">
        <v>41666666666.667</v>
      </c>
      <c r="C205" s="88">
        <v>-66.171920999999998</v>
      </c>
      <c r="E205" s="88">
        <v>41666666666.667</v>
      </c>
      <c r="F205" s="88">
        <v>-60.138081</v>
      </c>
    </row>
    <row r="206" spans="2:6" x14ac:dyDescent="0.25">
      <c r="B206" s="88">
        <v>41833333333.333</v>
      </c>
      <c r="C206" s="88">
        <v>-65.797973999999996</v>
      </c>
      <c r="E206" s="88">
        <v>41833333333.333</v>
      </c>
      <c r="F206" s="88">
        <v>-60.356574999999999</v>
      </c>
    </row>
    <row r="207" spans="2:6" x14ac:dyDescent="0.25">
      <c r="B207" s="88">
        <v>42000000000</v>
      </c>
      <c r="C207" s="88">
        <v>-65.770103000000006</v>
      </c>
      <c r="E207" s="88">
        <v>42000000000</v>
      </c>
      <c r="F207" s="88">
        <v>-60.280022000000002</v>
      </c>
    </row>
    <row r="208" spans="2:6" x14ac:dyDescent="0.25">
      <c r="B208" s="88">
        <v>42166666666.667</v>
      </c>
      <c r="C208" s="88">
        <v>-65.687965000000005</v>
      </c>
      <c r="E208" s="88">
        <v>42166666666.667</v>
      </c>
      <c r="F208" s="88">
        <v>-61.747982</v>
      </c>
    </row>
    <row r="209" spans="2:6" x14ac:dyDescent="0.25">
      <c r="B209" s="88">
        <v>42333333333.333</v>
      </c>
      <c r="C209" s="88">
        <v>-65.732360999999997</v>
      </c>
      <c r="E209" s="88">
        <v>42333333333.333</v>
      </c>
      <c r="F209" s="88">
        <v>-60.986846999999997</v>
      </c>
    </row>
    <row r="210" spans="2:6" x14ac:dyDescent="0.25">
      <c r="B210" s="88">
        <v>42500000000</v>
      </c>
      <c r="C210" s="88">
        <v>-66.052422000000007</v>
      </c>
      <c r="E210" s="88">
        <v>42500000000</v>
      </c>
      <c r="F210" s="88">
        <v>-62.147449000000002</v>
      </c>
    </row>
    <row r="211" spans="2:6" x14ac:dyDescent="0.25">
      <c r="B211" s="88">
        <v>42666666666.667</v>
      </c>
      <c r="C211" s="88">
        <v>-66.761039999999994</v>
      </c>
      <c r="E211" s="88">
        <v>42666666666.667</v>
      </c>
      <c r="F211" s="88">
        <v>-62.621386999999999</v>
      </c>
    </row>
    <row r="212" spans="2:6" x14ac:dyDescent="0.25">
      <c r="B212" s="88">
        <v>42833333333.333</v>
      </c>
      <c r="C212" s="88">
        <v>-66.119904000000005</v>
      </c>
      <c r="E212" s="88">
        <v>42833333333.333</v>
      </c>
      <c r="F212" s="88">
        <v>-61.172091999999999</v>
      </c>
    </row>
    <row r="213" spans="2:6" x14ac:dyDescent="0.25">
      <c r="B213" s="88">
        <v>43000000000</v>
      </c>
      <c r="C213" s="88">
        <v>-66.601973999999998</v>
      </c>
      <c r="E213" s="88">
        <v>43000000000</v>
      </c>
      <c r="F213" s="88">
        <v>-62.032108000000001</v>
      </c>
    </row>
    <row r="214" spans="2:6" x14ac:dyDescent="0.25">
      <c r="B214" s="88">
        <v>43166666666.667</v>
      </c>
      <c r="C214" s="88">
        <v>-66.553482000000002</v>
      </c>
      <c r="E214" s="88">
        <v>43166666666.667</v>
      </c>
      <c r="F214" s="88">
        <v>-59.916252</v>
      </c>
    </row>
    <row r="215" spans="2:6" x14ac:dyDescent="0.25">
      <c r="B215" s="88">
        <v>43333333333.333</v>
      </c>
      <c r="C215" s="88">
        <v>-66.412948999999998</v>
      </c>
      <c r="E215" s="88">
        <v>43333333333.333</v>
      </c>
      <c r="F215" s="88">
        <v>-59.436709999999998</v>
      </c>
    </row>
    <row r="216" spans="2:6" x14ac:dyDescent="0.25">
      <c r="B216" s="88">
        <v>43500000000</v>
      </c>
      <c r="C216" s="88">
        <v>-67.250197999999997</v>
      </c>
      <c r="E216" s="88">
        <v>43500000000</v>
      </c>
      <c r="F216" s="88">
        <v>-58.786945000000003</v>
      </c>
    </row>
    <row r="217" spans="2:6" x14ac:dyDescent="0.25">
      <c r="B217" s="88">
        <v>43666666666.667</v>
      </c>
      <c r="C217" s="88">
        <v>-66.085898999999998</v>
      </c>
      <c r="E217" s="88">
        <v>43666666666.667</v>
      </c>
      <c r="F217" s="88">
        <v>-59.042212999999997</v>
      </c>
    </row>
    <row r="218" spans="2:6" x14ac:dyDescent="0.25">
      <c r="B218" s="88">
        <v>43833333333.333</v>
      </c>
      <c r="C218" s="88">
        <v>-66.040702999999993</v>
      </c>
      <c r="E218" s="88">
        <v>43833333333.333</v>
      </c>
      <c r="F218" s="88">
        <v>-58.230446000000001</v>
      </c>
    </row>
    <row r="219" spans="2:6" x14ac:dyDescent="0.25">
      <c r="B219" s="88">
        <v>44000000000</v>
      </c>
      <c r="C219" s="88">
        <v>-66.397971999999996</v>
      </c>
      <c r="E219" s="88">
        <v>44000000000</v>
      </c>
      <c r="F219" s="88">
        <v>-57.979019000000001</v>
      </c>
    </row>
    <row r="220" spans="2:6" x14ac:dyDescent="0.25">
      <c r="B220" s="88" t="s">
        <v>21</v>
      </c>
      <c r="E220" s="88" t="s">
        <v>21</v>
      </c>
    </row>
    <row r="223" spans="2:6" x14ac:dyDescent="0.25">
      <c r="B223" s="88" t="s">
        <v>25</v>
      </c>
      <c r="E223" s="88" t="s">
        <v>25</v>
      </c>
    </row>
    <row r="224" spans="2:6" x14ac:dyDescent="0.25">
      <c r="B224" s="88" t="s">
        <v>19</v>
      </c>
      <c r="C224" s="88" t="s">
        <v>266</v>
      </c>
      <c r="E224" s="88" t="s">
        <v>19</v>
      </c>
      <c r="F224" s="88" t="s">
        <v>266</v>
      </c>
    </row>
    <row r="225" spans="2:6" x14ac:dyDescent="0.25">
      <c r="B225" s="88">
        <v>45000000000</v>
      </c>
      <c r="C225" s="88">
        <v>-200</v>
      </c>
      <c r="E225" s="88">
        <v>45000000000</v>
      </c>
      <c r="F225" s="88">
        <v>-200</v>
      </c>
    </row>
    <row r="226" spans="2:6" x14ac:dyDescent="0.25">
      <c r="B226" s="88">
        <v>44979166666.667</v>
      </c>
      <c r="C226" s="88">
        <v>-200</v>
      </c>
      <c r="E226" s="88">
        <v>44979166666.667</v>
      </c>
      <c r="F226" s="88">
        <v>-200</v>
      </c>
    </row>
    <row r="227" spans="2:6" x14ac:dyDescent="0.25">
      <c r="B227" s="88">
        <v>44958333333.333</v>
      </c>
      <c r="C227" s="88">
        <v>-200</v>
      </c>
      <c r="E227" s="88">
        <v>44958333333.333</v>
      </c>
      <c r="F227" s="88">
        <v>-200</v>
      </c>
    </row>
    <row r="228" spans="2:6" x14ac:dyDescent="0.25">
      <c r="B228" s="88">
        <v>44937500000</v>
      </c>
      <c r="C228" s="88">
        <v>-200</v>
      </c>
      <c r="E228" s="88">
        <v>44937500000</v>
      </c>
      <c r="F228" s="88">
        <v>-200</v>
      </c>
    </row>
    <row r="229" spans="2:6" x14ac:dyDescent="0.25">
      <c r="B229" s="88">
        <v>44916666666.667</v>
      </c>
      <c r="C229" s="88">
        <v>-200</v>
      </c>
      <c r="E229" s="88">
        <v>44916666666.667</v>
      </c>
      <c r="F229" s="88">
        <v>-200</v>
      </c>
    </row>
    <row r="230" spans="2:6" x14ac:dyDescent="0.25">
      <c r="B230" s="88">
        <v>44895833333.333</v>
      </c>
      <c r="C230" s="88">
        <v>-200</v>
      </c>
      <c r="E230" s="88">
        <v>44895833333.333</v>
      </c>
      <c r="F230" s="88">
        <v>-200</v>
      </c>
    </row>
    <row r="231" spans="2:6" x14ac:dyDescent="0.25">
      <c r="B231" s="88">
        <v>44875000000</v>
      </c>
      <c r="C231" s="88">
        <v>-200</v>
      </c>
      <c r="E231" s="88">
        <v>44875000000</v>
      </c>
      <c r="F231" s="88">
        <v>-200</v>
      </c>
    </row>
    <row r="232" spans="2:6" x14ac:dyDescent="0.25">
      <c r="B232" s="88">
        <v>44854166666.667</v>
      </c>
      <c r="C232" s="88">
        <v>-200</v>
      </c>
      <c r="E232" s="88">
        <v>44854166666.667</v>
      </c>
      <c r="F232" s="88">
        <v>-200</v>
      </c>
    </row>
    <row r="233" spans="2:6" x14ac:dyDescent="0.25">
      <c r="B233" s="88">
        <v>44833333333.333</v>
      </c>
      <c r="C233" s="88">
        <v>-200</v>
      </c>
      <c r="E233" s="88">
        <v>44833333333.333</v>
      </c>
      <c r="F233" s="88">
        <v>-200</v>
      </c>
    </row>
    <row r="234" spans="2:6" x14ac:dyDescent="0.25">
      <c r="B234" s="88">
        <v>44812500000</v>
      </c>
      <c r="C234" s="88">
        <v>-200</v>
      </c>
      <c r="E234" s="88">
        <v>44812500000</v>
      </c>
      <c r="F234" s="88">
        <v>-200</v>
      </c>
    </row>
    <row r="235" spans="2:6" x14ac:dyDescent="0.25">
      <c r="B235" s="88">
        <v>44791666666.667</v>
      </c>
      <c r="C235" s="88">
        <v>-200</v>
      </c>
      <c r="E235" s="88">
        <v>44791666666.667</v>
      </c>
      <c r="F235" s="88">
        <v>-200</v>
      </c>
    </row>
    <row r="236" spans="2:6" x14ac:dyDescent="0.25">
      <c r="B236" s="88">
        <v>44770833333.333</v>
      </c>
      <c r="C236" s="88">
        <v>-200</v>
      </c>
      <c r="E236" s="88">
        <v>44770833333.333</v>
      </c>
      <c r="F236" s="88">
        <v>-200</v>
      </c>
    </row>
    <row r="237" spans="2:6" x14ac:dyDescent="0.25">
      <c r="B237" s="88">
        <v>44750000000</v>
      </c>
      <c r="C237" s="88">
        <v>-200</v>
      </c>
      <c r="E237" s="88">
        <v>44750000000</v>
      </c>
      <c r="F237" s="88">
        <v>-200</v>
      </c>
    </row>
    <row r="238" spans="2:6" x14ac:dyDescent="0.25">
      <c r="B238" s="88">
        <v>44729166666.667</v>
      </c>
      <c r="C238" s="88">
        <v>-200</v>
      </c>
      <c r="E238" s="88">
        <v>44729166666.667</v>
      </c>
      <c r="F238" s="88">
        <v>-200</v>
      </c>
    </row>
    <row r="239" spans="2:6" x14ac:dyDescent="0.25">
      <c r="B239" s="88">
        <v>44708333333.333</v>
      </c>
      <c r="C239" s="88">
        <v>-200</v>
      </c>
      <c r="E239" s="88">
        <v>44708333333.333</v>
      </c>
      <c r="F239" s="88">
        <v>-200</v>
      </c>
    </row>
    <row r="240" spans="2:6" x14ac:dyDescent="0.25">
      <c r="B240" s="88">
        <v>44687500000</v>
      </c>
      <c r="C240" s="88">
        <v>-200</v>
      </c>
      <c r="E240" s="88">
        <v>44687500000</v>
      </c>
      <c r="F240" s="88">
        <v>-200</v>
      </c>
    </row>
    <row r="241" spans="2:6" x14ac:dyDescent="0.25">
      <c r="B241" s="88">
        <v>44666666666.667</v>
      </c>
      <c r="C241" s="88">
        <v>-200</v>
      </c>
      <c r="E241" s="88">
        <v>44666666666.667</v>
      </c>
      <c r="F241" s="88">
        <v>-200</v>
      </c>
    </row>
    <row r="242" spans="2:6" x14ac:dyDescent="0.25">
      <c r="B242" s="88">
        <v>44645833333.333</v>
      </c>
      <c r="C242" s="88">
        <v>-200</v>
      </c>
      <c r="E242" s="88">
        <v>44645833333.333</v>
      </c>
      <c r="F242" s="88">
        <v>-200</v>
      </c>
    </row>
    <row r="243" spans="2:6" x14ac:dyDescent="0.25">
      <c r="B243" s="88">
        <v>44625000000</v>
      </c>
      <c r="C243" s="88">
        <v>-200</v>
      </c>
      <c r="E243" s="88">
        <v>44625000000</v>
      </c>
      <c r="F243" s="88">
        <v>-200</v>
      </c>
    </row>
    <row r="244" spans="2:6" x14ac:dyDescent="0.25">
      <c r="B244" s="88">
        <v>44604166666.667</v>
      </c>
      <c r="C244" s="88">
        <v>-200</v>
      </c>
      <c r="E244" s="88">
        <v>44604166666.667</v>
      </c>
      <c r="F244" s="88">
        <v>-200</v>
      </c>
    </row>
    <row r="245" spans="2:6" x14ac:dyDescent="0.25">
      <c r="B245" s="88">
        <v>44583333333.333</v>
      </c>
      <c r="C245" s="88">
        <v>-200</v>
      </c>
      <c r="E245" s="88">
        <v>44583333333.333</v>
      </c>
      <c r="F245" s="88">
        <v>-200</v>
      </c>
    </row>
    <row r="246" spans="2:6" x14ac:dyDescent="0.25">
      <c r="B246" s="88">
        <v>44562500000</v>
      </c>
      <c r="C246" s="88">
        <v>-200</v>
      </c>
      <c r="E246" s="88">
        <v>44562500000</v>
      </c>
      <c r="F246" s="88">
        <v>-200</v>
      </c>
    </row>
    <row r="247" spans="2:6" x14ac:dyDescent="0.25">
      <c r="B247" s="88">
        <v>44541666666.667</v>
      </c>
      <c r="C247" s="88">
        <v>-200</v>
      </c>
      <c r="E247" s="88">
        <v>44541666666.667</v>
      </c>
      <c r="F247" s="88">
        <v>-200</v>
      </c>
    </row>
    <row r="248" spans="2:6" x14ac:dyDescent="0.25">
      <c r="B248" s="88">
        <v>44520833333.333</v>
      </c>
      <c r="C248" s="88">
        <v>-200</v>
      </c>
      <c r="E248" s="88">
        <v>44520833333.333</v>
      </c>
      <c r="F248" s="88">
        <v>-200</v>
      </c>
    </row>
    <row r="249" spans="2:6" x14ac:dyDescent="0.25">
      <c r="B249" s="88">
        <v>44500000000</v>
      </c>
      <c r="C249" s="88">
        <v>-200</v>
      </c>
      <c r="E249" s="88">
        <v>44500000000</v>
      </c>
      <c r="F249" s="88">
        <v>-200</v>
      </c>
    </row>
    <row r="250" spans="2:6" x14ac:dyDescent="0.25">
      <c r="B250" s="88">
        <v>44479166666.667</v>
      </c>
      <c r="C250" s="88">
        <v>-200</v>
      </c>
      <c r="E250" s="88">
        <v>44479166666.667</v>
      </c>
      <c r="F250" s="88">
        <v>-200</v>
      </c>
    </row>
    <row r="251" spans="2:6" x14ac:dyDescent="0.25">
      <c r="B251" s="88">
        <v>44458333333.333</v>
      </c>
      <c r="C251" s="88">
        <v>-200</v>
      </c>
      <c r="E251" s="88">
        <v>44458333333.333</v>
      </c>
      <c r="F251" s="88">
        <v>-200</v>
      </c>
    </row>
    <row r="252" spans="2:6" x14ac:dyDescent="0.25">
      <c r="B252" s="88">
        <v>44437500000</v>
      </c>
      <c r="C252" s="88">
        <v>-200</v>
      </c>
      <c r="E252" s="88">
        <v>44437500000</v>
      </c>
      <c r="F252" s="88">
        <v>-200</v>
      </c>
    </row>
    <row r="253" spans="2:6" x14ac:dyDescent="0.25">
      <c r="B253" s="88">
        <v>44416666666.667</v>
      </c>
      <c r="C253" s="88">
        <v>-200</v>
      </c>
      <c r="E253" s="88">
        <v>44416666666.667</v>
      </c>
      <c r="F253" s="88">
        <v>-200</v>
      </c>
    </row>
    <row r="254" spans="2:6" x14ac:dyDescent="0.25">
      <c r="B254" s="88">
        <v>44395833333.333</v>
      </c>
      <c r="C254" s="88">
        <v>-200</v>
      </c>
      <c r="E254" s="88">
        <v>44395833333.333</v>
      </c>
      <c r="F254" s="88">
        <v>-200</v>
      </c>
    </row>
    <row r="255" spans="2:6" x14ac:dyDescent="0.25">
      <c r="B255" s="88">
        <v>44375000000</v>
      </c>
      <c r="C255" s="88">
        <v>-200</v>
      </c>
      <c r="E255" s="88">
        <v>44375000000</v>
      </c>
      <c r="F255" s="88">
        <v>-200</v>
      </c>
    </row>
    <row r="256" spans="2:6" x14ac:dyDescent="0.25">
      <c r="B256" s="88">
        <v>44354166666.667</v>
      </c>
      <c r="C256" s="88">
        <v>-200</v>
      </c>
      <c r="E256" s="88">
        <v>44354166666.667</v>
      </c>
      <c r="F256" s="88">
        <v>-200</v>
      </c>
    </row>
    <row r="257" spans="2:6" x14ac:dyDescent="0.25">
      <c r="B257" s="88">
        <v>44333333333.333</v>
      </c>
      <c r="C257" s="88">
        <v>-200</v>
      </c>
      <c r="E257" s="88">
        <v>44333333333.333</v>
      </c>
      <c r="F257" s="88">
        <v>-200</v>
      </c>
    </row>
    <row r="258" spans="2:6" x14ac:dyDescent="0.25">
      <c r="B258" s="88">
        <v>44312500000</v>
      </c>
      <c r="C258" s="88">
        <v>-200</v>
      </c>
      <c r="E258" s="88">
        <v>44312500000</v>
      </c>
      <c r="F258" s="88">
        <v>-200</v>
      </c>
    </row>
    <row r="259" spans="2:6" x14ac:dyDescent="0.25">
      <c r="B259" s="88">
        <v>44291666666.667</v>
      </c>
      <c r="C259" s="88">
        <v>-200</v>
      </c>
      <c r="E259" s="88">
        <v>44291666666.667</v>
      </c>
      <c r="F259" s="88">
        <v>-200</v>
      </c>
    </row>
    <row r="260" spans="2:6" x14ac:dyDescent="0.25">
      <c r="B260" s="88">
        <v>44270833333.333</v>
      </c>
      <c r="C260" s="88">
        <v>-200</v>
      </c>
      <c r="E260" s="88">
        <v>44270833333.333</v>
      </c>
      <c r="F260" s="88">
        <v>-200</v>
      </c>
    </row>
    <row r="261" spans="2:6" x14ac:dyDescent="0.25">
      <c r="B261" s="88">
        <v>44250000000</v>
      </c>
      <c r="C261" s="88">
        <v>-200</v>
      </c>
      <c r="E261" s="88">
        <v>44250000000</v>
      </c>
      <c r="F261" s="88">
        <v>-200</v>
      </c>
    </row>
    <row r="262" spans="2:6" x14ac:dyDescent="0.25">
      <c r="B262" s="88">
        <v>44229166666.667</v>
      </c>
      <c r="C262" s="88">
        <v>-200</v>
      </c>
      <c r="E262" s="88">
        <v>44229166666.667</v>
      </c>
      <c r="F262" s="88">
        <v>-200</v>
      </c>
    </row>
    <row r="263" spans="2:6" x14ac:dyDescent="0.25">
      <c r="B263" s="88">
        <v>44208333333.333</v>
      </c>
      <c r="C263" s="88">
        <v>-200</v>
      </c>
      <c r="E263" s="88">
        <v>44208333333.333</v>
      </c>
      <c r="F263" s="88">
        <v>-200</v>
      </c>
    </row>
    <row r="264" spans="2:6" x14ac:dyDescent="0.25">
      <c r="B264" s="88">
        <v>44187500000</v>
      </c>
      <c r="C264" s="88">
        <v>-200</v>
      </c>
      <c r="E264" s="88">
        <v>44187500000</v>
      </c>
      <c r="F264" s="88">
        <v>-200</v>
      </c>
    </row>
    <row r="265" spans="2:6" x14ac:dyDescent="0.25">
      <c r="B265" s="88">
        <v>44166666666.667</v>
      </c>
      <c r="C265" s="88">
        <v>-200</v>
      </c>
      <c r="E265" s="88">
        <v>44166666666.667</v>
      </c>
      <c r="F265" s="88">
        <v>-200</v>
      </c>
    </row>
    <row r="266" spans="2:6" x14ac:dyDescent="0.25">
      <c r="B266" s="88">
        <v>44145833333.333</v>
      </c>
      <c r="C266" s="88">
        <v>-200</v>
      </c>
      <c r="E266" s="88">
        <v>44145833333.333</v>
      </c>
      <c r="F266" s="88">
        <v>-200</v>
      </c>
    </row>
    <row r="267" spans="2:6" x14ac:dyDescent="0.25">
      <c r="B267" s="88">
        <v>44125000000</v>
      </c>
      <c r="C267" s="88">
        <v>-200</v>
      </c>
      <c r="E267" s="88">
        <v>44125000000</v>
      </c>
      <c r="F267" s="88">
        <v>-200</v>
      </c>
    </row>
    <row r="268" spans="2:6" x14ac:dyDescent="0.25">
      <c r="B268" s="88">
        <v>44104166666.667</v>
      </c>
      <c r="C268" s="88">
        <v>-200</v>
      </c>
      <c r="E268" s="88">
        <v>44104166666.667</v>
      </c>
      <c r="F268" s="88">
        <v>-200</v>
      </c>
    </row>
    <row r="269" spans="2:6" x14ac:dyDescent="0.25">
      <c r="B269" s="88">
        <v>44083333333.333</v>
      </c>
      <c r="C269" s="88">
        <v>-200</v>
      </c>
      <c r="E269" s="88">
        <v>44083333333.333</v>
      </c>
      <c r="F269" s="88">
        <v>-200</v>
      </c>
    </row>
    <row r="270" spans="2:6" x14ac:dyDescent="0.25">
      <c r="B270" s="88">
        <v>44062500000</v>
      </c>
      <c r="C270" s="88">
        <v>-200</v>
      </c>
      <c r="E270" s="88">
        <v>44062500000</v>
      </c>
      <c r="F270" s="88">
        <v>-200</v>
      </c>
    </row>
    <row r="271" spans="2:6" x14ac:dyDescent="0.25">
      <c r="B271" s="88">
        <v>44041666666.667</v>
      </c>
      <c r="C271" s="88">
        <v>-200</v>
      </c>
      <c r="E271" s="88">
        <v>44041666666.667</v>
      </c>
      <c r="F271" s="88">
        <v>-200</v>
      </c>
    </row>
    <row r="272" spans="2:6" x14ac:dyDescent="0.25">
      <c r="B272" s="88">
        <v>44020833333.333</v>
      </c>
      <c r="C272" s="88">
        <v>-200</v>
      </c>
      <c r="E272" s="88">
        <v>44020833333.333</v>
      </c>
      <c r="F272" s="88">
        <v>-200</v>
      </c>
    </row>
    <row r="273" spans="2:6" x14ac:dyDescent="0.25">
      <c r="B273" s="88">
        <v>44000000000</v>
      </c>
      <c r="C273" s="88">
        <v>-200</v>
      </c>
      <c r="E273" s="88">
        <v>44000000000</v>
      </c>
      <c r="F273" s="88">
        <v>-200</v>
      </c>
    </row>
    <row r="274" spans="2:6" x14ac:dyDescent="0.25">
      <c r="B274" s="88" t="s">
        <v>21</v>
      </c>
      <c r="E274" s="88" t="s">
        <v>21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74"/>
  <sheetViews>
    <sheetView topLeftCell="B1" workbookViewId="0">
      <selection activeCell="AC15" sqref="AC15"/>
    </sheetView>
  </sheetViews>
  <sheetFormatPr defaultRowHeight="15" x14ac:dyDescent="0.25"/>
  <cols>
    <col min="1" max="1" width="18.7109375" style="40" customWidth="1"/>
    <col min="2" max="3" width="9.140625" style="88"/>
    <col min="4" max="4" width="18.7109375" style="40" customWidth="1"/>
    <col min="5" max="6" width="9.140625" style="88"/>
    <col min="7" max="7" width="2" style="26" customWidth="1"/>
    <col min="8" max="8" width="14" style="27" bestFit="1" customWidth="1"/>
    <col min="9" max="9" width="9.5703125" style="27" bestFit="1" customWidth="1"/>
    <col min="10" max="10" width="10.140625" style="27" bestFit="1" customWidth="1"/>
    <col min="11" max="11" width="2" style="26" customWidth="1"/>
    <col min="12" max="12" width="14" style="27" bestFit="1" customWidth="1"/>
    <col min="13" max="13" width="9.5703125" style="27" bestFit="1" customWidth="1"/>
    <col min="14" max="14" width="10.140625" style="27" bestFit="1" customWidth="1"/>
    <col min="15" max="15" width="2" style="26" customWidth="1"/>
    <col min="16" max="16" width="14" style="47" bestFit="1" customWidth="1"/>
    <col min="17" max="17" width="9.5703125" style="47" bestFit="1" customWidth="1"/>
    <col min="18" max="18" width="10.140625" style="47" bestFit="1" customWidth="1"/>
    <col min="19" max="19" width="2" style="26" customWidth="1"/>
    <col min="20" max="20" width="14" style="47" bestFit="1" customWidth="1"/>
    <col min="21" max="21" width="9.5703125" style="47" bestFit="1" customWidth="1"/>
    <col min="22" max="22" width="10.140625" style="47" bestFit="1" customWidth="1"/>
    <col min="23" max="23" width="2" style="26" customWidth="1"/>
  </cols>
  <sheetData>
    <row r="1" spans="1:29" x14ac:dyDescent="0.25">
      <c r="B1" s="88" t="s">
        <v>95</v>
      </c>
      <c r="E1" s="88" t="s">
        <v>95</v>
      </c>
      <c r="H1" s="27" t="s">
        <v>169</v>
      </c>
      <c r="I1" s="27" t="s">
        <v>3</v>
      </c>
      <c r="J1" s="27" t="s">
        <v>4</v>
      </c>
      <c r="L1" s="27" t="s">
        <v>169</v>
      </c>
      <c r="M1" s="27" t="s">
        <v>5</v>
      </c>
      <c r="N1" s="27" t="s">
        <v>6</v>
      </c>
      <c r="P1" s="27" t="s">
        <v>169</v>
      </c>
      <c r="Q1" s="47" t="s">
        <v>7</v>
      </c>
      <c r="R1" s="47" t="s">
        <v>8</v>
      </c>
      <c r="S1" s="38"/>
      <c r="T1" s="27" t="s">
        <v>169</v>
      </c>
      <c r="U1" s="47" t="s">
        <v>9</v>
      </c>
      <c r="V1" s="47" t="s">
        <v>10</v>
      </c>
      <c r="X1" s="88" t="s">
        <v>330</v>
      </c>
      <c r="Y1" s="88" t="s">
        <v>319</v>
      </c>
      <c r="Z1" s="88" t="s">
        <v>325</v>
      </c>
      <c r="AA1" s="88" t="s">
        <v>326</v>
      </c>
      <c r="AB1" s="88" t="s">
        <v>327</v>
      </c>
      <c r="AC1" s="88" t="s">
        <v>328</v>
      </c>
    </row>
    <row r="2" spans="1:29" x14ac:dyDescent="0.25">
      <c r="A2" s="50" t="s">
        <v>197</v>
      </c>
      <c r="B2" s="88" t="s">
        <v>256</v>
      </c>
      <c r="C2" s="88" t="s">
        <v>270</v>
      </c>
      <c r="D2" s="50" t="s">
        <v>198</v>
      </c>
      <c r="E2" s="88" t="s">
        <v>256</v>
      </c>
      <c r="F2" s="88" t="s">
        <v>270</v>
      </c>
      <c r="H2" s="48"/>
      <c r="P2" s="48"/>
      <c r="S2" s="38"/>
      <c r="T2" s="48"/>
      <c r="X2" s="88"/>
      <c r="Y2" s="91">
        <f>AVERAGE(Isolations!R26:R200)+15+8</f>
        <v>-13.150890371428559</v>
      </c>
      <c r="Z2" s="91">
        <f>AVERAGE(I7:I51)+15+8</f>
        <v>-38.283396644444423</v>
      </c>
      <c r="AA2" s="91">
        <f>AVERAGE(M7:M51)+15+8</f>
        <v>-20.455563266666672</v>
      </c>
      <c r="AB2" s="91">
        <f>AVERAGE(Q7:Q51)+15+8</f>
        <v>-50.904078311111078</v>
      </c>
      <c r="AC2" s="91">
        <f>AVERAGE(V7:V51)+15+8</f>
        <v>-177</v>
      </c>
    </row>
    <row r="3" spans="1:29" x14ac:dyDescent="0.25">
      <c r="B3" s="88" t="s">
        <v>268</v>
      </c>
      <c r="C3" s="88" t="s">
        <v>286</v>
      </c>
      <c r="E3" s="88" t="s">
        <v>268</v>
      </c>
      <c r="F3" s="88" t="s">
        <v>286</v>
      </c>
      <c r="H3" s="27">
        <f t="shared" ref="H3:H34" si="0">B63/1000000000</f>
        <v>18</v>
      </c>
      <c r="I3" s="27">
        <f t="shared" ref="I3:I34" si="1">C63</f>
        <v>-69.248703000000006</v>
      </c>
      <c r="J3" s="27">
        <f t="shared" ref="J3:J34" si="2">F63</f>
        <v>-43.834549000000003</v>
      </c>
      <c r="L3" s="27">
        <f t="shared" ref="L3:L34" si="3">B117/1000000000</f>
        <v>27</v>
      </c>
      <c r="M3" s="27">
        <f t="shared" ref="M3:M34" si="4">C117</f>
        <v>-53.322414000000002</v>
      </c>
      <c r="N3" s="27">
        <f t="shared" ref="N3:N34" si="5">F117</f>
        <v>-55.973339000000003</v>
      </c>
      <c r="P3" s="47">
        <f t="shared" ref="P3:P34" si="6">B171/1000000000</f>
        <v>36</v>
      </c>
      <c r="Q3" s="27">
        <f t="shared" ref="Q3:Q34" si="7">C171</f>
        <v>-73.809417999999994</v>
      </c>
      <c r="R3" s="27">
        <f t="shared" ref="R3:R34" si="8">F171</f>
        <v>-56.008018</v>
      </c>
      <c r="S3" s="38"/>
      <c r="T3" s="27">
        <f t="shared" ref="T3:T34" si="9">B225/1000000000</f>
        <v>45</v>
      </c>
      <c r="U3" s="27">
        <f t="shared" ref="U3:U34" si="10">C225</f>
        <v>-200</v>
      </c>
      <c r="V3" s="27">
        <f t="shared" ref="V3:V34" si="11">F225</f>
        <v>-200</v>
      </c>
      <c r="X3" s="88"/>
      <c r="Y3" s="88"/>
      <c r="Z3" s="88"/>
      <c r="AA3" s="88"/>
      <c r="AB3" s="88"/>
      <c r="AC3" s="88"/>
    </row>
    <row r="4" spans="1:29" x14ac:dyDescent="0.25">
      <c r="B4" s="88" t="s">
        <v>98</v>
      </c>
      <c r="E4" s="88" t="s">
        <v>98</v>
      </c>
      <c r="H4" s="27">
        <f t="shared" si="0"/>
        <v>18.541666666666998</v>
      </c>
      <c r="I4" s="27">
        <f t="shared" si="1"/>
        <v>-70.082565000000002</v>
      </c>
      <c r="J4" s="27">
        <f t="shared" si="2"/>
        <v>-43.444243999999998</v>
      </c>
      <c r="L4" s="27">
        <f t="shared" si="3"/>
        <v>27.354166666666998</v>
      </c>
      <c r="M4" s="27">
        <f t="shared" si="4"/>
        <v>-53.085953000000003</v>
      </c>
      <c r="N4" s="27">
        <f t="shared" si="5"/>
        <v>-55.995345999999998</v>
      </c>
      <c r="P4" s="47">
        <f t="shared" si="6"/>
        <v>36.166666666666998</v>
      </c>
      <c r="Q4" s="27">
        <f t="shared" si="7"/>
        <v>-74.661049000000006</v>
      </c>
      <c r="R4" s="27">
        <f t="shared" si="8"/>
        <v>-56.201442999999998</v>
      </c>
      <c r="S4" s="38"/>
      <c r="T4" s="27">
        <f t="shared" si="9"/>
        <v>44.979166666666998</v>
      </c>
      <c r="U4" s="27">
        <f t="shared" si="10"/>
        <v>-200</v>
      </c>
      <c r="V4" s="27">
        <f t="shared" si="11"/>
        <v>-200</v>
      </c>
      <c r="X4" s="88" t="s">
        <v>330</v>
      </c>
      <c r="Y4" s="88" t="s">
        <v>320</v>
      </c>
      <c r="Z4" s="88" t="s">
        <v>321</v>
      </c>
      <c r="AA4" s="88" t="s">
        <v>322</v>
      </c>
      <c r="AB4" s="88" t="s">
        <v>323</v>
      </c>
      <c r="AC4" s="88" t="s">
        <v>324</v>
      </c>
    </row>
    <row r="5" spans="1:29" x14ac:dyDescent="0.25">
      <c r="H5" s="27">
        <f t="shared" si="0"/>
        <v>19.083333333333002</v>
      </c>
      <c r="I5" s="27">
        <f t="shared" si="1"/>
        <v>-71.205910000000003</v>
      </c>
      <c r="J5" s="27">
        <f t="shared" si="2"/>
        <v>-42.970016000000001</v>
      </c>
      <c r="L5" s="27">
        <f t="shared" si="3"/>
        <v>27.708333333333002</v>
      </c>
      <c r="M5" s="27">
        <f t="shared" si="4"/>
        <v>-52.650585</v>
      </c>
      <c r="N5" s="27">
        <f t="shared" si="5"/>
        <v>-55.934547000000002</v>
      </c>
      <c r="P5" s="47">
        <f t="shared" si="6"/>
        <v>36.333333333333002</v>
      </c>
      <c r="Q5" s="27">
        <f t="shared" si="7"/>
        <v>-75.036606000000006</v>
      </c>
      <c r="R5" s="27">
        <f t="shared" si="8"/>
        <v>-55.435870999999999</v>
      </c>
      <c r="S5" s="38"/>
      <c r="T5" s="27">
        <f t="shared" si="9"/>
        <v>44.958333333333002</v>
      </c>
      <c r="U5" s="27">
        <f t="shared" si="10"/>
        <v>-200</v>
      </c>
      <c r="V5" s="27">
        <f t="shared" si="11"/>
        <v>-200</v>
      </c>
      <c r="X5" s="88"/>
      <c r="Y5" s="91">
        <f>AVERAGE(Isolations!P26:P200)+15+8</f>
        <v>-24.067990502857178</v>
      </c>
      <c r="Z5" s="91">
        <f>AVERAGE(J7:J51)+15+8</f>
        <v>-13.227150755555563</v>
      </c>
      <c r="AA5" s="91">
        <f>AVERAGE(N7:N51)+15+8</f>
        <v>-35.592875044444455</v>
      </c>
      <c r="AB5" s="91">
        <f>AVERAGE(R7:R51)+15+8</f>
        <v>-34.07797637777778</v>
      </c>
      <c r="AC5" s="91">
        <f>AVERAGE(U7:U51)+15+8</f>
        <v>-177</v>
      </c>
    </row>
    <row r="6" spans="1:29" x14ac:dyDescent="0.25">
      <c r="H6" s="27">
        <f t="shared" si="0"/>
        <v>19.625</v>
      </c>
      <c r="I6" s="27">
        <f t="shared" si="1"/>
        <v>-72.952950000000001</v>
      </c>
      <c r="J6" s="27">
        <f t="shared" si="2"/>
        <v>-42.512974</v>
      </c>
      <c r="L6" s="27">
        <f t="shared" si="3"/>
        <v>28.0625</v>
      </c>
      <c r="M6" s="27">
        <f t="shared" si="4"/>
        <v>-51.92651</v>
      </c>
      <c r="N6" s="27">
        <f t="shared" si="5"/>
        <v>-55.649506000000002</v>
      </c>
      <c r="P6" s="47">
        <f t="shared" si="6"/>
        <v>36.5</v>
      </c>
      <c r="Q6" s="27">
        <f t="shared" si="7"/>
        <v>-73.845450999999997</v>
      </c>
      <c r="R6" s="27">
        <f t="shared" si="8"/>
        <v>-55.516365</v>
      </c>
      <c r="S6" s="38"/>
      <c r="T6" s="27">
        <f t="shared" si="9"/>
        <v>44.9375</v>
      </c>
      <c r="U6" s="27">
        <f t="shared" si="10"/>
        <v>-200</v>
      </c>
      <c r="V6" s="27">
        <f t="shared" si="11"/>
        <v>-200</v>
      </c>
    </row>
    <row r="7" spans="1:29" x14ac:dyDescent="0.25">
      <c r="B7" s="88" t="s">
        <v>18</v>
      </c>
      <c r="E7" s="88" t="s">
        <v>18</v>
      </c>
      <c r="H7" s="27">
        <f t="shared" si="0"/>
        <v>20.166666666666998</v>
      </c>
      <c r="I7" s="27">
        <f t="shared" si="1"/>
        <v>-75.058670000000006</v>
      </c>
      <c r="J7" s="27">
        <f t="shared" si="2"/>
        <v>-42.036129000000003</v>
      </c>
      <c r="L7" s="27">
        <f t="shared" si="3"/>
        <v>28.416666666666998</v>
      </c>
      <c r="M7" s="27">
        <f t="shared" si="4"/>
        <v>-51.258308</v>
      </c>
      <c r="N7" s="27">
        <f t="shared" si="5"/>
        <v>-55.601669000000001</v>
      </c>
      <c r="P7" s="47">
        <f t="shared" si="6"/>
        <v>36.666666666666998</v>
      </c>
      <c r="Q7" s="27">
        <f t="shared" si="7"/>
        <v>-74.400841</v>
      </c>
      <c r="R7" s="27">
        <f t="shared" si="8"/>
        <v>-55.735019999999999</v>
      </c>
      <c r="S7" s="38"/>
      <c r="T7" s="27">
        <f t="shared" si="9"/>
        <v>44.916666666666998</v>
      </c>
      <c r="U7" s="27">
        <f t="shared" si="10"/>
        <v>-200</v>
      </c>
      <c r="V7" s="27">
        <f t="shared" si="11"/>
        <v>-200</v>
      </c>
    </row>
    <row r="8" spans="1:29" x14ac:dyDescent="0.25">
      <c r="B8" s="88" t="s">
        <v>19</v>
      </c>
      <c r="C8" s="88" t="s">
        <v>257</v>
      </c>
      <c r="E8" s="88" t="s">
        <v>19</v>
      </c>
      <c r="F8" s="88" t="s">
        <v>257</v>
      </c>
      <c r="H8" s="27">
        <f t="shared" si="0"/>
        <v>20.708333333333002</v>
      </c>
      <c r="I8" s="27">
        <f t="shared" si="1"/>
        <v>-74.440887000000004</v>
      </c>
      <c r="J8" s="27">
        <f t="shared" si="2"/>
        <v>-41.674441999999999</v>
      </c>
      <c r="L8" s="27">
        <f t="shared" si="3"/>
        <v>28.770833333333002</v>
      </c>
      <c r="M8" s="27">
        <f t="shared" si="4"/>
        <v>-50.879050999999997</v>
      </c>
      <c r="N8" s="27">
        <f t="shared" si="5"/>
        <v>-55.759903000000001</v>
      </c>
      <c r="P8" s="47">
        <f t="shared" si="6"/>
        <v>36.833333333333002</v>
      </c>
      <c r="Q8" s="27">
        <f t="shared" si="7"/>
        <v>-76.031891000000002</v>
      </c>
      <c r="R8" s="27">
        <f t="shared" si="8"/>
        <v>-56.006743999999998</v>
      </c>
      <c r="S8" s="38"/>
      <c r="T8" s="27">
        <f t="shared" si="9"/>
        <v>44.895833333333002</v>
      </c>
      <c r="U8" s="27">
        <f t="shared" si="10"/>
        <v>-200</v>
      </c>
      <c r="V8" s="27">
        <f t="shared" si="11"/>
        <v>-200</v>
      </c>
    </row>
    <row r="9" spans="1:29" x14ac:dyDescent="0.25">
      <c r="B9" s="88">
        <v>9000000000</v>
      </c>
      <c r="C9" s="88">
        <v>-41.630665</v>
      </c>
      <c r="E9" s="88">
        <v>9000000000</v>
      </c>
      <c r="F9" s="88">
        <v>-53.582199000000003</v>
      </c>
      <c r="H9" s="27">
        <f t="shared" si="0"/>
        <v>21.25</v>
      </c>
      <c r="I9" s="27">
        <f t="shared" si="1"/>
        <v>-77.243049999999997</v>
      </c>
      <c r="J9" s="27">
        <f t="shared" si="2"/>
        <v>-41.261555000000001</v>
      </c>
      <c r="L9" s="27">
        <f t="shared" si="3"/>
        <v>29.125</v>
      </c>
      <c r="M9" s="27">
        <f t="shared" si="4"/>
        <v>-50.511032</v>
      </c>
      <c r="N9" s="27">
        <f t="shared" si="5"/>
        <v>-56.041801</v>
      </c>
      <c r="P9" s="47">
        <f t="shared" si="6"/>
        <v>37</v>
      </c>
      <c r="Q9" s="27">
        <f t="shared" si="7"/>
        <v>-76.311370999999994</v>
      </c>
      <c r="R9" s="27">
        <f t="shared" si="8"/>
        <v>-55.629367999999999</v>
      </c>
      <c r="S9" s="38"/>
      <c r="T9" s="27">
        <f t="shared" si="9"/>
        <v>44.875</v>
      </c>
      <c r="U9" s="27">
        <f t="shared" si="10"/>
        <v>-200</v>
      </c>
      <c r="V9" s="27">
        <f t="shared" si="11"/>
        <v>-200</v>
      </c>
    </row>
    <row r="10" spans="1:29" x14ac:dyDescent="0.25">
      <c r="B10" s="88">
        <v>9729166666.6667004</v>
      </c>
      <c r="C10" s="88">
        <v>-42.758918999999999</v>
      </c>
      <c r="E10" s="88">
        <v>9729166666.6667004</v>
      </c>
      <c r="F10" s="88">
        <v>-52.088943</v>
      </c>
      <c r="H10" s="27">
        <f t="shared" si="0"/>
        <v>21.791666666666998</v>
      </c>
      <c r="I10" s="27">
        <f t="shared" si="1"/>
        <v>-80.337669000000005</v>
      </c>
      <c r="J10" s="27">
        <f t="shared" si="2"/>
        <v>-41.171509</v>
      </c>
      <c r="L10" s="27">
        <f t="shared" si="3"/>
        <v>29.479166666666998</v>
      </c>
      <c r="M10" s="27">
        <f t="shared" si="4"/>
        <v>-50.151031000000003</v>
      </c>
      <c r="N10" s="27">
        <f t="shared" si="5"/>
        <v>-56.378948000000001</v>
      </c>
      <c r="P10" s="47">
        <f t="shared" si="6"/>
        <v>37.166666666666998</v>
      </c>
      <c r="Q10" s="27">
        <f t="shared" si="7"/>
        <v>-76.633476000000002</v>
      </c>
      <c r="R10" s="27">
        <f t="shared" si="8"/>
        <v>-55.681323999999996</v>
      </c>
      <c r="S10" s="38"/>
      <c r="T10" s="27">
        <f t="shared" si="9"/>
        <v>44.854166666666998</v>
      </c>
      <c r="U10" s="27">
        <f t="shared" si="10"/>
        <v>-200</v>
      </c>
      <c r="V10" s="27">
        <f t="shared" si="11"/>
        <v>-200</v>
      </c>
    </row>
    <row r="11" spans="1:29" x14ac:dyDescent="0.25">
      <c r="B11" s="88">
        <v>10458333333.333</v>
      </c>
      <c r="C11" s="88">
        <v>-42.746841000000003</v>
      </c>
      <c r="E11" s="88">
        <v>10458333333.333</v>
      </c>
      <c r="F11" s="88">
        <v>-50.483311</v>
      </c>
      <c r="H11" s="27">
        <f t="shared" si="0"/>
        <v>22.333333333333002</v>
      </c>
      <c r="I11" s="27">
        <f t="shared" si="1"/>
        <v>-85.496596999999994</v>
      </c>
      <c r="J11" s="27">
        <f t="shared" si="2"/>
        <v>-40.951408000000001</v>
      </c>
      <c r="L11" s="27">
        <f t="shared" si="3"/>
        <v>29.833333333333002</v>
      </c>
      <c r="M11" s="27">
        <f t="shared" si="4"/>
        <v>-49.632430999999997</v>
      </c>
      <c r="N11" s="27">
        <f t="shared" si="5"/>
        <v>-56.668174999999998</v>
      </c>
      <c r="P11" s="47">
        <f t="shared" si="6"/>
        <v>37.333333333333002</v>
      </c>
      <c r="Q11" s="27">
        <f t="shared" si="7"/>
        <v>-76.314339000000004</v>
      </c>
      <c r="R11" s="27">
        <f t="shared" si="8"/>
        <v>-55.325890000000001</v>
      </c>
      <c r="S11" s="38"/>
      <c r="T11" s="27">
        <f t="shared" si="9"/>
        <v>44.833333333333002</v>
      </c>
      <c r="U11" s="27">
        <f t="shared" si="10"/>
        <v>-200</v>
      </c>
      <c r="V11" s="27">
        <f t="shared" si="11"/>
        <v>-200</v>
      </c>
    </row>
    <row r="12" spans="1:29" x14ac:dyDescent="0.25">
      <c r="B12" s="88">
        <v>11187500000</v>
      </c>
      <c r="C12" s="88">
        <v>-40.769291000000003</v>
      </c>
      <c r="E12" s="88">
        <v>11187500000</v>
      </c>
      <c r="F12" s="88">
        <v>-49.829304</v>
      </c>
      <c r="H12" s="27">
        <f t="shared" si="0"/>
        <v>22.875</v>
      </c>
      <c r="I12" s="27">
        <f t="shared" si="1"/>
        <v>-84.661040999999997</v>
      </c>
      <c r="J12" s="27">
        <f t="shared" si="2"/>
        <v>-40.867840000000001</v>
      </c>
      <c r="L12" s="27">
        <f t="shared" si="3"/>
        <v>30.1875</v>
      </c>
      <c r="M12" s="27">
        <f t="shared" si="4"/>
        <v>-48.918059999999997</v>
      </c>
      <c r="N12" s="27">
        <f t="shared" si="5"/>
        <v>-56.906669999999998</v>
      </c>
      <c r="P12" s="47">
        <f t="shared" si="6"/>
        <v>37.5</v>
      </c>
      <c r="Q12" s="27">
        <f t="shared" si="7"/>
        <v>-76.955025000000006</v>
      </c>
      <c r="R12" s="27">
        <f t="shared" si="8"/>
        <v>-56.560580999999999</v>
      </c>
      <c r="S12" s="38"/>
      <c r="T12" s="27">
        <f t="shared" si="9"/>
        <v>44.8125</v>
      </c>
      <c r="U12" s="27">
        <f t="shared" si="10"/>
        <v>-200</v>
      </c>
      <c r="V12" s="27">
        <f t="shared" si="11"/>
        <v>-200</v>
      </c>
    </row>
    <row r="13" spans="1:29" x14ac:dyDescent="0.25">
      <c r="B13" s="88">
        <v>11916666666.667</v>
      </c>
      <c r="C13" s="88">
        <v>-37.866318</v>
      </c>
      <c r="E13" s="88">
        <v>11916666666.667</v>
      </c>
      <c r="F13" s="88">
        <v>-50.219226999999997</v>
      </c>
      <c r="H13" s="27">
        <f t="shared" si="0"/>
        <v>23.416666666666998</v>
      </c>
      <c r="I13" s="27">
        <f t="shared" si="1"/>
        <v>-82.068413000000007</v>
      </c>
      <c r="J13" s="27">
        <f t="shared" si="2"/>
        <v>-40.832932</v>
      </c>
      <c r="L13" s="27">
        <f t="shared" si="3"/>
        <v>30.541666666666998</v>
      </c>
      <c r="M13" s="27">
        <f t="shared" si="4"/>
        <v>-48.238078999999999</v>
      </c>
      <c r="N13" s="27">
        <f t="shared" si="5"/>
        <v>-56.889899999999997</v>
      </c>
      <c r="P13" s="47">
        <f t="shared" si="6"/>
        <v>37.666666666666998</v>
      </c>
      <c r="Q13" s="27">
        <f t="shared" si="7"/>
        <v>-76.660408000000004</v>
      </c>
      <c r="R13" s="27">
        <f t="shared" si="8"/>
        <v>-56.548538000000001</v>
      </c>
      <c r="S13" s="38"/>
      <c r="T13" s="27">
        <f t="shared" si="9"/>
        <v>44.791666666666998</v>
      </c>
      <c r="U13" s="27">
        <f t="shared" si="10"/>
        <v>-200</v>
      </c>
      <c r="V13" s="27">
        <f t="shared" si="11"/>
        <v>-200</v>
      </c>
    </row>
    <row r="14" spans="1:29" x14ac:dyDescent="0.25">
      <c r="B14" s="88">
        <v>12645833333.333</v>
      </c>
      <c r="C14" s="88">
        <v>-35.816009999999999</v>
      </c>
      <c r="E14" s="88">
        <v>12645833333.333</v>
      </c>
      <c r="F14" s="88">
        <v>-50.698501999999998</v>
      </c>
      <c r="H14" s="27">
        <f t="shared" si="0"/>
        <v>23.958333333333002</v>
      </c>
      <c r="I14" s="27">
        <f t="shared" si="1"/>
        <v>-80.673950000000005</v>
      </c>
      <c r="J14" s="27">
        <f t="shared" si="2"/>
        <v>-41.011265000000002</v>
      </c>
      <c r="L14" s="27">
        <f t="shared" si="3"/>
        <v>30.895833333333002</v>
      </c>
      <c r="M14" s="27">
        <f t="shared" si="4"/>
        <v>-47.514332000000003</v>
      </c>
      <c r="N14" s="27">
        <f t="shared" si="5"/>
        <v>-57.013793999999997</v>
      </c>
      <c r="P14" s="47">
        <f t="shared" si="6"/>
        <v>37.833333333333002</v>
      </c>
      <c r="Q14" s="27">
        <f t="shared" si="7"/>
        <v>-79.155936999999994</v>
      </c>
      <c r="R14" s="27">
        <f t="shared" si="8"/>
        <v>-57.330627</v>
      </c>
      <c r="S14" s="38"/>
      <c r="T14" s="27">
        <f t="shared" si="9"/>
        <v>44.770833333333002</v>
      </c>
      <c r="U14" s="27">
        <f t="shared" si="10"/>
        <v>-200</v>
      </c>
      <c r="V14" s="27">
        <f t="shared" si="11"/>
        <v>-200</v>
      </c>
    </row>
    <row r="15" spans="1:29" x14ac:dyDescent="0.25">
      <c r="B15" s="88">
        <v>13375000000</v>
      </c>
      <c r="C15" s="88">
        <v>-34.712246</v>
      </c>
      <c r="E15" s="88">
        <v>13375000000</v>
      </c>
      <c r="F15" s="88">
        <v>-52.545391000000002</v>
      </c>
      <c r="H15" s="27">
        <f t="shared" si="0"/>
        <v>24.5</v>
      </c>
      <c r="I15" s="27">
        <f t="shared" si="1"/>
        <v>-80.567145999999994</v>
      </c>
      <c r="J15" s="27">
        <f t="shared" si="2"/>
        <v>-41.521515000000001</v>
      </c>
      <c r="L15" s="27">
        <f t="shared" si="3"/>
        <v>31.25</v>
      </c>
      <c r="M15" s="27">
        <f t="shared" si="4"/>
        <v>-47.112121999999999</v>
      </c>
      <c r="N15" s="27">
        <f t="shared" si="5"/>
        <v>-57.211441000000001</v>
      </c>
      <c r="P15" s="47">
        <f t="shared" si="6"/>
        <v>38</v>
      </c>
      <c r="Q15" s="27">
        <f t="shared" si="7"/>
        <v>-81.898521000000002</v>
      </c>
      <c r="R15" s="27">
        <f t="shared" si="8"/>
        <v>-56.533520000000003</v>
      </c>
      <c r="S15" s="38"/>
      <c r="T15" s="27">
        <f t="shared" si="9"/>
        <v>44.75</v>
      </c>
      <c r="U15" s="27">
        <f t="shared" si="10"/>
        <v>-200</v>
      </c>
      <c r="V15" s="27">
        <f t="shared" si="11"/>
        <v>-200</v>
      </c>
    </row>
    <row r="16" spans="1:29" x14ac:dyDescent="0.25">
      <c r="B16" s="88">
        <v>14104166666.667</v>
      </c>
      <c r="C16" s="88">
        <v>-34.845303000000001</v>
      </c>
      <c r="E16" s="88">
        <v>14104166666.667</v>
      </c>
      <c r="F16" s="88">
        <v>-53.447315000000003</v>
      </c>
      <c r="H16" s="27">
        <f t="shared" si="0"/>
        <v>25.041666666666998</v>
      </c>
      <c r="I16" s="27">
        <f t="shared" si="1"/>
        <v>-81.502906999999993</v>
      </c>
      <c r="J16" s="27">
        <f t="shared" si="2"/>
        <v>-42.242035000000001</v>
      </c>
      <c r="L16" s="27">
        <f t="shared" si="3"/>
        <v>31.604166666666998</v>
      </c>
      <c r="M16" s="27">
        <f t="shared" si="4"/>
        <v>-46.783287000000001</v>
      </c>
      <c r="N16" s="27">
        <f t="shared" si="5"/>
        <v>-57.493042000000003</v>
      </c>
      <c r="P16" s="47">
        <f t="shared" si="6"/>
        <v>38.166666666666998</v>
      </c>
      <c r="Q16" s="27">
        <f t="shared" si="7"/>
        <v>-79.161072000000004</v>
      </c>
      <c r="R16" s="27">
        <f t="shared" si="8"/>
        <v>-56.628734999999999</v>
      </c>
      <c r="S16" s="38"/>
      <c r="T16" s="27">
        <f t="shared" si="9"/>
        <v>44.729166666666998</v>
      </c>
      <c r="U16" s="27">
        <f t="shared" si="10"/>
        <v>-200</v>
      </c>
      <c r="V16" s="27">
        <f t="shared" si="11"/>
        <v>-200</v>
      </c>
    </row>
    <row r="17" spans="2:22" x14ac:dyDescent="0.25">
      <c r="B17" s="88">
        <v>14833333333.333</v>
      </c>
      <c r="C17" s="88">
        <v>-35.717728000000001</v>
      </c>
      <c r="E17" s="88">
        <v>14833333333.333</v>
      </c>
      <c r="F17" s="88">
        <v>-53.436962000000001</v>
      </c>
      <c r="H17" s="27">
        <f t="shared" si="0"/>
        <v>25.583333333333002</v>
      </c>
      <c r="I17" s="27">
        <f t="shared" si="1"/>
        <v>-80.506386000000006</v>
      </c>
      <c r="J17" s="27">
        <f t="shared" si="2"/>
        <v>-42.386845000000001</v>
      </c>
      <c r="L17" s="27">
        <f t="shared" si="3"/>
        <v>31.958333333333002</v>
      </c>
      <c r="M17" s="27">
        <f t="shared" si="4"/>
        <v>-46.489387999999998</v>
      </c>
      <c r="N17" s="27">
        <f t="shared" si="5"/>
        <v>-57.633633000000003</v>
      </c>
      <c r="P17" s="47">
        <f t="shared" si="6"/>
        <v>38.333333333333002</v>
      </c>
      <c r="Q17" s="27">
        <f t="shared" si="7"/>
        <v>-80.377296000000001</v>
      </c>
      <c r="R17" s="27">
        <f t="shared" si="8"/>
        <v>-57.361038000000001</v>
      </c>
      <c r="S17" s="38"/>
      <c r="T17" s="27">
        <f t="shared" si="9"/>
        <v>44.708333333333002</v>
      </c>
      <c r="U17" s="27">
        <f t="shared" si="10"/>
        <v>-200</v>
      </c>
      <c r="V17" s="27">
        <f t="shared" si="11"/>
        <v>-200</v>
      </c>
    </row>
    <row r="18" spans="2:22" x14ac:dyDescent="0.25">
      <c r="B18" s="88">
        <v>15562500000</v>
      </c>
      <c r="C18" s="88">
        <v>-37.464134000000001</v>
      </c>
      <c r="E18" s="88">
        <v>15562500000</v>
      </c>
      <c r="F18" s="88">
        <v>-51.131549999999997</v>
      </c>
      <c r="H18" s="27">
        <f t="shared" si="0"/>
        <v>26.125</v>
      </c>
      <c r="I18" s="27">
        <f t="shared" si="1"/>
        <v>-78.104324000000005</v>
      </c>
      <c r="J18" s="27">
        <f t="shared" si="2"/>
        <v>-41.806263000000001</v>
      </c>
      <c r="L18" s="27">
        <f t="shared" si="3"/>
        <v>32.3125</v>
      </c>
      <c r="M18" s="27">
        <f t="shared" si="4"/>
        <v>-46.132491999999999</v>
      </c>
      <c r="N18" s="27">
        <f t="shared" si="5"/>
        <v>-57.991340999999998</v>
      </c>
      <c r="P18" s="47">
        <f t="shared" si="6"/>
        <v>38.5</v>
      </c>
      <c r="Q18" s="27">
        <f t="shared" si="7"/>
        <v>-80.257323999999997</v>
      </c>
      <c r="R18" s="27">
        <f t="shared" si="8"/>
        <v>-57.763496000000004</v>
      </c>
      <c r="S18" s="38"/>
      <c r="T18" s="27">
        <f t="shared" si="9"/>
        <v>44.6875</v>
      </c>
      <c r="U18" s="27">
        <f t="shared" si="10"/>
        <v>-200</v>
      </c>
      <c r="V18" s="27">
        <f t="shared" si="11"/>
        <v>-200</v>
      </c>
    </row>
    <row r="19" spans="2:22" x14ac:dyDescent="0.25">
      <c r="B19" s="88">
        <v>16291666666.667</v>
      </c>
      <c r="C19" s="88">
        <v>-39.082642</v>
      </c>
      <c r="E19" s="88">
        <v>16291666666.667</v>
      </c>
      <c r="F19" s="88">
        <v>-49.177985999999997</v>
      </c>
      <c r="H19" s="27">
        <f t="shared" si="0"/>
        <v>26.666666666666998</v>
      </c>
      <c r="I19" s="27">
        <f t="shared" si="1"/>
        <v>-74.126555999999994</v>
      </c>
      <c r="J19" s="27">
        <f t="shared" si="2"/>
        <v>-40.349978999999998</v>
      </c>
      <c r="L19" s="27">
        <f t="shared" si="3"/>
        <v>32.666666666666998</v>
      </c>
      <c r="M19" s="27">
        <f t="shared" si="4"/>
        <v>-45.485447000000001</v>
      </c>
      <c r="N19" s="27">
        <f t="shared" si="5"/>
        <v>-58.472355</v>
      </c>
      <c r="P19" s="47">
        <f t="shared" si="6"/>
        <v>38.666666666666998</v>
      </c>
      <c r="Q19" s="27">
        <f t="shared" si="7"/>
        <v>-80.795524999999998</v>
      </c>
      <c r="R19" s="27">
        <f t="shared" si="8"/>
        <v>-58.412956000000001</v>
      </c>
      <c r="S19" s="38"/>
      <c r="T19" s="27">
        <f t="shared" si="9"/>
        <v>44.666666666666998</v>
      </c>
      <c r="U19" s="27">
        <f t="shared" si="10"/>
        <v>-200</v>
      </c>
      <c r="V19" s="27">
        <f t="shared" si="11"/>
        <v>-200</v>
      </c>
    </row>
    <row r="20" spans="2:22" x14ac:dyDescent="0.25">
      <c r="B20" s="88">
        <v>17020833333.333</v>
      </c>
      <c r="C20" s="88">
        <v>-40.505527000000001</v>
      </c>
      <c r="E20" s="88">
        <v>17020833333.333</v>
      </c>
      <c r="F20" s="88">
        <v>-47.886260999999998</v>
      </c>
      <c r="H20" s="27">
        <f t="shared" si="0"/>
        <v>27.208333333333002</v>
      </c>
      <c r="I20" s="27">
        <f t="shared" si="1"/>
        <v>-71.007926999999995</v>
      </c>
      <c r="J20" s="27">
        <f t="shared" si="2"/>
        <v>-38.842548000000001</v>
      </c>
      <c r="L20" s="27">
        <f t="shared" si="3"/>
        <v>33.020833333333002</v>
      </c>
      <c r="M20" s="27">
        <f t="shared" si="4"/>
        <v>-44.943328999999999</v>
      </c>
      <c r="N20" s="27">
        <f t="shared" si="5"/>
        <v>-59.312145000000001</v>
      </c>
      <c r="P20" s="47">
        <f t="shared" si="6"/>
        <v>38.833333333333002</v>
      </c>
      <c r="Q20" s="27">
        <f t="shared" si="7"/>
        <v>-81.741623000000004</v>
      </c>
      <c r="R20" s="27">
        <f t="shared" si="8"/>
        <v>-57.237800999999997</v>
      </c>
      <c r="S20" s="38"/>
      <c r="T20" s="27">
        <f t="shared" si="9"/>
        <v>44.645833333333002</v>
      </c>
      <c r="U20" s="27">
        <f t="shared" si="10"/>
        <v>-200</v>
      </c>
      <c r="V20" s="27">
        <f t="shared" si="11"/>
        <v>-200</v>
      </c>
    </row>
    <row r="21" spans="2:22" x14ac:dyDescent="0.25">
      <c r="B21" s="88">
        <v>17750000000</v>
      </c>
      <c r="C21" s="88">
        <v>-41.310127000000001</v>
      </c>
      <c r="E21" s="88">
        <v>17750000000</v>
      </c>
      <c r="F21" s="88">
        <v>-47.277926999999998</v>
      </c>
      <c r="H21" s="27">
        <f t="shared" si="0"/>
        <v>27.75</v>
      </c>
      <c r="I21" s="27">
        <f t="shared" si="1"/>
        <v>-70.031593000000001</v>
      </c>
      <c r="J21" s="27">
        <f t="shared" si="2"/>
        <v>-37.501598000000001</v>
      </c>
      <c r="L21" s="27">
        <f t="shared" si="3"/>
        <v>33.375</v>
      </c>
      <c r="M21" s="27">
        <f t="shared" si="4"/>
        <v>-44.423110999999999</v>
      </c>
      <c r="N21" s="27">
        <f t="shared" si="5"/>
        <v>-60.076529999999998</v>
      </c>
      <c r="P21" s="47">
        <f t="shared" si="6"/>
        <v>39</v>
      </c>
      <c r="Q21" s="27">
        <f t="shared" si="7"/>
        <v>-77.816199999999995</v>
      </c>
      <c r="R21" s="27">
        <f t="shared" si="8"/>
        <v>-58.446632000000001</v>
      </c>
      <c r="S21" s="38"/>
      <c r="T21" s="27">
        <f t="shared" si="9"/>
        <v>44.625</v>
      </c>
      <c r="U21" s="27">
        <f t="shared" si="10"/>
        <v>-200</v>
      </c>
      <c r="V21" s="27">
        <f t="shared" si="11"/>
        <v>-200</v>
      </c>
    </row>
    <row r="22" spans="2:22" x14ac:dyDescent="0.25">
      <c r="B22" s="88">
        <v>18479166666.667</v>
      </c>
      <c r="C22" s="88">
        <v>-41.497185000000002</v>
      </c>
      <c r="E22" s="88">
        <v>18479166666.667</v>
      </c>
      <c r="F22" s="88">
        <v>-46.419280999999998</v>
      </c>
      <c r="H22" s="27">
        <f t="shared" si="0"/>
        <v>28.291666666666998</v>
      </c>
      <c r="I22" s="27">
        <f t="shared" si="1"/>
        <v>-69.274474999999995</v>
      </c>
      <c r="J22" s="27">
        <f t="shared" si="2"/>
        <v>-36.442070000000001</v>
      </c>
      <c r="L22" s="27">
        <f t="shared" si="3"/>
        <v>33.729166666666998</v>
      </c>
      <c r="M22" s="27">
        <f t="shared" si="4"/>
        <v>-44.129004999999999</v>
      </c>
      <c r="N22" s="27">
        <f t="shared" si="5"/>
        <v>-61.383392000000001</v>
      </c>
      <c r="P22" s="47">
        <f t="shared" si="6"/>
        <v>39.166666666666998</v>
      </c>
      <c r="Q22" s="27">
        <f t="shared" si="7"/>
        <v>-83.810005000000004</v>
      </c>
      <c r="R22" s="27">
        <f t="shared" si="8"/>
        <v>-58.129272</v>
      </c>
      <c r="S22" s="38"/>
      <c r="T22" s="27">
        <f t="shared" si="9"/>
        <v>44.604166666666998</v>
      </c>
      <c r="U22" s="27">
        <f t="shared" si="10"/>
        <v>-200</v>
      </c>
      <c r="V22" s="27">
        <f t="shared" si="11"/>
        <v>-200</v>
      </c>
    </row>
    <row r="23" spans="2:22" x14ac:dyDescent="0.25">
      <c r="B23" s="88">
        <v>19208333333.333</v>
      </c>
      <c r="C23" s="88">
        <v>-41.030968000000001</v>
      </c>
      <c r="E23" s="88">
        <v>19208333333.333</v>
      </c>
      <c r="F23" s="88">
        <v>-45.432361999999998</v>
      </c>
      <c r="H23" s="27">
        <f t="shared" si="0"/>
        <v>28.833333333333002</v>
      </c>
      <c r="I23" s="27">
        <f t="shared" si="1"/>
        <v>-68.290878000000006</v>
      </c>
      <c r="J23" s="27">
        <f t="shared" si="2"/>
        <v>-35.784289999999999</v>
      </c>
      <c r="L23" s="27">
        <f t="shared" si="3"/>
        <v>34.083333333333002</v>
      </c>
      <c r="M23" s="27">
        <f t="shared" si="4"/>
        <v>-43.839129999999997</v>
      </c>
      <c r="N23" s="27">
        <f t="shared" si="5"/>
        <v>-62.417000000000002</v>
      </c>
      <c r="P23" s="47">
        <f t="shared" si="6"/>
        <v>39.333333333333002</v>
      </c>
      <c r="Q23" s="27">
        <f t="shared" si="7"/>
        <v>-79.683090000000007</v>
      </c>
      <c r="R23" s="27">
        <f t="shared" si="8"/>
        <v>-58.190254000000003</v>
      </c>
      <c r="S23" s="38"/>
      <c r="T23" s="27">
        <f t="shared" si="9"/>
        <v>44.583333333333002</v>
      </c>
      <c r="U23" s="27">
        <f t="shared" si="10"/>
        <v>-200</v>
      </c>
      <c r="V23" s="27">
        <f t="shared" si="11"/>
        <v>-200</v>
      </c>
    </row>
    <row r="24" spans="2:22" x14ac:dyDescent="0.25">
      <c r="B24" s="88">
        <v>19937500000</v>
      </c>
      <c r="C24" s="88">
        <v>-39.748432000000001</v>
      </c>
      <c r="E24" s="88">
        <v>19937500000</v>
      </c>
      <c r="F24" s="88">
        <v>-44.499161000000001</v>
      </c>
      <c r="H24" s="27">
        <f t="shared" si="0"/>
        <v>29.375</v>
      </c>
      <c r="I24" s="27">
        <f t="shared" si="1"/>
        <v>-65.856430000000003</v>
      </c>
      <c r="J24" s="27">
        <f t="shared" si="2"/>
        <v>-35.279162999999997</v>
      </c>
      <c r="L24" s="27">
        <f t="shared" si="3"/>
        <v>34.4375</v>
      </c>
      <c r="M24" s="27">
        <f t="shared" si="4"/>
        <v>-43.262374999999999</v>
      </c>
      <c r="N24" s="27">
        <f t="shared" si="5"/>
        <v>-63.239082000000003</v>
      </c>
      <c r="P24" s="47">
        <f t="shared" si="6"/>
        <v>39.5</v>
      </c>
      <c r="Q24" s="27">
        <f t="shared" si="7"/>
        <v>-75.721985000000004</v>
      </c>
      <c r="R24" s="27">
        <f t="shared" si="8"/>
        <v>-58.269157</v>
      </c>
      <c r="S24" s="38"/>
      <c r="T24" s="27">
        <f t="shared" si="9"/>
        <v>44.5625</v>
      </c>
      <c r="U24" s="27">
        <f t="shared" si="10"/>
        <v>-200</v>
      </c>
      <c r="V24" s="27">
        <f t="shared" si="11"/>
        <v>-200</v>
      </c>
    </row>
    <row r="25" spans="2:22" x14ac:dyDescent="0.25">
      <c r="B25" s="88">
        <v>20666666666.667</v>
      </c>
      <c r="C25" s="88">
        <v>-39.501099000000004</v>
      </c>
      <c r="E25" s="88">
        <v>20666666666.667</v>
      </c>
      <c r="F25" s="88">
        <v>-43.685473999999999</v>
      </c>
      <c r="H25" s="27">
        <f t="shared" si="0"/>
        <v>29.916666666666998</v>
      </c>
      <c r="I25" s="27">
        <f t="shared" si="1"/>
        <v>-63.508277999999997</v>
      </c>
      <c r="J25" s="27">
        <f t="shared" si="2"/>
        <v>-34.957602999999999</v>
      </c>
      <c r="L25" s="27">
        <f t="shared" si="3"/>
        <v>34.791666666666998</v>
      </c>
      <c r="M25" s="27">
        <f t="shared" si="4"/>
        <v>-42.623950999999998</v>
      </c>
      <c r="N25" s="27">
        <f t="shared" si="5"/>
        <v>-64.778892999999997</v>
      </c>
      <c r="P25" s="47">
        <f t="shared" si="6"/>
        <v>39.666666666666998</v>
      </c>
      <c r="Q25" s="27">
        <f t="shared" si="7"/>
        <v>-75.012801999999994</v>
      </c>
      <c r="R25" s="27">
        <f t="shared" si="8"/>
        <v>-57.284424000000001</v>
      </c>
      <c r="S25" s="38"/>
      <c r="T25" s="27">
        <f t="shared" si="9"/>
        <v>44.541666666666998</v>
      </c>
      <c r="U25" s="27">
        <f t="shared" si="10"/>
        <v>-200</v>
      </c>
      <c r="V25" s="27">
        <f t="shared" si="11"/>
        <v>-200</v>
      </c>
    </row>
    <row r="26" spans="2:22" x14ac:dyDescent="0.25">
      <c r="B26" s="88">
        <v>21395833333.333</v>
      </c>
      <c r="C26" s="88">
        <v>-39.493065000000001</v>
      </c>
      <c r="E26" s="88">
        <v>21395833333.333</v>
      </c>
      <c r="F26" s="88">
        <v>-43.066443999999997</v>
      </c>
      <c r="H26" s="27">
        <f t="shared" si="0"/>
        <v>30.458333333333002</v>
      </c>
      <c r="I26" s="27">
        <f t="shared" si="1"/>
        <v>-61.173878000000002</v>
      </c>
      <c r="J26" s="27">
        <f t="shared" si="2"/>
        <v>-34.563994999999998</v>
      </c>
      <c r="L26" s="27">
        <f t="shared" si="3"/>
        <v>35.145833333333002</v>
      </c>
      <c r="M26" s="27">
        <f t="shared" si="4"/>
        <v>-41.767780000000002</v>
      </c>
      <c r="N26" s="27">
        <f t="shared" si="5"/>
        <v>-69.793578999999994</v>
      </c>
      <c r="P26" s="47">
        <f t="shared" si="6"/>
        <v>39.833333333333002</v>
      </c>
      <c r="Q26" s="27">
        <f t="shared" si="7"/>
        <v>-74.376434000000003</v>
      </c>
      <c r="R26" s="27">
        <f t="shared" si="8"/>
        <v>-56.963386999999997</v>
      </c>
      <c r="S26" s="38"/>
      <c r="T26" s="27">
        <f t="shared" si="9"/>
        <v>44.520833333333002</v>
      </c>
      <c r="U26" s="27">
        <f t="shared" si="10"/>
        <v>-200</v>
      </c>
      <c r="V26" s="27">
        <f t="shared" si="11"/>
        <v>-200</v>
      </c>
    </row>
    <row r="27" spans="2:22" x14ac:dyDescent="0.25">
      <c r="B27" s="88">
        <v>22125000000</v>
      </c>
      <c r="C27" s="88">
        <v>-39.863537000000001</v>
      </c>
      <c r="E27" s="88">
        <v>22125000000</v>
      </c>
      <c r="F27" s="88">
        <v>-42.481318999999999</v>
      </c>
      <c r="H27" s="27">
        <f t="shared" si="0"/>
        <v>31</v>
      </c>
      <c r="I27" s="27">
        <f t="shared" si="1"/>
        <v>-59.946911</v>
      </c>
      <c r="J27" s="27">
        <f t="shared" si="2"/>
        <v>-34.197983000000001</v>
      </c>
      <c r="L27" s="27">
        <f t="shared" si="3"/>
        <v>35.5</v>
      </c>
      <c r="M27" s="27">
        <f t="shared" si="4"/>
        <v>-41.101562999999999</v>
      </c>
      <c r="N27" s="27">
        <f t="shared" si="5"/>
        <v>-71.864777000000004</v>
      </c>
      <c r="P27" s="47">
        <f t="shared" si="6"/>
        <v>40</v>
      </c>
      <c r="Q27" s="27">
        <f t="shared" si="7"/>
        <v>-74.140777999999997</v>
      </c>
      <c r="R27" s="27">
        <f t="shared" si="8"/>
        <v>-58.867756</v>
      </c>
      <c r="S27" s="38"/>
      <c r="T27" s="27">
        <f t="shared" si="9"/>
        <v>44.5</v>
      </c>
      <c r="U27" s="27">
        <f t="shared" si="10"/>
        <v>-200</v>
      </c>
      <c r="V27" s="27">
        <f t="shared" si="11"/>
        <v>-200</v>
      </c>
    </row>
    <row r="28" spans="2:22" x14ac:dyDescent="0.25">
      <c r="B28" s="88">
        <v>22854166666.667</v>
      </c>
      <c r="C28" s="88">
        <v>-39.162308000000003</v>
      </c>
      <c r="E28" s="88">
        <v>22854166666.667</v>
      </c>
      <c r="F28" s="88">
        <v>-42.929206999999998</v>
      </c>
      <c r="H28" s="27">
        <f t="shared" si="0"/>
        <v>31.541666666666998</v>
      </c>
      <c r="I28" s="27">
        <f t="shared" si="1"/>
        <v>-59.324874999999999</v>
      </c>
      <c r="J28" s="27">
        <f t="shared" si="2"/>
        <v>-33.883011000000003</v>
      </c>
      <c r="L28" s="27">
        <f t="shared" si="3"/>
        <v>35.854166666666998</v>
      </c>
      <c r="M28" s="27">
        <f t="shared" si="4"/>
        <v>-40.539332999999999</v>
      </c>
      <c r="N28" s="27">
        <f t="shared" si="5"/>
        <v>-71.204605000000001</v>
      </c>
      <c r="P28" s="47">
        <f t="shared" si="6"/>
        <v>40.166666666666998</v>
      </c>
      <c r="Q28" s="27">
        <f t="shared" si="7"/>
        <v>-73.358367999999999</v>
      </c>
      <c r="R28" s="27">
        <f t="shared" si="8"/>
        <v>-56.672314</v>
      </c>
      <c r="S28" s="38"/>
      <c r="T28" s="27">
        <f t="shared" si="9"/>
        <v>44.479166666666998</v>
      </c>
      <c r="U28" s="27">
        <f t="shared" si="10"/>
        <v>-200</v>
      </c>
      <c r="V28" s="27">
        <f t="shared" si="11"/>
        <v>-200</v>
      </c>
    </row>
    <row r="29" spans="2:22" x14ac:dyDescent="0.25">
      <c r="B29" s="88">
        <v>23583333333.333</v>
      </c>
      <c r="C29" s="88">
        <v>-38.362456999999999</v>
      </c>
      <c r="E29" s="88">
        <v>23583333333.333</v>
      </c>
      <c r="F29" s="88">
        <v>-44.024464000000002</v>
      </c>
      <c r="H29" s="27">
        <f t="shared" si="0"/>
        <v>32.083333333333002</v>
      </c>
      <c r="I29" s="27">
        <f t="shared" si="1"/>
        <v>-58.339863000000001</v>
      </c>
      <c r="J29" s="27">
        <f t="shared" si="2"/>
        <v>-33.649113</v>
      </c>
      <c r="L29" s="27">
        <f t="shared" si="3"/>
        <v>36.208333333333002</v>
      </c>
      <c r="M29" s="27">
        <f t="shared" si="4"/>
        <v>-40.247219000000001</v>
      </c>
      <c r="N29" s="27">
        <f t="shared" si="5"/>
        <v>-65.824966000000003</v>
      </c>
      <c r="P29" s="47">
        <f t="shared" si="6"/>
        <v>40.333333333333002</v>
      </c>
      <c r="Q29" s="27">
        <f t="shared" si="7"/>
        <v>-73.227783000000002</v>
      </c>
      <c r="R29" s="27">
        <f t="shared" si="8"/>
        <v>-58.474747000000001</v>
      </c>
      <c r="S29" s="38"/>
      <c r="T29" s="27">
        <f t="shared" si="9"/>
        <v>44.458333333333002</v>
      </c>
      <c r="U29" s="27">
        <f t="shared" si="10"/>
        <v>-200</v>
      </c>
      <c r="V29" s="27">
        <f t="shared" si="11"/>
        <v>-200</v>
      </c>
    </row>
    <row r="30" spans="2:22" x14ac:dyDescent="0.25">
      <c r="B30" s="88">
        <v>24312500000</v>
      </c>
      <c r="C30" s="88">
        <v>-37.544848999999999</v>
      </c>
      <c r="E30" s="88">
        <v>24312500000</v>
      </c>
      <c r="F30" s="88">
        <v>-44.776435999999997</v>
      </c>
      <c r="H30" s="27">
        <f t="shared" si="0"/>
        <v>32.625</v>
      </c>
      <c r="I30" s="27">
        <f t="shared" si="1"/>
        <v>-56.604182999999999</v>
      </c>
      <c r="J30" s="27">
        <f t="shared" si="2"/>
        <v>-33.280430000000003</v>
      </c>
      <c r="L30" s="27">
        <f t="shared" si="3"/>
        <v>36.5625</v>
      </c>
      <c r="M30" s="27">
        <f t="shared" si="4"/>
        <v>-40.018818000000003</v>
      </c>
      <c r="N30" s="27">
        <f t="shared" si="5"/>
        <v>-62.592007000000002</v>
      </c>
      <c r="P30" s="47">
        <f t="shared" si="6"/>
        <v>40.5</v>
      </c>
      <c r="Q30" s="27">
        <f t="shared" si="7"/>
        <v>-70.657509000000005</v>
      </c>
      <c r="R30" s="27">
        <f t="shared" si="8"/>
        <v>-57.340668000000001</v>
      </c>
      <c r="S30" s="38"/>
      <c r="T30" s="27">
        <f t="shared" si="9"/>
        <v>44.4375</v>
      </c>
      <c r="U30" s="27">
        <f t="shared" si="10"/>
        <v>-200</v>
      </c>
      <c r="V30" s="27">
        <f t="shared" si="11"/>
        <v>-200</v>
      </c>
    </row>
    <row r="31" spans="2:22" x14ac:dyDescent="0.25">
      <c r="B31" s="88">
        <v>25041666666.667</v>
      </c>
      <c r="C31" s="88">
        <v>-36.582957999999998</v>
      </c>
      <c r="E31" s="88">
        <v>25041666666.667</v>
      </c>
      <c r="F31" s="88">
        <v>-44.969822000000001</v>
      </c>
      <c r="H31" s="27">
        <f t="shared" si="0"/>
        <v>33.166666666666998</v>
      </c>
      <c r="I31" s="27">
        <f t="shared" si="1"/>
        <v>-54.245842000000003</v>
      </c>
      <c r="J31" s="27">
        <f t="shared" si="2"/>
        <v>-32.858597000000003</v>
      </c>
      <c r="L31" s="27">
        <f t="shared" si="3"/>
        <v>36.916666666666998</v>
      </c>
      <c r="M31" s="27">
        <f t="shared" si="4"/>
        <v>-39.864196999999997</v>
      </c>
      <c r="N31" s="27">
        <f t="shared" si="5"/>
        <v>-60.380566000000002</v>
      </c>
      <c r="P31" s="47">
        <f t="shared" si="6"/>
        <v>40.666666666666998</v>
      </c>
      <c r="Q31" s="27">
        <f t="shared" si="7"/>
        <v>-72.244918999999996</v>
      </c>
      <c r="R31" s="27">
        <f t="shared" si="8"/>
        <v>-57.541877999999997</v>
      </c>
      <c r="S31" s="38"/>
      <c r="T31" s="27">
        <f t="shared" si="9"/>
        <v>44.416666666666998</v>
      </c>
      <c r="U31" s="27">
        <f t="shared" si="10"/>
        <v>-200</v>
      </c>
      <c r="V31" s="27">
        <f t="shared" si="11"/>
        <v>-200</v>
      </c>
    </row>
    <row r="32" spans="2:22" x14ac:dyDescent="0.25">
      <c r="B32" s="88">
        <v>25770833333.333</v>
      </c>
      <c r="C32" s="88">
        <v>-35.509258000000003</v>
      </c>
      <c r="E32" s="88">
        <v>25770833333.333</v>
      </c>
      <c r="F32" s="88">
        <v>-45.017707999999999</v>
      </c>
      <c r="H32" s="27">
        <f t="shared" si="0"/>
        <v>33.708333333333002</v>
      </c>
      <c r="I32" s="27">
        <f t="shared" si="1"/>
        <v>-52.126624999999997</v>
      </c>
      <c r="J32" s="27">
        <f t="shared" si="2"/>
        <v>-32.463996999999999</v>
      </c>
      <c r="L32" s="27">
        <f t="shared" si="3"/>
        <v>37.270833333333002</v>
      </c>
      <c r="M32" s="27">
        <f t="shared" si="4"/>
        <v>-39.438701999999999</v>
      </c>
      <c r="N32" s="27">
        <f t="shared" si="5"/>
        <v>-58.780422000000002</v>
      </c>
      <c r="P32" s="47">
        <f t="shared" si="6"/>
        <v>40.833333333333002</v>
      </c>
      <c r="Q32" s="27">
        <f t="shared" si="7"/>
        <v>-73.452788999999996</v>
      </c>
      <c r="R32" s="27">
        <f t="shared" si="8"/>
        <v>-60.261330000000001</v>
      </c>
      <c r="S32" s="38"/>
      <c r="T32" s="27">
        <f t="shared" si="9"/>
        <v>44.395833333333002</v>
      </c>
      <c r="U32" s="27">
        <f t="shared" si="10"/>
        <v>-200</v>
      </c>
      <c r="V32" s="27">
        <f t="shared" si="11"/>
        <v>-200</v>
      </c>
    </row>
    <row r="33" spans="2:22" x14ac:dyDescent="0.25">
      <c r="B33" s="88">
        <v>26500000000</v>
      </c>
      <c r="C33" s="88">
        <v>-34.636111999999997</v>
      </c>
      <c r="E33" s="88">
        <v>26500000000</v>
      </c>
      <c r="F33" s="88">
        <v>-46.061442999999997</v>
      </c>
      <c r="H33" s="27">
        <f t="shared" si="0"/>
        <v>34.25</v>
      </c>
      <c r="I33" s="27">
        <f t="shared" si="1"/>
        <v>-50.490726000000002</v>
      </c>
      <c r="J33" s="27">
        <f t="shared" si="2"/>
        <v>-32.163372000000003</v>
      </c>
      <c r="L33" s="27">
        <f t="shared" si="3"/>
        <v>37.625</v>
      </c>
      <c r="M33" s="27">
        <f t="shared" si="4"/>
        <v>-39.055709999999998</v>
      </c>
      <c r="N33" s="27">
        <f t="shared" si="5"/>
        <v>-57.670161999999998</v>
      </c>
      <c r="P33" s="47">
        <f t="shared" si="6"/>
        <v>41</v>
      </c>
      <c r="Q33" s="27">
        <f t="shared" si="7"/>
        <v>-72.404015000000001</v>
      </c>
      <c r="R33" s="27">
        <f t="shared" si="8"/>
        <v>-57.763312999999997</v>
      </c>
      <c r="S33" s="38"/>
      <c r="T33" s="27">
        <f t="shared" si="9"/>
        <v>44.375</v>
      </c>
      <c r="U33" s="27">
        <f t="shared" si="10"/>
        <v>-200</v>
      </c>
      <c r="V33" s="27">
        <f t="shared" si="11"/>
        <v>-200</v>
      </c>
    </row>
    <row r="34" spans="2:22" x14ac:dyDescent="0.25">
      <c r="B34" s="88">
        <v>27229166666.667</v>
      </c>
      <c r="C34" s="88">
        <v>-34.186214</v>
      </c>
      <c r="E34" s="88">
        <v>27229166666.667</v>
      </c>
      <c r="F34" s="88">
        <v>-47.995201000000002</v>
      </c>
      <c r="H34" s="27">
        <f t="shared" si="0"/>
        <v>34.791666666666998</v>
      </c>
      <c r="I34" s="27">
        <f t="shared" si="1"/>
        <v>-49.489395000000002</v>
      </c>
      <c r="J34" s="27">
        <f t="shared" si="2"/>
        <v>-31.966766</v>
      </c>
      <c r="L34" s="27">
        <f t="shared" si="3"/>
        <v>37.979166666666998</v>
      </c>
      <c r="M34" s="27">
        <f t="shared" si="4"/>
        <v>-38.681643999999999</v>
      </c>
      <c r="N34" s="27">
        <f t="shared" si="5"/>
        <v>-56.339668000000003</v>
      </c>
      <c r="P34" s="47">
        <f t="shared" si="6"/>
        <v>41.166666666666998</v>
      </c>
      <c r="Q34" s="27">
        <f t="shared" si="7"/>
        <v>-73.097251999999997</v>
      </c>
      <c r="R34" s="27">
        <f t="shared" si="8"/>
        <v>-59.048305999999997</v>
      </c>
      <c r="S34" s="38"/>
      <c r="T34" s="27">
        <f t="shared" si="9"/>
        <v>44.354166666666998</v>
      </c>
      <c r="U34" s="27">
        <f t="shared" si="10"/>
        <v>-200</v>
      </c>
      <c r="V34" s="27">
        <f t="shared" si="11"/>
        <v>-200</v>
      </c>
    </row>
    <row r="35" spans="2:22" x14ac:dyDescent="0.25">
      <c r="B35" s="88">
        <v>27958333333.333</v>
      </c>
      <c r="C35" s="88">
        <v>-34.206699</v>
      </c>
      <c r="E35" s="88">
        <v>27958333333.333</v>
      </c>
      <c r="F35" s="88">
        <v>-50.325428000000002</v>
      </c>
      <c r="H35" s="27">
        <f t="shared" ref="H35:H51" si="12">B95/1000000000</f>
        <v>35.333333333333002</v>
      </c>
      <c r="I35" s="27">
        <f t="shared" ref="I35:I51" si="13">C95</f>
        <v>-49.106617</v>
      </c>
      <c r="J35" s="27">
        <f t="shared" ref="J35:J51" si="14">F95</f>
        <v>-32.026958</v>
      </c>
      <c r="L35" s="27">
        <f t="shared" ref="L35:L51" si="15">B149/1000000000</f>
        <v>38.333333333333002</v>
      </c>
      <c r="M35" s="27">
        <f t="shared" ref="M35:M51" si="16">C149</f>
        <v>-38.507164000000003</v>
      </c>
      <c r="N35" s="27">
        <f t="shared" ref="N35:N51" si="17">F149</f>
        <v>-55.412281</v>
      </c>
      <c r="P35" s="47">
        <f t="shared" ref="P35:P51" si="18">B203/1000000000</f>
        <v>41.333333333333002</v>
      </c>
      <c r="Q35" s="27">
        <f t="shared" ref="Q35:Q51" si="19">C203</f>
        <v>-71.811226000000005</v>
      </c>
      <c r="R35" s="27">
        <f t="shared" ref="R35:R51" si="20">F203</f>
        <v>-58.808146999999998</v>
      </c>
      <c r="S35" s="38"/>
      <c r="T35" s="27">
        <f t="shared" ref="T35:T51" si="21">B257/1000000000</f>
        <v>44.333333333333002</v>
      </c>
      <c r="U35" s="27">
        <f t="shared" ref="U35:U51" si="22">C257</f>
        <v>-200</v>
      </c>
      <c r="V35" s="27">
        <f t="shared" ref="V35:V51" si="23">F257</f>
        <v>-200</v>
      </c>
    </row>
    <row r="36" spans="2:22" x14ac:dyDescent="0.25">
      <c r="B36" s="88">
        <v>28687500000</v>
      </c>
      <c r="C36" s="88">
        <v>-34.443019999999997</v>
      </c>
      <c r="E36" s="88">
        <v>28687500000</v>
      </c>
      <c r="F36" s="88">
        <v>-50.736336000000001</v>
      </c>
      <c r="H36" s="27">
        <f t="shared" si="12"/>
        <v>35.875</v>
      </c>
      <c r="I36" s="27">
        <f t="shared" si="13"/>
        <v>-49.134017999999998</v>
      </c>
      <c r="J36" s="27">
        <f t="shared" si="14"/>
        <v>-32.386744999999998</v>
      </c>
      <c r="L36" s="27">
        <f t="shared" si="15"/>
        <v>38.6875</v>
      </c>
      <c r="M36" s="27">
        <f t="shared" si="16"/>
        <v>-38.563811999999999</v>
      </c>
      <c r="N36" s="27">
        <f t="shared" si="17"/>
        <v>-54.645606999999998</v>
      </c>
      <c r="P36" s="47">
        <f t="shared" si="18"/>
        <v>41.5</v>
      </c>
      <c r="Q36" s="27">
        <f t="shared" si="19"/>
        <v>-72.003692999999998</v>
      </c>
      <c r="R36" s="27">
        <f t="shared" si="20"/>
        <v>-57.312373999999998</v>
      </c>
      <c r="S36" s="38"/>
      <c r="T36" s="27">
        <f t="shared" si="21"/>
        <v>44.3125</v>
      </c>
      <c r="U36" s="27">
        <f t="shared" si="22"/>
        <v>-200</v>
      </c>
      <c r="V36" s="27">
        <f t="shared" si="23"/>
        <v>-200</v>
      </c>
    </row>
    <row r="37" spans="2:22" x14ac:dyDescent="0.25">
      <c r="B37" s="88">
        <v>29416666666.667</v>
      </c>
      <c r="C37" s="88">
        <v>-34.822398999999997</v>
      </c>
      <c r="E37" s="88">
        <v>29416666666.667</v>
      </c>
      <c r="F37" s="88">
        <v>-49.887191999999999</v>
      </c>
      <c r="H37" s="27">
        <f t="shared" si="12"/>
        <v>36.416666666666998</v>
      </c>
      <c r="I37" s="27">
        <f t="shared" si="13"/>
        <v>-49.224575000000002</v>
      </c>
      <c r="J37" s="27">
        <f t="shared" si="14"/>
        <v>-32.828395999999998</v>
      </c>
      <c r="L37" s="27">
        <f t="shared" si="15"/>
        <v>39.041666666666998</v>
      </c>
      <c r="M37" s="27">
        <f t="shared" si="16"/>
        <v>-38.896011000000001</v>
      </c>
      <c r="N37" s="27">
        <f t="shared" si="17"/>
        <v>-54.31559</v>
      </c>
      <c r="P37" s="47">
        <f t="shared" si="18"/>
        <v>41.666666666666998</v>
      </c>
      <c r="Q37" s="27">
        <f t="shared" si="19"/>
        <v>-71.370688999999999</v>
      </c>
      <c r="R37" s="27">
        <f t="shared" si="20"/>
        <v>-59.135773</v>
      </c>
      <c r="S37" s="38"/>
      <c r="T37" s="27">
        <f t="shared" si="21"/>
        <v>44.291666666666998</v>
      </c>
      <c r="U37" s="27">
        <f t="shared" si="22"/>
        <v>-200</v>
      </c>
      <c r="V37" s="27">
        <f t="shared" si="23"/>
        <v>-200</v>
      </c>
    </row>
    <row r="38" spans="2:22" x14ac:dyDescent="0.25">
      <c r="B38" s="88">
        <v>30145833333.333</v>
      </c>
      <c r="C38" s="88">
        <v>-35.329853</v>
      </c>
      <c r="E38" s="88">
        <v>30145833333.333</v>
      </c>
      <c r="F38" s="88">
        <v>-48.167853999999998</v>
      </c>
      <c r="H38" s="27">
        <f t="shared" si="12"/>
        <v>36.958333333333002</v>
      </c>
      <c r="I38" s="27">
        <f t="shared" si="13"/>
        <v>-49.177428999999997</v>
      </c>
      <c r="J38" s="27">
        <f t="shared" si="14"/>
        <v>-33.291564999999999</v>
      </c>
      <c r="L38" s="27">
        <f t="shared" si="15"/>
        <v>39.395833333333002</v>
      </c>
      <c r="M38" s="27">
        <f t="shared" si="16"/>
        <v>-39.054222000000003</v>
      </c>
      <c r="N38" s="27">
        <f t="shared" si="17"/>
        <v>-54.152656999999998</v>
      </c>
      <c r="P38" s="47">
        <f t="shared" si="18"/>
        <v>41.833333333333002</v>
      </c>
      <c r="Q38" s="27">
        <f t="shared" si="19"/>
        <v>-71.351050999999998</v>
      </c>
      <c r="R38" s="27">
        <f t="shared" si="20"/>
        <v>-57.427055000000003</v>
      </c>
      <c r="S38" s="38"/>
      <c r="T38" s="27">
        <f t="shared" si="21"/>
        <v>44.270833333333002</v>
      </c>
      <c r="U38" s="27">
        <f t="shared" si="22"/>
        <v>-200</v>
      </c>
      <c r="V38" s="27">
        <f t="shared" si="23"/>
        <v>-200</v>
      </c>
    </row>
    <row r="39" spans="2:22" x14ac:dyDescent="0.25">
      <c r="B39" s="88">
        <v>30875000000</v>
      </c>
      <c r="C39" s="88">
        <v>-35.877772999999998</v>
      </c>
      <c r="E39" s="88">
        <v>30875000000</v>
      </c>
      <c r="F39" s="88">
        <v>-47.014194000000003</v>
      </c>
      <c r="H39" s="27">
        <f t="shared" si="12"/>
        <v>37.5</v>
      </c>
      <c r="I39" s="27">
        <f t="shared" si="13"/>
        <v>-48.822445000000002</v>
      </c>
      <c r="J39" s="27">
        <f t="shared" si="14"/>
        <v>-33.686821000000002</v>
      </c>
      <c r="L39" s="27">
        <f t="shared" si="15"/>
        <v>39.75</v>
      </c>
      <c r="M39" s="27">
        <f t="shared" si="16"/>
        <v>-39.075629999999997</v>
      </c>
      <c r="N39" s="27">
        <f t="shared" si="17"/>
        <v>-54.440398999999999</v>
      </c>
      <c r="P39" s="47">
        <f t="shared" si="18"/>
        <v>42</v>
      </c>
      <c r="Q39" s="27">
        <f t="shared" si="19"/>
        <v>-70.124527</v>
      </c>
      <c r="R39" s="27">
        <f t="shared" si="20"/>
        <v>-57.963478000000002</v>
      </c>
      <c r="S39" s="38"/>
      <c r="T39" s="27">
        <f t="shared" si="21"/>
        <v>44.25</v>
      </c>
      <c r="U39" s="27">
        <f t="shared" si="22"/>
        <v>-200</v>
      </c>
      <c r="V39" s="27">
        <f t="shared" si="23"/>
        <v>-200</v>
      </c>
    </row>
    <row r="40" spans="2:22" x14ac:dyDescent="0.25">
      <c r="B40" s="88">
        <v>31604166666.667</v>
      </c>
      <c r="C40" s="88">
        <v>-35.718013999999997</v>
      </c>
      <c r="E40" s="88">
        <v>31604166666.667</v>
      </c>
      <c r="F40" s="88">
        <v>-45.554943000000002</v>
      </c>
      <c r="H40" s="27">
        <f t="shared" si="12"/>
        <v>38.041666666666998</v>
      </c>
      <c r="I40" s="27">
        <f t="shared" si="13"/>
        <v>-48.19191</v>
      </c>
      <c r="J40" s="27">
        <f t="shared" si="14"/>
        <v>-34.088088999999997</v>
      </c>
      <c r="L40" s="27">
        <f t="shared" si="15"/>
        <v>40.104166666666998</v>
      </c>
      <c r="M40" s="27">
        <f t="shared" si="16"/>
        <v>-39.077579</v>
      </c>
      <c r="N40" s="27">
        <f t="shared" si="17"/>
        <v>-54.880302</v>
      </c>
      <c r="P40" s="47">
        <f t="shared" si="18"/>
        <v>42.166666666666998</v>
      </c>
      <c r="Q40" s="27">
        <f t="shared" si="19"/>
        <v>-68.970695000000006</v>
      </c>
      <c r="R40" s="27">
        <f t="shared" si="20"/>
        <v>-57.229762999999998</v>
      </c>
      <c r="S40" s="38"/>
      <c r="T40" s="27">
        <f t="shared" si="21"/>
        <v>44.229166666666998</v>
      </c>
      <c r="U40" s="27">
        <f t="shared" si="22"/>
        <v>-200</v>
      </c>
      <c r="V40" s="27">
        <f t="shared" si="23"/>
        <v>-200</v>
      </c>
    </row>
    <row r="41" spans="2:22" x14ac:dyDescent="0.25">
      <c r="B41" s="88">
        <v>32333333333.333</v>
      </c>
      <c r="C41" s="88">
        <v>-34.834724000000001</v>
      </c>
      <c r="E41" s="88">
        <v>32333333333.333</v>
      </c>
      <c r="F41" s="88">
        <v>-43.451191000000001</v>
      </c>
      <c r="H41" s="27">
        <f t="shared" si="12"/>
        <v>38.583333333333002</v>
      </c>
      <c r="I41" s="27">
        <f t="shared" si="13"/>
        <v>-47.445476999999997</v>
      </c>
      <c r="J41" s="27">
        <f t="shared" si="14"/>
        <v>-34.354950000000002</v>
      </c>
      <c r="L41" s="27">
        <f t="shared" si="15"/>
        <v>40.458333333333002</v>
      </c>
      <c r="M41" s="27">
        <f t="shared" si="16"/>
        <v>-39.552878999999997</v>
      </c>
      <c r="N41" s="27">
        <f t="shared" si="17"/>
        <v>-55.325713999999998</v>
      </c>
      <c r="P41" s="47">
        <f t="shared" si="18"/>
        <v>42.333333333333002</v>
      </c>
      <c r="Q41" s="27">
        <f t="shared" si="19"/>
        <v>-69.757568000000006</v>
      </c>
      <c r="R41" s="27">
        <f t="shared" si="20"/>
        <v>-56.925724000000002</v>
      </c>
      <c r="S41" s="38"/>
      <c r="T41" s="27">
        <f t="shared" si="21"/>
        <v>44.208333333333002</v>
      </c>
      <c r="U41" s="27">
        <f t="shared" si="22"/>
        <v>-200</v>
      </c>
      <c r="V41" s="27">
        <f t="shared" si="23"/>
        <v>-200</v>
      </c>
    </row>
    <row r="42" spans="2:22" x14ac:dyDescent="0.25">
      <c r="B42" s="88">
        <v>33062500000</v>
      </c>
      <c r="C42" s="88">
        <v>-33.343677999999997</v>
      </c>
      <c r="E42" s="88">
        <v>33062500000</v>
      </c>
      <c r="F42" s="88">
        <v>-41.525337</v>
      </c>
      <c r="H42" s="27">
        <f t="shared" si="12"/>
        <v>39.125</v>
      </c>
      <c r="I42" s="27">
        <f t="shared" si="13"/>
        <v>-46.892238999999996</v>
      </c>
      <c r="J42" s="27">
        <f t="shared" si="14"/>
        <v>-34.570152</v>
      </c>
      <c r="L42" s="27">
        <f t="shared" si="15"/>
        <v>40.8125</v>
      </c>
      <c r="M42" s="27">
        <f t="shared" si="16"/>
        <v>-40.419521000000003</v>
      </c>
      <c r="N42" s="27">
        <f t="shared" si="17"/>
        <v>-55.866912999999997</v>
      </c>
      <c r="P42" s="47">
        <f t="shared" si="18"/>
        <v>42.5</v>
      </c>
      <c r="Q42" s="27">
        <f t="shared" si="19"/>
        <v>-70.284041999999999</v>
      </c>
      <c r="R42" s="27">
        <f t="shared" si="20"/>
        <v>-58.415225999999997</v>
      </c>
      <c r="S42" s="38"/>
      <c r="T42" s="27">
        <f t="shared" si="21"/>
        <v>44.1875</v>
      </c>
      <c r="U42" s="27">
        <f t="shared" si="22"/>
        <v>-200</v>
      </c>
      <c r="V42" s="27">
        <f t="shared" si="23"/>
        <v>-200</v>
      </c>
    </row>
    <row r="43" spans="2:22" x14ac:dyDescent="0.25">
      <c r="B43" s="88">
        <v>33791666666.667</v>
      </c>
      <c r="C43" s="88">
        <v>-31.976429</v>
      </c>
      <c r="E43" s="88">
        <v>33791666666.667</v>
      </c>
      <c r="F43" s="88">
        <v>-39.758442000000002</v>
      </c>
      <c r="H43" s="27">
        <f t="shared" si="12"/>
        <v>39.666666666666998</v>
      </c>
      <c r="I43" s="27">
        <f t="shared" si="13"/>
        <v>-46.668526</v>
      </c>
      <c r="J43" s="27">
        <f t="shared" si="14"/>
        <v>-34.767155000000002</v>
      </c>
      <c r="L43" s="27">
        <f t="shared" si="15"/>
        <v>41.166666666666998</v>
      </c>
      <c r="M43" s="27">
        <f t="shared" si="16"/>
        <v>-41.595900999999998</v>
      </c>
      <c r="N43" s="27">
        <f t="shared" si="17"/>
        <v>-56.543906999999997</v>
      </c>
      <c r="P43" s="47">
        <f t="shared" si="18"/>
        <v>42.666666666666998</v>
      </c>
      <c r="Q43" s="27">
        <f t="shared" si="19"/>
        <v>-68.796836999999996</v>
      </c>
      <c r="R43" s="27">
        <f t="shared" si="20"/>
        <v>-56.209277999999998</v>
      </c>
      <c r="S43" s="38"/>
      <c r="T43" s="27">
        <f t="shared" si="21"/>
        <v>44.166666666666998</v>
      </c>
      <c r="U43" s="27">
        <f t="shared" si="22"/>
        <v>-200</v>
      </c>
      <c r="V43" s="27">
        <f t="shared" si="23"/>
        <v>-200</v>
      </c>
    </row>
    <row r="44" spans="2:22" x14ac:dyDescent="0.25">
      <c r="B44" s="88">
        <v>34520833333.333</v>
      </c>
      <c r="C44" s="88">
        <v>-31.359838</v>
      </c>
      <c r="E44" s="88">
        <v>34520833333.333</v>
      </c>
      <c r="F44" s="88">
        <v>-38.523178000000001</v>
      </c>
      <c r="H44" s="27">
        <f t="shared" si="12"/>
        <v>40.208333333333002</v>
      </c>
      <c r="I44" s="27">
        <f t="shared" si="13"/>
        <v>-46.890743000000001</v>
      </c>
      <c r="J44" s="27">
        <f t="shared" si="14"/>
        <v>-34.903706</v>
      </c>
      <c r="L44" s="27">
        <f t="shared" si="15"/>
        <v>41.520833333333002</v>
      </c>
      <c r="M44" s="27">
        <f t="shared" si="16"/>
        <v>-42.654162999999997</v>
      </c>
      <c r="N44" s="27">
        <f t="shared" si="17"/>
        <v>-57.470118999999997</v>
      </c>
      <c r="P44" s="47">
        <f t="shared" si="18"/>
        <v>42.833333333333002</v>
      </c>
      <c r="Q44" s="27">
        <f t="shared" si="19"/>
        <v>-68.427429000000004</v>
      </c>
      <c r="R44" s="27">
        <f t="shared" si="20"/>
        <v>-56.249653000000002</v>
      </c>
      <c r="S44" s="38"/>
      <c r="T44" s="27">
        <f t="shared" si="21"/>
        <v>44.145833333333002</v>
      </c>
      <c r="U44" s="27">
        <f t="shared" si="22"/>
        <v>-200</v>
      </c>
      <c r="V44" s="27">
        <f t="shared" si="23"/>
        <v>-200</v>
      </c>
    </row>
    <row r="45" spans="2:22" x14ac:dyDescent="0.25">
      <c r="B45" s="88">
        <v>35250000000</v>
      </c>
      <c r="C45" s="88">
        <v>-31.360363</v>
      </c>
      <c r="E45" s="88">
        <v>35250000000</v>
      </c>
      <c r="F45" s="88">
        <v>-37.503993999999999</v>
      </c>
      <c r="H45" s="27">
        <f t="shared" si="12"/>
        <v>40.75</v>
      </c>
      <c r="I45" s="27">
        <f t="shared" si="13"/>
        <v>-47.243293999999999</v>
      </c>
      <c r="J45" s="27">
        <f t="shared" si="14"/>
        <v>-34.942608</v>
      </c>
      <c r="L45" s="27">
        <f t="shared" si="15"/>
        <v>41.875</v>
      </c>
      <c r="M45" s="27">
        <f t="shared" si="16"/>
        <v>-43.209693999999999</v>
      </c>
      <c r="N45" s="27">
        <f t="shared" si="17"/>
        <v>-57.345264</v>
      </c>
      <c r="P45" s="47">
        <f t="shared" si="18"/>
        <v>43</v>
      </c>
      <c r="Q45" s="27">
        <f t="shared" si="19"/>
        <v>-68.590889000000004</v>
      </c>
      <c r="R45" s="27">
        <f t="shared" si="20"/>
        <v>-56.07967</v>
      </c>
      <c r="S45" s="38"/>
      <c r="T45" s="27">
        <f t="shared" si="21"/>
        <v>44.125</v>
      </c>
      <c r="U45" s="27">
        <f t="shared" si="22"/>
        <v>-200</v>
      </c>
      <c r="V45" s="27">
        <f t="shared" si="23"/>
        <v>-200</v>
      </c>
    </row>
    <row r="46" spans="2:22" x14ac:dyDescent="0.25">
      <c r="B46" s="88">
        <v>35979166666.667</v>
      </c>
      <c r="C46" s="88">
        <v>-30.635501999999999</v>
      </c>
      <c r="E46" s="88">
        <v>35979166666.667</v>
      </c>
      <c r="F46" s="88">
        <v>-36.834881000000003</v>
      </c>
      <c r="H46" s="27">
        <f t="shared" si="12"/>
        <v>41.291666666666998</v>
      </c>
      <c r="I46" s="27">
        <f t="shared" si="13"/>
        <v>-47.661361999999997</v>
      </c>
      <c r="J46" s="27">
        <f t="shared" si="14"/>
        <v>-34.773529000000003</v>
      </c>
      <c r="L46" s="27">
        <f t="shared" si="15"/>
        <v>42.229166666666998</v>
      </c>
      <c r="M46" s="27">
        <f t="shared" si="16"/>
        <v>-43.313811999999999</v>
      </c>
      <c r="N46" s="27">
        <f t="shared" si="17"/>
        <v>-56.952399999999997</v>
      </c>
      <c r="P46" s="47">
        <f t="shared" si="18"/>
        <v>43.166666666666998</v>
      </c>
      <c r="Q46" s="27">
        <f t="shared" si="19"/>
        <v>-68.571487000000005</v>
      </c>
      <c r="R46" s="27">
        <f t="shared" si="20"/>
        <v>-55.514755000000001</v>
      </c>
      <c r="S46" s="38"/>
      <c r="T46" s="27">
        <f t="shared" si="21"/>
        <v>44.104166666666998</v>
      </c>
      <c r="U46" s="27">
        <f t="shared" si="22"/>
        <v>-200</v>
      </c>
      <c r="V46" s="27">
        <f t="shared" si="23"/>
        <v>-200</v>
      </c>
    </row>
    <row r="47" spans="2:22" x14ac:dyDescent="0.25">
      <c r="B47" s="88">
        <v>36708333333.333</v>
      </c>
      <c r="C47" s="88">
        <v>-28.939602000000001</v>
      </c>
      <c r="E47" s="88">
        <v>36708333333.333</v>
      </c>
      <c r="F47" s="88">
        <v>-36.123116000000003</v>
      </c>
      <c r="H47" s="27">
        <f t="shared" si="12"/>
        <v>41.833333333333002</v>
      </c>
      <c r="I47" s="27">
        <f t="shared" si="13"/>
        <v>-47.667641000000003</v>
      </c>
      <c r="J47" s="27">
        <f t="shared" si="14"/>
        <v>-34.600802999999999</v>
      </c>
      <c r="L47" s="27">
        <f t="shared" si="15"/>
        <v>42.583333333333002</v>
      </c>
      <c r="M47" s="27">
        <f t="shared" si="16"/>
        <v>-43.052166</v>
      </c>
      <c r="N47" s="27">
        <f t="shared" si="17"/>
        <v>-56.505234000000002</v>
      </c>
      <c r="P47" s="47">
        <f t="shared" si="18"/>
        <v>43.333333333333002</v>
      </c>
      <c r="Q47" s="27">
        <f t="shared" si="19"/>
        <v>-68.810920999999993</v>
      </c>
      <c r="R47" s="27">
        <f t="shared" si="20"/>
        <v>-56.442698999999998</v>
      </c>
      <c r="S47" s="38"/>
      <c r="T47" s="27">
        <f t="shared" si="21"/>
        <v>44.083333333333002</v>
      </c>
      <c r="U47" s="27">
        <f t="shared" si="22"/>
        <v>-200</v>
      </c>
      <c r="V47" s="27">
        <f t="shared" si="23"/>
        <v>-200</v>
      </c>
    </row>
    <row r="48" spans="2:22" x14ac:dyDescent="0.25">
      <c r="B48" s="88">
        <v>37437500000</v>
      </c>
      <c r="C48" s="88">
        <v>-26.544388000000001</v>
      </c>
      <c r="E48" s="88">
        <v>37437500000</v>
      </c>
      <c r="F48" s="88">
        <v>-35.39011</v>
      </c>
      <c r="H48" s="27">
        <f t="shared" si="12"/>
        <v>42.375</v>
      </c>
      <c r="I48" s="27">
        <f t="shared" si="13"/>
        <v>-47.510860000000001</v>
      </c>
      <c r="J48" s="27">
        <f t="shared" si="14"/>
        <v>-34.262034999999997</v>
      </c>
      <c r="L48" s="27">
        <f t="shared" si="15"/>
        <v>42.9375</v>
      </c>
      <c r="M48" s="27">
        <f t="shared" si="16"/>
        <v>-43.130549999999999</v>
      </c>
      <c r="N48" s="27">
        <f t="shared" si="17"/>
        <v>-56.870888000000001</v>
      </c>
      <c r="P48" s="47">
        <f t="shared" si="18"/>
        <v>43.5</v>
      </c>
      <c r="Q48" s="27">
        <f t="shared" si="19"/>
        <v>-67.816199999999995</v>
      </c>
      <c r="R48" s="27">
        <f t="shared" si="20"/>
        <v>-55.05048</v>
      </c>
      <c r="S48" s="38"/>
      <c r="T48" s="27">
        <f t="shared" si="21"/>
        <v>44.0625</v>
      </c>
      <c r="U48" s="27">
        <f t="shared" si="22"/>
        <v>-200</v>
      </c>
      <c r="V48" s="27">
        <f t="shared" si="23"/>
        <v>-200</v>
      </c>
    </row>
    <row r="49" spans="2:22" x14ac:dyDescent="0.25">
      <c r="B49" s="88">
        <v>38166666666.667</v>
      </c>
      <c r="C49" s="88">
        <v>-24.537012000000001</v>
      </c>
      <c r="E49" s="88">
        <v>38166666666.667</v>
      </c>
      <c r="F49" s="88">
        <v>-34.865958999999997</v>
      </c>
      <c r="H49" s="27">
        <f t="shared" si="12"/>
        <v>42.916666666666998</v>
      </c>
      <c r="I49" s="27">
        <f t="shared" si="13"/>
        <v>-47.296551000000001</v>
      </c>
      <c r="J49" s="27">
        <f t="shared" si="14"/>
        <v>-33.775314000000002</v>
      </c>
      <c r="L49" s="27">
        <f t="shared" si="15"/>
        <v>43.291666666666998</v>
      </c>
      <c r="M49" s="27">
        <f t="shared" si="16"/>
        <v>-43.767238999999996</v>
      </c>
      <c r="N49" s="27">
        <f t="shared" si="17"/>
        <v>-57.030234999999998</v>
      </c>
      <c r="P49" s="47">
        <f t="shared" si="18"/>
        <v>43.666666666666998</v>
      </c>
      <c r="Q49" s="27">
        <f t="shared" si="19"/>
        <v>-67.880875000000003</v>
      </c>
      <c r="R49" s="27">
        <f t="shared" si="20"/>
        <v>-54.677363999999997</v>
      </c>
      <c r="S49" s="38"/>
      <c r="T49" s="27">
        <f t="shared" si="21"/>
        <v>44.041666666666998</v>
      </c>
      <c r="U49" s="27">
        <f t="shared" si="22"/>
        <v>-200</v>
      </c>
      <c r="V49" s="27">
        <f t="shared" si="23"/>
        <v>-200</v>
      </c>
    </row>
    <row r="50" spans="2:22" x14ac:dyDescent="0.25">
      <c r="B50" s="88">
        <v>38895833333.333</v>
      </c>
      <c r="C50" s="88">
        <v>-22.815144</v>
      </c>
      <c r="E50" s="88">
        <v>38895833333.333</v>
      </c>
      <c r="F50" s="88">
        <v>-35.513184000000003</v>
      </c>
      <c r="H50" s="27">
        <f t="shared" si="12"/>
        <v>43.458333333333002</v>
      </c>
      <c r="I50" s="27">
        <f t="shared" si="13"/>
        <v>-47.188389000000001</v>
      </c>
      <c r="J50" s="27">
        <f t="shared" si="14"/>
        <v>-32.862087000000002</v>
      </c>
      <c r="L50" s="27">
        <f t="shared" si="15"/>
        <v>43.645833333333002</v>
      </c>
      <c r="M50" s="27">
        <f t="shared" si="16"/>
        <v>-44.169742999999997</v>
      </c>
      <c r="N50" s="27">
        <f t="shared" si="17"/>
        <v>-56.767643</v>
      </c>
      <c r="P50" s="47">
        <f t="shared" si="18"/>
        <v>43.833333333333002</v>
      </c>
      <c r="Q50" s="27">
        <f t="shared" si="19"/>
        <v>-67.672768000000005</v>
      </c>
      <c r="R50" s="27">
        <f t="shared" si="20"/>
        <v>-54.888568999999997</v>
      </c>
      <c r="S50" s="38"/>
      <c r="T50" s="27">
        <f t="shared" si="21"/>
        <v>44.020833333333002</v>
      </c>
      <c r="U50" s="27">
        <f t="shared" si="22"/>
        <v>-200</v>
      </c>
      <c r="V50" s="27">
        <f t="shared" si="23"/>
        <v>-200</v>
      </c>
    </row>
    <row r="51" spans="2:22" x14ac:dyDescent="0.25">
      <c r="B51" s="88">
        <v>39625000000</v>
      </c>
      <c r="C51" s="88">
        <v>-21.515986999999999</v>
      </c>
      <c r="E51" s="88">
        <v>39625000000</v>
      </c>
      <c r="F51" s="88">
        <v>-37.675044999999997</v>
      </c>
      <c r="H51" s="27">
        <f t="shared" si="12"/>
        <v>44</v>
      </c>
      <c r="I51" s="27">
        <f t="shared" si="13"/>
        <v>-47.131298000000001</v>
      </c>
      <c r="J51" s="27">
        <f t="shared" si="14"/>
        <v>-32.152617999999997</v>
      </c>
      <c r="L51" s="27">
        <f t="shared" si="15"/>
        <v>44</v>
      </c>
      <c r="M51" s="27">
        <f t="shared" si="16"/>
        <v>-44.419333999999999</v>
      </c>
      <c r="N51" s="27">
        <f t="shared" si="17"/>
        <v>-56.433757999999997</v>
      </c>
      <c r="P51" s="47">
        <f t="shared" si="18"/>
        <v>44</v>
      </c>
      <c r="Q51" s="27">
        <f t="shared" si="19"/>
        <v>-67.744049000000004</v>
      </c>
      <c r="R51" s="27">
        <f t="shared" si="20"/>
        <v>-54.169853000000003</v>
      </c>
      <c r="S51" s="38"/>
      <c r="T51" s="27">
        <f t="shared" si="21"/>
        <v>44</v>
      </c>
      <c r="U51" s="27">
        <f t="shared" si="22"/>
        <v>-200</v>
      </c>
      <c r="V51" s="27">
        <f t="shared" si="23"/>
        <v>-200</v>
      </c>
    </row>
    <row r="52" spans="2:22" x14ac:dyDescent="0.25">
      <c r="B52" s="88">
        <v>40354166666.667</v>
      </c>
      <c r="C52" s="88">
        <v>-20.864591999999998</v>
      </c>
      <c r="E52" s="88">
        <v>40354166666.667</v>
      </c>
      <c r="F52" s="88">
        <v>-41.205874999999999</v>
      </c>
    </row>
    <row r="53" spans="2:22" x14ac:dyDescent="0.25">
      <c r="B53" s="88">
        <v>41083333333.333</v>
      </c>
      <c r="C53" s="88">
        <v>-20.800132999999999</v>
      </c>
      <c r="E53" s="88">
        <v>41083333333.333</v>
      </c>
      <c r="F53" s="88">
        <v>-47.368724999999998</v>
      </c>
    </row>
    <row r="54" spans="2:22" x14ac:dyDescent="0.25">
      <c r="B54" s="88">
        <v>41812500000</v>
      </c>
      <c r="C54" s="88">
        <v>-20.644940999999999</v>
      </c>
      <c r="E54" s="88">
        <v>41812500000</v>
      </c>
      <c r="F54" s="88">
        <v>-47.488781000000003</v>
      </c>
    </row>
    <row r="55" spans="2:22" x14ac:dyDescent="0.25">
      <c r="B55" s="88">
        <v>42541666666.667</v>
      </c>
      <c r="C55" s="88">
        <v>-20.280766</v>
      </c>
      <c r="E55" s="88">
        <v>42541666666.667</v>
      </c>
      <c r="F55" s="88">
        <v>-46.203896</v>
      </c>
    </row>
    <row r="56" spans="2:22" x14ac:dyDescent="0.25">
      <c r="B56" s="88">
        <v>43270833333.333</v>
      </c>
      <c r="C56" s="88">
        <v>-19.588529999999999</v>
      </c>
      <c r="E56" s="88">
        <v>43270833333.333</v>
      </c>
      <c r="F56" s="88">
        <v>-41.835472000000003</v>
      </c>
    </row>
    <row r="57" spans="2:22" x14ac:dyDescent="0.25">
      <c r="B57" s="88">
        <v>44000000000</v>
      </c>
      <c r="C57" s="88">
        <v>-19.111052000000001</v>
      </c>
      <c r="E57" s="88">
        <v>44000000000</v>
      </c>
      <c r="F57" s="88">
        <v>-42.252476000000001</v>
      </c>
    </row>
    <row r="58" spans="2:22" x14ac:dyDescent="0.25">
      <c r="B58" s="88" t="s">
        <v>21</v>
      </c>
      <c r="E58" s="88" t="s">
        <v>21</v>
      </c>
    </row>
    <row r="61" spans="2:22" x14ac:dyDescent="0.25">
      <c r="B61" s="88" t="s">
        <v>22</v>
      </c>
      <c r="E61" s="88" t="s">
        <v>22</v>
      </c>
    </row>
    <row r="62" spans="2:22" x14ac:dyDescent="0.25">
      <c r="B62" s="88" t="s">
        <v>19</v>
      </c>
      <c r="C62" s="88" t="s">
        <v>258</v>
      </c>
      <c r="E62" s="88" t="s">
        <v>19</v>
      </c>
      <c r="F62" s="88" t="s">
        <v>258</v>
      </c>
    </row>
    <row r="63" spans="2:22" x14ac:dyDescent="0.25">
      <c r="B63" s="88">
        <v>18000000000</v>
      </c>
      <c r="C63" s="88">
        <v>-69.248703000000006</v>
      </c>
      <c r="E63" s="88">
        <v>18000000000</v>
      </c>
      <c r="F63" s="88">
        <v>-43.834549000000003</v>
      </c>
    </row>
    <row r="64" spans="2:22" x14ac:dyDescent="0.25">
      <c r="B64" s="88">
        <v>18541666666.667</v>
      </c>
      <c r="C64" s="88">
        <v>-70.082565000000002</v>
      </c>
      <c r="E64" s="88">
        <v>18541666666.667</v>
      </c>
      <c r="F64" s="88">
        <v>-43.444243999999998</v>
      </c>
    </row>
    <row r="65" spans="2:6" x14ac:dyDescent="0.25">
      <c r="B65" s="88">
        <v>19083333333.333</v>
      </c>
      <c r="C65" s="88">
        <v>-71.205910000000003</v>
      </c>
      <c r="E65" s="88">
        <v>19083333333.333</v>
      </c>
      <c r="F65" s="88">
        <v>-42.970016000000001</v>
      </c>
    </row>
    <row r="66" spans="2:6" x14ac:dyDescent="0.25">
      <c r="B66" s="88">
        <v>19625000000</v>
      </c>
      <c r="C66" s="88">
        <v>-72.952950000000001</v>
      </c>
      <c r="E66" s="88">
        <v>19625000000</v>
      </c>
      <c r="F66" s="88">
        <v>-42.512974</v>
      </c>
    </row>
    <row r="67" spans="2:6" x14ac:dyDescent="0.25">
      <c r="B67" s="88">
        <v>20166666666.667</v>
      </c>
      <c r="C67" s="88">
        <v>-75.058670000000006</v>
      </c>
      <c r="E67" s="88">
        <v>20166666666.667</v>
      </c>
      <c r="F67" s="88">
        <v>-42.036129000000003</v>
      </c>
    </row>
    <row r="68" spans="2:6" x14ac:dyDescent="0.25">
      <c r="B68" s="88">
        <v>20708333333.333</v>
      </c>
      <c r="C68" s="88">
        <v>-74.440887000000004</v>
      </c>
      <c r="E68" s="88">
        <v>20708333333.333</v>
      </c>
      <c r="F68" s="88">
        <v>-41.674441999999999</v>
      </c>
    </row>
    <row r="69" spans="2:6" x14ac:dyDescent="0.25">
      <c r="B69" s="88">
        <v>21250000000</v>
      </c>
      <c r="C69" s="88">
        <v>-77.243049999999997</v>
      </c>
      <c r="E69" s="88">
        <v>21250000000</v>
      </c>
      <c r="F69" s="88">
        <v>-41.261555000000001</v>
      </c>
    </row>
    <row r="70" spans="2:6" x14ac:dyDescent="0.25">
      <c r="B70" s="88">
        <v>21791666666.667</v>
      </c>
      <c r="C70" s="88">
        <v>-80.337669000000005</v>
      </c>
      <c r="E70" s="88">
        <v>21791666666.667</v>
      </c>
      <c r="F70" s="88">
        <v>-41.171509</v>
      </c>
    </row>
    <row r="71" spans="2:6" x14ac:dyDescent="0.25">
      <c r="B71" s="88">
        <v>22333333333.333</v>
      </c>
      <c r="C71" s="88">
        <v>-85.496596999999994</v>
      </c>
      <c r="E71" s="88">
        <v>22333333333.333</v>
      </c>
      <c r="F71" s="88">
        <v>-40.951408000000001</v>
      </c>
    </row>
    <row r="72" spans="2:6" x14ac:dyDescent="0.25">
      <c r="B72" s="88">
        <v>22875000000</v>
      </c>
      <c r="C72" s="88">
        <v>-84.661040999999997</v>
      </c>
      <c r="E72" s="88">
        <v>22875000000</v>
      </c>
      <c r="F72" s="88">
        <v>-40.867840000000001</v>
      </c>
    </row>
    <row r="73" spans="2:6" x14ac:dyDescent="0.25">
      <c r="B73" s="88">
        <v>23416666666.667</v>
      </c>
      <c r="C73" s="88">
        <v>-82.068413000000007</v>
      </c>
      <c r="E73" s="88">
        <v>23416666666.667</v>
      </c>
      <c r="F73" s="88">
        <v>-40.832932</v>
      </c>
    </row>
    <row r="74" spans="2:6" x14ac:dyDescent="0.25">
      <c r="B74" s="88">
        <v>23958333333.333</v>
      </c>
      <c r="C74" s="88">
        <v>-80.673950000000005</v>
      </c>
      <c r="E74" s="88">
        <v>23958333333.333</v>
      </c>
      <c r="F74" s="88">
        <v>-41.011265000000002</v>
      </c>
    </row>
    <row r="75" spans="2:6" x14ac:dyDescent="0.25">
      <c r="B75" s="88">
        <v>24500000000</v>
      </c>
      <c r="C75" s="88">
        <v>-80.567145999999994</v>
      </c>
      <c r="E75" s="88">
        <v>24500000000</v>
      </c>
      <c r="F75" s="88">
        <v>-41.521515000000001</v>
      </c>
    </row>
    <row r="76" spans="2:6" x14ac:dyDescent="0.25">
      <c r="B76" s="88">
        <v>25041666666.667</v>
      </c>
      <c r="C76" s="88">
        <v>-81.502906999999993</v>
      </c>
      <c r="E76" s="88">
        <v>25041666666.667</v>
      </c>
      <c r="F76" s="88">
        <v>-42.242035000000001</v>
      </c>
    </row>
    <row r="77" spans="2:6" x14ac:dyDescent="0.25">
      <c r="B77" s="88">
        <v>25583333333.333</v>
      </c>
      <c r="C77" s="88">
        <v>-80.506386000000006</v>
      </c>
      <c r="E77" s="88">
        <v>25583333333.333</v>
      </c>
      <c r="F77" s="88">
        <v>-42.386845000000001</v>
      </c>
    </row>
    <row r="78" spans="2:6" x14ac:dyDescent="0.25">
      <c r="B78" s="88">
        <v>26125000000</v>
      </c>
      <c r="C78" s="88">
        <v>-78.104324000000005</v>
      </c>
      <c r="E78" s="88">
        <v>26125000000</v>
      </c>
      <c r="F78" s="88">
        <v>-41.806263000000001</v>
      </c>
    </row>
    <row r="79" spans="2:6" x14ac:dyDescent="0.25">
      <c r="B79" s="88">
        <v>26666666666.667</v>
      </c>
      <c r="C79" s="88">
        <v>-74.126555999999994</v>
      </c>
      <c r="E79" s="88">
        <v>26666666666.667</v>
      </c>
      <c r="F79" s="88">
        <v>-40.349978999999998</v>
      </c>
    </row>
    <row r="80" spans="2:6" x14ac:dyDescent="0.25">
      <c r="B80" s="88">
        <v>27208333333.333</v>
      </c>
      <c r="C80" s="88">
        <v>-71.007926999999995</v>
      </c>
      <c r="E80" s="88">
        <v>27208333333.333</v>
      </c>
      <c r="F80" s="88">
        <v>-38.842548000000001</v>
      </c>
    </row>
    <row r="81" spans="2:6" x14ac:dyDescent="0.25">
      <c r="B81" s="88">
        <v>27750000000</v>
      </c>
      <c r="C81" s="88">
        <v>-70.031593000000001</v>
      </c>
      <c r="E81" s="88">
        <v>27750000000</v>
      </c>
      <c r="F81" s="88">
        <v>-37.501598000000001</v>
      </c>
    </row>
    <row r="82" spans="2:6" x14ac:dyDescent="0.25">
      <c r="B82" s="88">
        <v>28291666666.667</v>
      </c>
      <c r="C82" s="88">
        <v>-69.274474999999995</v>
      </c>
      <c r="E82" s="88">
        <v>28291666666.667</v>
      </c>
      <c r="F82" s="88">
        <v>-36.442070000000001</v>
      </c>
    </row>
    <row r="83" spans="2:6" x14ac:dyDescent="0.25">
      <c r="B83" s="88">
        <v>28833333333.333</v>
      </c>
      <c r="C83" s="88">
        <v>-68.290878000000006</v>
      </c>
      <c r="E83" s="88">
        <v>28833333333.333</v>
      </c>
      <c r="F83" s="88">
        <v>-35.784289999999999</v>
      </c>
    </row>
    <row r="84" spans="2:6" x14ac:dyDescent="0.25">
      <c r="B84" s="88">
        <v>29375000000</v>
      </c>
      <c r="C84" s="88">
        <v>-65.856430000000003</v>
      </c>
      <c r="E84" s="88">
        <v>29375000000</v>
      </c>
      <c r="F84" s="88">
        <v>-35.279162999999997</v>
      </c>
    </row>
    <row r="85" spans="2:6" x14ac:dyDescent="0.25">
      <c r="B85" s="88">
        <v>29916666666.667</v>
      </c>
      <c r="C85" s="88">
        <v>-63.508277999999997</v>
      </c>
      <c r="E85" s="88">
        <v>29916666666.667</v>
      </c>
      <c r="F85" s="88">
        <v>-34.957602999999999</v>
      </c>
    </row>
    <row r="86" spans="2:6" x14ac:dyDescent="0.25">
      <c r="B86" s="88">
        <v>30458333333.333</v>
      </c>
      <c r="C86" s="88">
        <v>-61.173878000000002</v>
      </c>
      <c r="E86" s="88">
        <v>30458333333.333</v>
      </c>
      <c r="F86" s="88">
        <v>-34.563994999999998</v>
      </c>
    </row>
    <row r="87" spans="2:6" x14ac:dyDescent="0.25">
      <c r="B87" s="88">
        <v>31000000000</v>
      </c>
      <c r="C87" s="88">
        <v>-59.946911</v>
      </c>
      <c r="E87" s="88">
        <v>31000000000</v>
      </c>
      <c r="F87" s="88">
        <v>-34.197983000000001</v>
      </c>
    </row>
    <row r="88" spans="2:6" x14ac:dyDescent="0.25">
      <c r="B88" s="88">
        <v>31541666666.667</v>
      </c>
      <c r="C88" s="88">
        <v>-59.324874999999999</v>
      </c>
      <c r="E88" s="88">
        <v>31541666666.667</v>
      </c>
      <c r="F88" s="88">
        <v>-33.883011000000003</v>
      </c>
    </row>
    <row r="89" spans="2:6" x14ac:dyDescent="0.25">
      <c r="B89" s="88">
        <v>32083333333.333</v>
      </c>
      <c r="C89" s="88">
        <v>-58.339863000000001</v>
      </c>
      <c r="E89" s="88">
        <v>32083333333.333</v>
      </c>
      <c r="F89" s="88">
        <v>-33.649113</v>
      </c>
    </row>
    <row r="90" spans="2:6" x14ac:dyDescent="0.25">
      <c r="B90" s="88">
        <v>32625000000</v>
      </c>
      <c r="C90" s="88">
        <v>-56.604182999999999</v>
      </c>
      <c r="E90" s="88">
        <v>32625000000</v>
      </c>
      <c r="F90" s="88">
        <v>-33.280430000000003</v>
      </c>
    </row>
    <row r="91" spans="2:6" x14ac:dyDescent="0.25">
      <c r="B91" s="88">
        <v>33166666666.667</v>
      </c>
      <c r="C91" s="88">
        <v>-54.245842000000003</v>
      </c>
      <c r="E91" s="88">
        <v>33166666666.667</v>
      </c>
      <c r="F91" s="88">
        <v>-32.858597000000003</v>
      </c>
    </row>
    <row r="92" spans="2:6" x14ac:dyDescent="0.25">
      <c r="B92" s="88">
        <v>33708333333.333</v>
      </c>
      <c r="C92" s="88">
        <v>-52.126624999999997</v>
      </c>
      <c r="E92" s="88">
        <v>33708333333.333</v>
      </c>
      <c r="F92" s="88">
        <v>-32.463996999999999</v>
      </c>
    </row>
    <row r="93" spans="2:6" x14ac:dyDescent="0.25">
      <c r="B93" s="88">
        <v>34250000000</v>
      </c>
      <c r="C93" s="88">
        <v>-50.490726000000002</v>
      </c>
      <c r="E93" s="88">
        <v>34250000000</v>
      </c>
      <c r="F93" s="88">
        <v>-32.163372000000003</v>
      </c>
    </row>
    <row r="94" spans="2:6" x14ac:dyDescent="0.25">
      <c r="B94" s="88">
        <v>34791666666.667</v>
      </c>
      <c r="C94" s="88">
        <v>-49.489395000000002</v>
      </c>
      <c r="E94" s="88">
        <v>34791666666.667</v>
      </c>
      <c r="F94" s="88">
        <v>-31.966766</v>
      </c>
    </row>
    <row r="95" spans="2:6" x14ac:dyDescent="0.25">
      <c r="B95" s="88">
        <v>35333333333.333</v>
      </c>
      <c r="C95" s="88">
        <v>-49.106617</v>
      </c>
      <c r="E95" s="88">
        <v>35333333333.333</v>
      </c>
      <c r="F95" s="88">
        <v>-32.026958</v>
      </c>
    </row>
    <row r="96" spans="2:6" x14ac:dyDescent="0.25">
      <c r="B96" s="88">
        <v>35875000000</v>
      </c>
      <c r="C96" s="88">
        <v>-49.134017999999998</v>
      </c>
      <c r="E96" s="88">
        <v>35875000000</v>
      </c>
      <c r="F96" s="88">
        <v>-32.386744999999998</v>
      </c>
    </row>
    <row r="97" spans="2:6" x14ac:dyDescent="0.25">
      <c r="B97" s="88">
        <v>36416666666.667</v>
      </c>
      <c r="C97" s="88">
        <v>-49.224575000000002</v>
      </c>
      <c r="E97" s="88">
        <v>36416666666.667</v>
      </c>
      <c r="F97" s="88">
        <v>-32.828395999999998</v>
      </c>
    </row>
    <row r="98" spans="2:6" x14ac:dyDescent="0.25">
      <c r="B98" s="88">
        <v>36958333333.333</v>
      </c>
      <c r="C98" s="88">
        <v>-49.177428999999997</v>
      </c>
      <c r="E98" s="88">
        <v>36958333333.333</v>
      </c>
      <c r="F98" s="88">
        <v>-33.291564999999999</v>
      </c>
    </row>
    <row r="99" spans="2:6" x14ac:dyDescent="0.25">
      <c r="B99" s="88">
        <v>37500000000</v>
      </c>
      <c r="C99" s="88">
        <v>-48.822445000000002</v>
      </c>
      <c r="E99" s="88">
        <v>37500000000</v>
      </c>
      <c r="F99" s="88">
        <v>-33.686821000000002</v>
      </c>
    </row>
    <row r="100" spans="2:6" x14ac:dyDescent="0.25">
      <c r="B100" s="88">
        <v>38041666666.667</v>
      </c>
      <c r="C100" s="88">
        <v>-48.19191</v>
      </c>
      <c r="E100" s="88">
        <v>38041666666.667</v>
      </c>
      <c r="F100" s="88">
        <v>-34.088088999999997</v>
      </c>
    </row>
    <row r="101" spans="2:6" x14ac:dyDescent="0.25">
      <c r="B101" s="88">
        <v>38583333333.333</v>
      </c>
      <c r="C101" s="88">
        <v>-47.445476999999997</v>
      </c>
      <c r="E101" s="88">
        <v>38583333333.333</v>
      </c>
      <c r="F101" s="88">
        <v>-34.354950000000002</v>
      </c>
    </row>
    <row r="102" spans="2:6" x14ac:dyDescent="0.25">
      <c r="B102" s="88">
        <v>39125000000</v>
      </c>
      <c r="C102" s="88">
        <v>-46.892238999999996</v>
      </c>
      <c r="E102" s="88">
        <v>39125000000</v>
      </c>
      <c r="F102" s="88">
        <v>-34.570152</v>
      </c>
    </row>
    <row r="103" spans="2:6" x14ac:dyDescent="0.25">
      <c r="B103" s="88">
        <v>39666666666.667</v>
      </c>
      <c r="C103" s="88">
        <v>-46.668526</v>
      </c>
      <c r="E103" s="88">
        <v>39666666666.667</v>
      </c>
      <c r="F103" s="88">
        <v>-34.767155000000002</v>
      </c>
    </row>
    <row r="104" spans="2:6" x14ac:dyDescent="0.25">
      <c r="B104" s="88">
        <v>40208333333.333</v>
      </c>
      <c r="C104" s="88">
        <v>-46.890743000000001</v>
      </c>
      <c r="E104" s="88">
        <v>40208333333.333</v>
      </c>
      <c r="F104" s="88">
        <v>-34.903706</v>
      </c>
    </row>
    <row r="105" spans="2:6" x14ac:dyDescent="0.25">
      <c r="B105" s="88">
        <v>40750000000</v>
      </c>
      <c r="C105" s="88">
        <v>-47.243293999999999</v>
      </c>
      <c r="E105" s="88">
        <v>40750000000</v>
      </c>
      <c r="F105" s="88">
        <v>-34.942608</v>
      </c>
    </row>
    <row r="106" spans="2:6" x14ac:dyDescent="0.25">
      <c r="B106" s="88">
        <v>41291666666.667</v>
      </c>
      <c r="C106" s="88">
        <v>-47.661361999999997</v>
      </c>
      <c r="E106" s="88">
        <v>41291666666.667</v>
      </c>
      <c r="F106" s="88">
        <v>-34.773529000000003</v>
      </c>
    </row>
    <row r="107" spans="2:6" x14ac:dyDescent="0.25">
      <c r="B107" s="88">
        <v>41833333333.333</v>
      </c>
      <c r="C107" s="88">
        <v>-47.667641000000003</v>
      </c>
      <c r="E107" s="88">
        <v>41833333333.333</v>
      </c>
      <c r="F107" s="88">
        <v>-34.600802999999999</v>
      </c>
    </row>
    <row r="108" spans="2:6" x14ac:dyDescent="0.25">
      <c r="B108" s="88">
        <v>42375000000</v>
      </c>
      <c r="C108" s="88">
        <v>-47.510860000000001</v>
      </c>
      <c r="E108" s="88">
        <v>42375000000</v>
      </c>
      <c r="F108" s="88">
        <v>-34.262034999999997</v>
      </c>
    </row>
    <row r="109" spans="2:6" x14ac:dyDescent="0.25">
      <c r="B109" s="88">
        <v>42916666666.667</v>
      </c>
      <c r="C109" s="88">
        <v>-47.296551000000001</v>
      </c>
      <c r="E109" s="88">
        <v>42916666666.667</v>
      </c>
      <c r="F109" s="88">
        <v>-33.775314000000002</v>
      </c>
    </row>
    <row r="110" spans="2:6" x14ac:dyDescent="0.25">
      <c r="B110" s="88">
        <v>43458333333.333</v>
      </c>
      <c r="C110" s="88">
        <v>-47.188389000000001</v>
      </c>
      <c r="E110" s="88">
        <v>43458333333.333</v>
      </c>
      <c r="F110" s="88">
        <v>-32.862087000000002</v>
      </c>
    </row>
    <row r="111" spans="2:6" x14ac:dyDescent="0.25">
      <c r="B111" s="88">
        <v>44000000000</v>
      </c>
      <c r="C111" s="88">
        <v>-47.131298000000001</v>
      </c>
      <c r="E111" s="88">
        <v>44000000000</v>
      </c>
      <c r="F111" s="88">
        <v>-32.152617999999997</v>
      </c>
    </row>
    <row r="112" spans="2:6" x14ac:dyDescent="0.25">
      <c r="B112" s="88" t="s">
        <v>21</v>
      </c>
      <c r="E112" s="88" t="s">
        <v>21</v>
      </c>
    </row>
    <row r="115" spans="2:6" x14ac:dyDescent="0.25">
      <c r="B115" s="88" t="s">
        <v>23</v>
      </c>
      <c r="E115" s="88" t="s">
        <v>23</v>
      </c>
    </row>
    <row r="116" spans="2:6" x14ac:dyDescent="0.25">
      <c r="B116" s="88" t="s">
        <v>19</v>
      </c>
      <c r="C116" s="88" t="s">
        <v>259</v>
      </c>
      <c r="E116" s="88" t="s">
        <v>19</v>
      </c>
      <c r="F116" s="88" t="s">
        <v>259</v>
      </c>
    </row>
    <row r="117" spans="2:6" x14ac:dyDescent="0.25">
      <c r="B117" s="88">
        <v>27000000000</v>
      </c>
      <c r="C117" s="88">
        <v>-53.322414000000002</v>
      </c>
      <c r="E117" s="88">
        <v>27000000000</v>
      </c>
      <c r="F117" s="88">
        <v>-55.973339000000003</v>
      </c>
    </row>
    <row r="118" spans="2:6" x14ac:dyDescent="0.25">
      <c r="B118" s="88">
        <v>27354166666.667</v>
      </c>
      <c r="C118" s="88">
        <v>-53.085953000000003</v>
      </c>
      <c r="E118" s="88">
        <v>27354166666.667</v>
      </c>
      <c r="F118" s="88">
        <v>-55.995345999999998</v>
      </c>
    </row>
    <row r="119" spans="2:6" x14ac:dyDescent="0.25">
      <c r="B119" s="88">
        <v>27708333333.333</v>
      </c>
      <c r="C119" s="88">
        <v>-52.650585</v>
      </c>
      <c r="E119" s="88">
        <v>27708333333.333</v>
      </c>
      <c r="F119" s="88">
        <v>-55.934547000000002</v>
      </c>
    </row>
    <row r="120" spans="2:6" x14ac:dyDescent="0.25">
      <c r="B120" s="88">
        <v>28062500000</v>
      </c>
      <c r="C120" s="88">
        <v>-51.92651</v>
      </c>
      <c r="E120" s="88">
        <v>28062500000</v>
      </c>
      <c r="F120" s="88">
        <v>-55.649506000000002</v>
      </c>
    </row>
    <row r="121" spans="2:6" x14ac:dyDescent="0.25">
      <c r="B121" s="88">
        <v>28416666666.667</v>
      </c>
      <c r="C121" s="88">
        <v>-51.258308</v>
      </c>
      <c r="E121" s="88">
        <v>28416666666.667</v>
      </c>
      <c r="F121" s="88">
        <v>-55.601669000000001</v>
      </c>
    </row>
    <row r="122" spans="2:6" x14ac:dyDescent="0.25">
      <c r="B122" s="88">
        <v>28770833333.333</v>
      </c>
      <c r="C122" s="88">
        <v>-50.879050999999997</v>
      </c>
      <c r="E122" s="88">
        <v>28770833333.333</v>
      </c>
      <c r="F122" s="88">
        <v>-55.759903000000001</v>
      </c>
    </row>
    <row r="123" spans="2:6" x14ac:dyDescent="0.25">
      <c r="B123" s="88">
        <v>29125000000</v>
      </c>
      <c r="C123" s="88">
        <v>-50.511032</v>
      </c>
      <c r="E123" s="88">
        <v>29125000000</v>
      </c>
      <c r="F123" s="88">
        <v>-56.041801</v>
      </c>
    </row>
    <row r="124" spans="2:6" x14ac:dyDescent="0.25">
      <c r="B124" s="88">
        <v>29479166666.667</v>
      </c>
      <c r="C124" s="88">
        <v>-50.151031000000003</v>
      </c>
      <c r="E124" s="88">
        <v>29479166666.667</v>
      </c>
      <c r="F124" s="88">
        <v>-56.378948000000001</v>
      </c>
    </row>
    <row r="125" spans="2:6" x14ac:dyDescent="0.25">
      <c r="B125" s="88">
        <v>29833333333.333</v>
      </c>
      <c r="C125" s="88">
        <v>-49.632430999999997</v>
      </c>
      <c r="E125" s="88">
        <v>29833333333.333</v>
      </c>
      <c r="F125" s="88">
        <v>-56.668174999999998</v>
      </c>
    </row>
    <row r="126" spans="2:6" x14ac:dyDescent="0.25">
      <c r="B126" s="88">
        <v>30187500000</v>
      </c>
      <c r="C126" s="88">
        <v>-48.918059999999997</v>
      </c>
      <c r="E126" s="88">
        <v>30187500000</v>
      </c>
      <c r="F126" s="88">
        <v>-56.906669999999998</v>
      </c>
    </row>
    <row r="127" spans="2:6" x14ac:dyDescent="0.25">
      <c r="B127" s="88">
        <v>30541666666.667</v>
      </c>
      <c r="C127" s="88">
        <v>-48.238078999999999</v>
      </c>
      <c r="E127" s="88">
        <v>30541666666.667</v>
      </c>
      <c r="F127" s="88">
        <v>-56.889899999999997</v>
      </c>
    </row>
    <row r="128" spans="2:6" x14ac:dyDescent="0.25">
      <c r="B128" s="88">
        <v>30895833333.333</v>
      </c>
      <c r="C128" s="88">
        <v>-47.514332000000003</v>
      </c>
      <c r="E128" s="88">
        <v>30895833333.333</v>
      </c>
      <c r="F128" s="88">
        <v>-57.013793999999997</v>
      </c>
    </row>
    <row r="129" spans="2:6" x14ac:dyDescent="0.25">
      <c r="B129" s="88">
        <v>31250000000</v>
      </c>
      <c r="C129" s="88">
        <v>-47.112121999999999</v>
      </c>
      <c r="E129" s="88">
        <v>31250000000</v>
      </c>
      <c r="F129" s="88">
        <v>-57.211441000000001</v>
      </c>
    </row>
    <row r="130" spans="2:6" x14ac:dyDescent="0.25">
      <c r="B130" s="88">
        <v>31604166666.667</v>
      </c>
      <c r="C130" s="88">
        <v>-46.783287000000001</v>
      </c>
      <c r="E130" s="88">
        <v>31604166666.667</v>
      </c>
      <c r="F130" s="88">
        <v>-57.493042000000003</v>
      </c>
    </row>
    <row r="131" spans="2:6" x14ac:dyDescent="0.25">
      <c r="B131" s="88">
        <v>31958333333.333</v>
      </c>
      <c r="C131" s="88">
        <v>-46.489387999999998</v>
      </c>
      <c r="E131" s="88">
        <v>31958333333.333</v>
      </c>
      <c r="F131" s="88">
        <v>-57.633633000000003</v>
      </c>
    </row>
    <row r="132" spans="2:6" x14ac:dyDescent="0.25">
      <c r="B132" s="88">
        <v>32312500000</v>
      </c>
      <c r="C132" s="88">
        <v>-46.132491999999999</v>
      </c>
      <c r="E132" s="88">
        <v>32312500000</v>
      </c>
      <c r="F132" s="88">
        <v>-57.991340999999998</v>
      </c>
    </row>
    <row r="133" spans="2:6" x14ac:dyDescent="0.25">
      <c r="B133" s="88">
        <v>32666666666.667</v>
      </c>
      <c r="C133" s="88">
        <v>-45.485447000000001</v>
      </c>
      <c r="E133" s="88">
        <v>32666666666.667</v>
      </c>
      <c r="F133" s="88">
        <v>-58.472355</v>
      </c>
    </row>
    <row r="134" spans="2:6" x14ac:dyDescent="0.25">
      <c r="B134" s="88">
        <v>33020833333.333</v>
      </c>
      <c r="C134" s="88">
        <v>-44.943328999999999</v>
      </c>
      <c r="E134" s="88">
        <v>33020833333.333</v>
      </c>
      <c r="F134" s="88">
        <v>-59.312145000000001</v>
      </c>
    </row>
    <row r="135" spans="2:6" x14ac:dyDescent="0.25">
      <c r="B135" s="88">
        <v>33375000000</v>
      </c>
      <c r="C135" s="88">
        <v>-44.423110999999999</v>
      </c>
      <c r="E135" s="88">
        <v>33375000000</v>
      </c>
      <c r="F135" s="88">
        <v>-60.076529999999998</v>
      </c>
    </row>
    <row r="136" spans="2:6" x14ac:dyDescent="0.25">
      <c r="B136" s="88">
        <v>33729166666.667</v>
      </c>
      <c r="C136" s="88">
        <v>-44.129004999999999</v>
      </c>
      <c r="E136" s="88">
        <v>33729166666.667</v>
      </c>
      <c r="F136" s="88">
        <v>-61.383392000000001</v>
      </c>
    </row>
    <row r="137" spans="2:6" x14ac:dyDescent="0.25">
      <c r="B137" s="88">
        <v>34083333333.333</v>
      </c>
      <c r="C137" s="88">
        <v>-43.839129999999997</v>
      </c>
      <c r="E137" s="88">
        <v>34083333333.333</v>
      </c>
      <c r="F137" s="88">
        <v>-62.417000000000002</v>
      </c>
    </row>
    <row r="138" spans="2:6" x14ac:dyDescent="0.25">
      <c r="B138" s="88">
        <v>34437500000</v>
      </c>
      <c r="C138" s="88">
        <v>-43.262374999999999</v>
      </c>
      <c r="E138" s="88">
        <v>34437500000</v>
      </c>
      <c r="F138" s="88">
        <v>-63.239082000000003</v>
      </c>
    </row>
    <row r="139" spans="2:6" x14ac:dyDescent="0.25">
      <c r="B139" s="88">
        <v>34791666666.667</v>
      </c>
      <c r="C139" s="88">
        <v>-42.623950999999998</v>
      </c>
      <c r="E139" s="88">
        <v>34791666666.667</v>
      </c>
      <c r="F139" s="88">
        <v>-64.778892999999997</v>
      </c>
    </row>
    <row r="140" spans="2:6" x14ac:dyDescent="0.25">
      <c r="B140" s="88">
        <v>35145833333.333</v>
      </c>
      <c r="C140" s="88">
        <v>-41.767780000000002</v>
      </c>
      <c r="E140" s="88">
        <v>35145833333.333</v>
      </c>
      <c r="F140" s="88">
        <v>-69.793578999999994</v>
      </c>
    </row>
    <row r="141" spans="2:6" x14ac:dyDescent="0.25">
      <c r="B141" s="88">
        <v>35500000000</v>
      </c>
      <c r="C141" s="88">
        <v>-41.101562999999999</v>
      </c>
      <c r="E141" s="88">
        <v>35500000000</v>
      </c>
      <c r="F141" s="88">
        <v>-71.864777000000004</v>
      </c>
    </row>
    <row r="142" spans="2:6" x14ac:dyDescent="0.25">
      <c r="B142" s="88">
        <v>35854166666.667</v>
      </c>
      <c r="C142" s="88">
        <v>-40.539332999999999</v>
      </c>
      <c r="E142" s="88">
        <v>35854166666.667</v>
      </c>
      <c r="F142" s="88">
        <v>-71.204605000000001</v>
      </c>
    </row>
    <row r="143" spans="2:6" x14ac:dyDescent="0.25">
      <c r="B143" s="88">
        <v>36208333333.333</v>
      </c>
      <c r="C143" s="88">
        <v>-40.247219000000001</v>
      </c>
      <c r="E143" s="88">
        <v>36208333333.333</v>
      </c>
      <c r="F143" s="88">
        <v>-65.824966000000003</v>
      </c>
    </row>
    <row r="144" spans="2:6" x14ac:dyDescent="0.25">
      <c r="B144" s="88">
        <v>36562500000</v>
      </c>
      <c r="C144" s="88">
        <v>-40.018818000000003</v>
      </c>
      <c r="E144" s="88">
        <v>36562500000</v>
      </c>
      <c r="F144" s="88">
        <v>-62.592007000000002</v>
      </c>
    </row>
    <row r="145" spans="2:6" x14ac:dyDescent="0.25">
      <c r="B145" s="88">
        <v>36916666666.667</v>
      </c>
      <c r="C145" s="88">
        <v>-39.864196999999997</v>
      </c>
      <c r="E145" s="88">
        <v>36916666666.667</v>
      </c>
      <c r="F145" s="88">
        <v>-60.380566000000002</v>
      </c>
    </row>
    <row r="146" spans="2:6" x14ac:dyDescent="0.25">
      <c r="B146" s="88">
        <v>37270833333.333</v>
      </c>
      <c r="C146" s="88">
        <v>-39.438701999999999</v>
      </c>
      <c r="E146" s="88">
        <v>37270833333.333</v>
      </c>
      <c r="F146" s="88">
        <v>-58.780422000000002</v>
      </c>
    </row>
    <row r="147" spans="2:6" x14ac:dyDescent="0.25">
      <c r="B147" s="88">
        <v>37625000000</v>
      </c>
      <c r="C147" s="88">
        <v>-39.055709999999998</v>
      </c>
      <c r="E147" s="88">
        <v>37625000000</v>
      </c>
      <c r="F147" s="88">
        <v>-57.670161999999998</v>
      </c>
    </row>
    <row r="148" spans="2:6" x14ac:dyDescent="0.25">
      <c r="B148" s="88">
        <v>37979166666.667</v>
      </c>
      <c r="C148" s="88">
        <v>-38.681643999999999</v>
      </c>
      <c r="E148" s="88">
        <v>37979166666.667</v>
      </c>
      <c r="F148" s="88">
        <v>-56.339668000000003</v>
      </c>
    </row>
    <row r="149" spans="2:6" x14ac:dyDescent="0.25">
      <c r="B149" s="88">
        <v>38333333333.333</v>
      </c>
      <c r="C149" s="88">
        <v>-38.507164000000003</v>
      </c>
      <c r="E149" s="88">
        <v>38333333333.333</v>
      </c>
      <c r="F149" s="88">
        <v>-55.412281</v>
      </c>
    </row>
    <row r="150" spans="2:6" x14ac:dyDescent="0.25">
      <c r="B150" s="88">
        <v>38687500000</v>
      </c>
      <c r="C150" s="88">
        <v>-38.563811999999999</v>
      </c>
      <c r="E150" s="88">
        <v>38687500000</v>
      </c>
      <c r="F150" s="88">
        <v>-54.645606999999998</v>
      </c>
    </row>
    <row r="151" spans="2:6" x14ac:dyDescent="0.25">
      <c r="B151" s="88">
        <v>39041666666.667</v>
      </c>
      <c r="C151" s="88">
        <v>-38.896011000000001</v>
      </c>
      <c r="E151" s="88">
        <v>39041666666.667</v>
      </c>
      <c r="F151" s="88">
        <v>-54.31559</v>
      </c>
    </row>
    <row r="152" spans="2:6" x14ac:dyDescent="0.25">
      <c r="B152" s="88">
        <v>39395833333.333</v>
      </c>
      <c r="C152" s="88">
        <v>-39.054222000000003</v>
      </c>
      <c r="E152" s="88">
        <v>39395833333.333</v>
      </c>
      <c r="F152" s="88">
        <v>-54.152656999999998</v>
      </c>
    </row>
    <row r="153" spans="2:6" x14ac:dyDescent="0.25">
      <c r="B153" s="88">
        <v>39750000000</v>
      </c>
      <c r="C153" s="88">
        <v>-39.075629999999997</v>
      </c>
      <c r="E153" s="88">
        <v>39750000000</v>
      </c>
      <c r="F153" s="88">
        <v>-54.440398999999999</v>
      </c>
    </row>
    <row r="154" spans="2:6" x14ac:dyDescent="0.25">
      <c r="B154" s="88">
        <v>40104166666.667</v>
      </c>
      <c r="C154" s="88">
        <v>-39.077579</v>
      </c>
      <c r="E154" s="88">
        <v>40104166666.667</v>
      </c>
      <c r="F154" s="88">
        <v>-54.880302</v>
      </c>
    </row>
    <row r="155" spans="2:6" x14ac:dyDescent="0.25">
      <c r="B155" s="88">
        <v>40458333333.333</v>
      </c>
      <c r="C155" s="88">
        <v>-39.552878999999997</v>
      </c>
      <c r="E155" s="88">
        <v>40458333333.333</v>
      </c>
      <c r="F155" s="88">
        <v>-55.325713999999998</v>
      </c>
    </row>
    <row r="156" spans="2:6" x14ac:dyDescent="0.25">
      <c r="B156" s="88">
        <v>40812500000</v>
      </c>
      <c r="C156" s="88">
        <v>-40.419521000000003</v>
      </c>
      <c r="E156" s="88">
        <v>40812500000</v>
      </c>
      <c r="F156" s="88">
        <v>-55.866912999999997</v>
      </c>
    </row>
    <row r="157" spans="2:6" x14ac:dyDescent="0.25">
      <c r="B157" s="88">
        <v>41166666666.667</v>
      </c>
      <c r="C157" s="88">
        <v>-41.595900999999998</v>
      </c>
      <c r="E157" s="88">
        <v>41166666666.667</v>
      </c>
      <c r="F157" s="88">
        <v>-56.543906999999997</v>
      </c>
    </row>
    <row r="158" spans="2:6" x14ac:dyDescent="0.25">
      <c r="B158" s="88">
        <v>41520833333.333</v>
      </c>
      <c r="C158" s="88">
        <v>-42.654162999999997</v>
      </c>
      <c r="E158" s="88">
        <v>41520833333.333</v>
      </c>
      <c r="F158" s="88">
        <v>-57.470118999999997</v>
      </c>
    </row>
    <row r="159" spans="2:6" x14ac:dyDescent="0.25">
      <c r="B159" s="88">
        <v>41875000000</v>
      </c>
      <c r="C159" s="88">
        <v>-43.209693999999999</v>
      </c>
      <c r="E159" s="88">
        <v>41875000000</v>
      </c>
      <c r="F159" s="88">
        <v>-57.345264</v>
      </c>
    </row>
    <row r="160" spans="2:6" x14ac:dyDescent="0.25">
      <c r="B160" s="88">
        <v>42229166666.667</v>
      </c>
      <c r="C160" s="88">
        <v>-43.313811999999999</v>
      </c>
      <c r="E160" s="88">
        <v>42229166666.667</v>
      </c>
      <c r="F160" s="88">
        <v>-56.952399999999997</v>
      </c>
    </row>
    <row r="161" spans="2:6" x14ac:dyDescent="0.25">
      <c r="B161" s="88">
        <v>42583333333.333</v>
      </c>
      <c r="C161" s="88">
        <v>-43.052166</v>
      </c>
      <c r="E161" s="88">
        <v>42583333333.333</v>
      </c>
      <c r="F161" s="88">
        <v>-56.505234000000002</v>
      </c>
    </row>
    <row r="162" spans="2:6" x14ac:dyDescent="0.25">
      <c r="B162" s="88">
        <v>42937500000</v>
      </c>
      <c r="C162" s="88">
        <v>-43.130549999999999</v>
      </c>
      <c r="E162" s="88">
        <v>42937500000</v>
      </c>
      <c r="F162" s="88">
        <v>-56.870888000000001</v>
      </c>
    </row>
    <row r="163" spans="2:6" x14ac:dyDescent="0.25">
      <c r="B163" s="88">
        <v>43291666666.667</v>
      </c>
      <c r="C163" s="88">
        <v>-43.767238999999996</v>
      </c>
      <c r="E163" s="88">
        <v>43291666666.667</v>
      </c>
      <c r="F163" s="88">
        <v>-57.030234999999998</v>
      </c>
    </row>
    <row r="164" spans="2:6" x14ac:dyDescent="0.25">
      <c r="B164" s="88">
        <v>43645833333.333</v>
      </c>
      <c r="C164" s="88">
        <v>-44.169742999999997</v>
      </c>
      <c r="E164" s="88">
        <v>43645833333.333</v>
      </c>
      <c r="F164" s="88">
        <v>-56.767643</v>
      </c>
    </row>
    <row r="165" spans="2:6" x14ac:dyDescent="0.25">
      <c r="B165" s="88">
        <v>44000000000</v>
      </c>
      <c r="C165" s="88">
        <v>-44.419333999999999</v>
      </c>
      <c r="E165" s="88">
        <v>44000000000</v>
      </c>
      <c r="F165" s="88">
        <v>-56.433757999999997</v>
      </c>
    </row>
    <row r="166" spans="2:6" x14ac:dyDescent="0.25">
      <c r="B166" s="88" t="s">
        <v>21</v>
      </c>
      <c r="E166" s="88" t="s">
        <v>21</v>
      </c>
    </row>
    <row r="169" spans="2:6" x14ac:dyDescent="0.25">
      <c r="B169" s="88" t="s">
        <v>24</v>
      </c>
      <c r="E169" s="88" t="s">
        <v>24</v>
      </c>
    </row>
    <row r="170" spans="2:6" x14ac:dyDescent="0.25">
      <c r="B170" s="88" t="s">
        <v>19</v>
      </c>
      <c r="C170" s="88" t="s">
        <v>287</v>
      </c>
      <c r="E170" s="88" t="s">
        <v>19</v>
      </c>
      <c r="F170" s="88" t="s">
        <v>287</v>
      </c>
    </row>
    <row r="171" spans="2:6" x14ac:dyDescent="0.25">
      <c r="B171" s="88">
        <v>36000000000</v>
      </c>
      <c r="C171" s="88">
        <v>-73.809417999999994</v>
      </c>
      <c r="E171" s="88">
        <v>36000000000</v>
      </c>
      <c r="F171" s="88">
        <v>-56.008018</v>
      </c>
    </row>
    <row r="172" spans="2:6" x14ac:dyDescent="0.25">
      <c r="B172" s="88">
        <v>36166666666.667</v>
      </c>
      <c r="C172" s="88">
        <v>-74.661049000000006</v>
      </c>
      <c r="E172" s="88">
        <v>36166666666.667</v>
      </c>
      <c r="F172" s="88">
        <v>-56.201442999999998</v>
      </c>
    </row>
    <row r="173" spans="2:6" x14ac:dyDescent="0.25">
      <c r="B173" s="88">
        <v>36333333333.333</v>
      </c>
      <c r="C173" s="88">
        <v>-75.036606000000006</v>
      </c>
      <c r="E173" s="88">
        <v>36333333333.333</v>
      </c>
      <c r="F173" s="88">
        <v>-55.435870999999999</v>
      </c>
    </row>
    <row r="174" spans="2:6" x14ac:dyDescent="0.25">
      <c r="B174" s="88">
        <v>36500000000</v>
      </c>
      <c r="C174" s="88">
        <v>-73.845450999999997</v>
      </c>
      <c r="E174" s="88">
        <v>36500000000</v>
      </c>
      <c r="F174" s="88">
        <v>-55.516365</v>
      </c>
    </row>
    <row r="175" spans="2:6" x14ac:dyDescent="0.25">
      <c r="B175" s="88">
        <v>36666666666.667</v>
      </c>
      <c r="C175" s="88">
        <v>-74.400841</v>
      </c>
      <c r="E175" s="88">
        <v>36666666666.667</v>
      </c>
      <c r="F175" s="88">
        <v>-55.735019999999999</v>
      </c>
    </row>
    <row r="176" spans="2:6" x14ac:dyDescent="0.25">
      <c r="B176" s="88">
        <v>36833333333.333</v>
      </c>
      <c r="C176" s="88">
        <v>-76.031891000000002</v>
      </c>
      <c r="E176" s="88">
        <v>36833333333.333</v>
      </c>
      <c r="F176" s="88">
        <v>-56.006743999999998</v>
      </c>
    </row>
    <row r="177" spans="2:6" x14ac:dyDescent="0.25">
      <c r="B177" s="88">
        <v>37000000000</v>
      </c>
      <c r="C177" s="88">
        <v>-76.311370999999994</v>
      </c>
      <c r="E177" s="88">
        <v>37000000000</v>
      </c>
      <c r="F177" s="88">
        <v>-55.629367999999999</v>
      </c>
    </row>
    <row r="178" spans="2:6" x14ac:dyDescent="0.25">
      <c r="B178" s="88">
        <v>37166666666.667</v>
      </c>
      <c r="C178" s="88">
        <v>-76.633476000000002</v>
      </c>
      <c r="E178" s="88">
        <v>37166666666.667</v>
      </c>
      <c r="F178" s="88">
        <v>-55.681323999999996</v>
      </c>
    </row>
    <row r="179" spans="2:6" x14ac:dyDescent="0.25">
      <c r="B179" s="88">
        <v>37333333333.333</v>
      </c>
      <c r="C179" s="88">
        <v>-76.314339000000004</v>
      </c>
      <c r="E179" s="88">
        <v>37333333333.333</v>
      </c>
      <c r="F179" s="88">
        <v>-55.325890000000001</v>
      </c>
    </row>
    <row r="180" spans="2:6" x14ac:dyDescent="0.25">
      <c r="B180" s="88">
        <v>37500000000</v>
      </c>
      <c r="C180" s="88">
        <v>-76.955025000000006</v>
      </c>
      <c r="E180" s="88">
        <v>37500000000</v>
      </c>
      <c r="F180" s="88">
        <v>-56.560580999999999</v>
      </c>
    </row>
    <row r="181" spans="2:6" x14ac:dyDescent="0.25">
      <c r="B181" s="88">
        <v>37666666666.667</v>
      </c>
      <c r="C181" s="88">
        <v>-76.660408000000004</v>
      </c>
      <c r="E181" s="88">
        <v>37666666666.667</v>
      </c>
      <c r="F181" s="88">
        <v>-56.548538000000001</v>
      </c>
    </row>
    <row r="182" spans="2:6" x14ac:dyDescent="0.25">
      <c r="B182" s="88">
        <v>37833333333.333</v>
      </c>
      <c r="C182" s="88">
        <v>-79.155936999999994</v>
      </c>
      <c r="E182" s="88">
        <v>37833333333.333</v>
      </c>
      <c r="F182" s="88">
        <v>-57.330627</v>
      </c>
    </row>
    <row r="183" spans="2:6" x14ac:dyDescent="0.25">
      <c r="B183" s="88">
        <v>38000000000</v>
      </c>
      <c r="C183" s="88">
        <v>-81.898521000000002</v>
      </c>
      <c r="E183" s="88">
        <v>38000000000</v>
      </c>
      <c r="F183" s="88">
        <v>-56.533520000000003</v>
      </c>
    </row>
    <row r="184" spans="2:6" x14ac:dyDescent="0.25">
      <c r="B184" s="88">
        <v>38166666666.667</v>
      </c>
      <c r="C184" s="88">
        <v>-79.161072000000004</v>
      </c>
      <c r="E184" s="88">
        <v>38166666666.667</v>
      </c>
      <c r="F184" s="88">
        <v>-56.628734999999999</v>
      </c>
    </row>
    <row r="185" spans="2:6" x14ac:dyDescent="0.25">
      <c r="B185" s="88">
        <v>38333333333.333</v>
      </c>
      <c r="C185" s="88">
        <v>-80.377296000000001</v>
      </c>
      <c r="E185" s="88">
        <v>38333333333.333</v>
      </c>
      <c r="F185" s="88">
        <v>-57.361038000000001</v>
      </c>
    </row>
    <row r="186" spans="2:6" x14ac:dyDescent="0.25">
      <c r="B186" s="88">
        <v>38500000000</v>
      </c>
      <c r="C186" s="88">
        <v>-80.257323999999997</v>
      </c>
      <c r="E186" s="88">
        <v>38500000000</v>
      </c>
      <c r="F186" s="88">
        <v>-57.763496000000004</v>
      </c>
    </row>
    <row r="187" spans="2:6" x14ac:dyDescent="0.25">
      <c r="B187" s="88">
        <v>38666666666.667</v>
      </c>
      <c r="C187" s="88">
        <v>-80.795524999999998</v>
      </c>
      <c r="E187" s="88">
        <v>38666666666.667</v>
      </c>
      <c r="F187" s="88">
        <v>-58.412956000000001</v>
      </c>
    </row>
    <row r="188" spans="2:6" x14ac:dyDescent="0.25">
      <c r="B188" s="88">
        <v>38833333333.333</v>
      </c>
      <c r="C188" s="88">
        <v>-81.741623000000004</v>
      </c>
      <c r="E188" s="88">
        <v>38833333333.333</v>
      </c>
      <c r="F188" s="88">
        <v>-57.237800999999997</v>
      </c>
    </row>
    <row r="189" spans="2:6" x14ac:dyDescent="0.25">
      <c r="B189" s="88">
        <v>39000000000</v>
      </c>
      <c r="C189" s="88">
        <v>-77.816199999999995</v>
      </c>
      <c r="E189" s="88">
        <v>39000000000</v>
      </c>
      <c r="F189" s="88">
        <v>-58.446632000000001</v>
      </c>
    </row>
    <row r="190" spans="2:6" x14ac:dyDescent="0.25">
      <c r="B190" s="88">
        <v>39166666666.667</v>
      </c>
      <c r="C190" s="88">
        <v>-83.810005000000004</v>
      </c>
      <c r="E190" s="88">
        <v>39166666666.667</v>
      </c>
      <c r="F190" s="88">
        <v>-58.129272</v>
      </c>
    </row>
    <row r="191" spans="2:6" x14ac:dyDescent="0.25">
      <c r="B191" s="88">
        <v>39333333333.333</v>
      </c>
      <c r="C191" s="88">
        <v>-79.683090000000007</v>
      </c>
      <c r="E191" s="88">
        <v>39333333333.333</v>
      </c>
      <c r="F191" s="88">
        <v>-58.190254000000003</v>
      </c>
    </row>
    <row r="192" spans="2:6" x14ac:dyDescent="0.25">
      <c r="B192" s="88">
        <v>39500000000</v>
      </c>
      <c r="C192" s="88">
        <v>-75.721985000000004</v>
      </c>
      <c r="E192" s="88">
        <v>39500000000</v>
      </c>
      <c r="F192" s="88">
        <v>-58.269157</v>
      </c>
    </row>
    <row r="193" spans="2:6" x14ac:dyDescent="0.25">
      <c r="B193" s="88">
        <v>39666666666.667</v>
      </c>
      <c r="C193" s="88">
        <v>-75.012801999999994</v>
      </c>
      <c r="E193" s="88">
        <v>39666666666.667</v>
      </c>
      <c r="F193" s="88">
        <v>-57.284424000000001</v>
      </c>
    </row>
    <row r="194" spans="2:6" x14ac:dyDescent="0.25">
      <c r="B194" s="88">
        <v>39833333333.333</v>
      </c>
      <c r="C194" s="88">
        <v>-74.376434000000003</v>
      </c>
      <c r="E194" s="88">
        <v>39833333333.333</v>
      </c>
      <c r="F194" s="88">
        <v>-56.963386999999997</v>
      </c>
    </row>
    <row r="195" spans="2:6" x14ac:dyDescent="0.25">
      <c r="B195" s="88">
        <v>40000000000</v>
      </c>
      <c r="C195" s="88">
        <v>-74.140777999999997</v>
      </c>
      <c r="E195" s="88">
        <v>40000000000</v>
      </c>
      <c r="F195" s="88">
        <v>-58.867756</v>
      </c>
    </row>
    <row r="196" spans="2:6" x14ac:dyDescent="0.25">
      <c r="B196" s="88">
        <v>40166666666.667</v>
      </c>
      <c r="C196" s="88">
        <v>-73.358367999999999</v>
      </c>
      <c r="E196" s="88">
        <v>40166666666.667</v>
      </c>
      <c r="F196" s="88">
        <v>-56.672314</v>
      </c>
    </row>
    <row r="197" spans="2:6" x14ac:dyDescent="0.25">
      <c r="B197" s="88">
        <v>40333333333.333</v>
      </c>
      <c r="C197" s="88">
        <v>-73.227783000000002</v>
      </c>
      <c r="E197" s="88">
        <v>40333333333.333</v>
      </c>
      <c r="F197" s="88">
        <v>-58.474747000000001</v>
      </c>
    </row>
    <row r="198" spans="2:6" x14ac:dyDescent="0.25">
      <c r="B198" s="88">
        <v>40500000000</v>
      </c>
      <c r="C198" s="88">
        <v>-70.657509000000005</v>
      </c>
      <c r="E198" s="88">
        <v>40500000000</v>
      </c>
      <c r="F198" s="88">
        <v>-57.340668000000001</v>
      </c>
    </row>
    <row r="199" spans="2:6" x14ac:dyDescent="0.25">
      <c r="B199" s="88">
        <v>40666666666.667</v>
      </c>
      <c r="C199" s="88">
        <v>-72.244918999999996</v>
      </c>
      <c r="E199" s="88">
        <v>40666666666.667</v>
      </c>
      <c r="F199" s="88">
        <v>-57.541877999999997</v>
      </c>
    </row>
    <row r="200" spans="2:6" x14ac:dyDescent="0.25">
      <c r="B200" s="88">
        <v>40833333333.333</v>
      </c>
      <c r="C200" s="88">
        <v>-73.452788999999996</v>
      </c>
      <c r="E200" s="88">
        <v>40833333333.333</v>
      </c>
      <c r="F200" s="88">
        <v>-60.261330000000001</v>
      </c>
    </row>
    <row r="201" spans="2:6" x14ac:dyDescent="0.25">
      <c r="B201" s="88">
        <v>41000000000</v>
      </c>
      <c r="C201" s="88">
        <v>-72.404015000000001</v>
      </c>
      <c r="E201" s="88">
        <v>41000000000</v>
      </c>
      <c r="F201" s="88">
        <v>-57.763312999999997</v>
      </c>
    </row>
    <row r="202" spans="2:6" x14ac:dyDescent="0.25">
      <c r="B202" s="88">
        <v>41166666666.667</v>
      </c>
      <c r="C202" s="88">
        <v>-73.097251999999997</v>
      </c>
      <c r="E202" s="88">
        <v>41166666666.667</v>
      </c>
      <c r="F202" s="88">
        <v>-59.048305999999997</v>
      </c>
    </row>
    <row r="203" spans="2:6" x14ac:dyDescent="0.25">
      <c r="B203" s="88">
        <v>41333333333.333</v>
      </c>
      <c r="C203" s="88">
        <v>-71.811226000000005</v>
      </c>
      <c r="E203" s="88">
        <v>41333333333.333</v>
      </c>
      <c r="F203" s="88">
        <v>-58.808146999999998</v>
      </c>
    </row>
    <row r="204" spans="2:6" x14ac:dyDescent="0.25">
      <c r="B204" s="88">
        <v>41500000000</v>
      </c>
      <c r="C204" s="88">
        <v>-72.003692999999998</v>
      </c>
      <c r="E204" s="88">
        <v>41500000000</v>
      </c>
      <c r="F204" s="88">
        <v>-57.312373999999998</v>
      </c>
    </row>
    <row r="205" spans="2:6" x14ac:dyDescent="0.25">
      <c r="B205" s="88">
        <v>41666666666.667</v>
      </c>
      <c r="C205" s="88">
        <v>-71.370688999999999</v>
      </c>
      <c r="E205" s="88">
        <v>41666666666.667</v>
      </c>
      <c r="F205" s="88">
        <v>-59.135773</v>
      </c>
    </row>
    <row r="206" spans="2:6" x14ac:dyDescent="0.25">
      <c r="B206" s="88">
        <v>41833333333.333</v>
      </c>
      <c r="C206" s="88">
        <v>-71.351050999999998</v>
      </c>
      <c r="E206" s="88">
        <v>41833333333.333</v>
      </c>
      <c r="F206" s="88">
        <v>-57.427055000000003</v>
      </c>
    </row>
    <row r="207" spans="2:6" x14ac:dyDescent="0.25">
      <c r="B207" s="88">
        <v>42000000000</v>
      </c>
      <c r="C207" s="88">
        <v>-70.124527</v>
      </c>
      <c r="E207" s="88">
        <v>42000000000</v>
      </c>
      <c r="F207" s="88">
        <v>-57.963478000000002</v>
      </c>
    </row>
    <row r="208" spans="2:6" x14ac:dyDescent="0.25">
      <c r="B208" s="88">
        <v>42166666666.667</v>
      </c>
      <c r="C208" s="88">
        <v>-68.970695000000006</v>
      </c>
      <c r="E208" s="88">
        <v>42166666666.667</v>
      </c>
      <c r="F208" s="88">
        <v>-57.229762999999998</v>
      </c>
    </row>
    <row r="209" spans="2:6" x14ac:dyDescent="0.25">
      <c r="B209" s="88">
        <v>42333333333.333</v>
      </c>
      <c r="C209" s="88">
        <v>-69.757568000000006</v>
      </c>
      <c r="E209" s="88">
        <v>42333333333.333</v>
      </c>
      <c r="F209" s="88">
        <v>-56.925724000000002</v>
      </c>
    </row>
    <row r="210" spans="2:6" x14ac:dyDescent="0.25">
      <c r="B210" s="88">
        <v>42500000000</v>
      </c>
      <c r="C210" s="88">
        <v>-70.284041999999999</v>
      </c>
      <c r="E210" s="88">
        <v>42500000000</v>
      </c>
      <c r="F210" s="88">
        <v>-58.415225999999997</v>
      </c>
    </row>
    <row r="211" spans="2:6" x14ac:dyDescent="0.25">
      <c r="B211" s="88">
        <v>42666666666.667</v>
      </c>
      <c r="C211" s="88">
        <v>-68.796836999999996</v>
      </c>
      <c r="E211" s="88">
        <v>42666666666.667</v>
      </c>
      <c r="F211" s="88">
        <v>-56.209277999999998</v>
      </c>
    </row>
    <row r="212" spans="2:6" x14ac:dyDescent="0.25">
      <c r="B212" s="88">
        <v>42833333333.333</v>
      </c>
      <c r="C212" s="88">
        <v>-68.427429000000004</v>
      </c>
      <c r="E212" s="88">
        <v>42833333333.333</v>
      </c>
      <c r="F212" s="88">
        <v>-56.249653000000002</v>
      </c>
    </row>
    <row r="213" spans="2:6" x14ac:dyDescent="0.25">
      <c r="B213" s="88">
        <v>43000000000</v>
      </c>
      <c r="C213" s="88">
        <v>-68.590889000000004</v>
      </c>
      <c r="E213" s="88">
        <v>43000000000</v>
      </c>
      <c r="F213" s="88">
        <v>-56.07967</v>
      </c>
    </row>
    <row r="214" spans="2:6" x14ac:dyDescent="0.25">
      <c r="B214" s="88">
        <v>43166666666.667</v>
      </c>
      <c r="C214" s="88">
        <v>-68.571487000000005</v>
      </c>
      <c r="E214" s="88">
        <v>43166666666.667</v>
      </c>
      <c r="F214" s="88">
        <v>-55.514755000000001</v>
      </c>
    </row>
    <row r="215" spans="2:6" x14ac:dyDescent="0.25">
      <c r="B215" s="88">
        <v>43333333333.333</v>
      </c>
      <c r="C215" s="88">
        <v>-68.810920999999993</v>
      </c>
      <c r="E215" s="88">
        <v>43333333333.333</v>
      </c>
      <c r="F215" s="88">
        <v>-56.442698999999998</v>
      </c>
    </row>
    <row r="216" spans="2:6" x14ac:dyDescent="0.25">
      <c r="B216" s="88">
        <v>43500000000</v>
      </c>
      <c r="C216" s="88">
        <v>-67.816199999999995</v>
      </c>
      <c r="E216" s="88">
        <v>43500000000</v>
      </c>
      <c r="F216" s="88">
        <v>-55.05048</v>
      </c>
    </row>
    <row r="217" spans="2:6" x14ac:dyDescent="0.25">
      <c r="B217" s="88">
        <v>43666666666.667</v>
      </c>
      <c r="C217" s="88">
        <v>-67.880875000000003</v>
      </c>
      <c r="E217" s="88">
        <v>43666666666.667</v>
      </c>
      <c r="F217" s="88">
        <v>-54.677363999999997</v>
      </c>
    </row>
    <row r="218" spans="2:6" x14ac:dyDescent="0.25">
      <c r="B218" s="88">
        <v>43833333333.333</v>
      </c>
      <c r="C218" s="88">
        <v>-67.672768000000005</v>
      </c>
      <c r="E218" s="88">
        <v>43833333333.333</v>
      </c>
      <c r="F218" s="88">
        <v>-54.888568999999997</v>
      </c>
    </row>
    <row r="219" spans="2:6" x14ac:dyDescent="0.25">
      <c r="B219" s="88">
        <v>44000000000</v>
      </c>
      <c r="C219" s="88">
        <v>-67.744049000000004</v>
      </c>
      <c r="E219" s="88">
        <v>44000000000</v>
      </c>
      <c r="F219" s="88">
        <v>-54.169853000000003</v>
      </c>
    </row>
    <row r="220" spans="2:6" x14ac:dyDescent="0.25">
      <c r="B220" s="88" t="s">
        <v>21</v>
      </c>
      <c r="E220" s="88" t="s">
        <v>21</v>
      </c>
    </row>
    <row r="223" spans="2:6" x14ac:dyDescent="0.25">
      <c r="B223" s="88" t="s">
        <v>25</v>
      </c>
      <c r="E223" s="88" t="s">
        <v>25</v>
      </c>
    </row>
    <row r="224" spans="2:6" x14ac:dyDescent="0.25">
      <c r="B224" s="88" t="s">
        <v>19</v>
      </c>
      <c r="C224" s="88" t="s">
        <v>266</v>
      </c>
      <c r="E224" s="88" t="s">
        <v>19</v>
      </c>
      <c r="F224" s="88" t="s">
        <v>266</v>
      </c>
    </row>
    <row r="225" spans="2:6" x14ac:dyDescent="0.25">
      <c r="B225" s="88">
        <v>45000000000</v>
      </c>
      <c r="C225" s="88">
        <v>-200</v>
      </c>
      <c r="E225" s="88">
        <v>45000000000</v>
      </c>
      <c r="F225" s="88">
        <v>-200</v>
      </c>
    </row>
    <row r="226" spans="2:6" x14ac:dyDescent="0.25">
      <c r="B226" s="88">
        <v>44979166666.667</v>
      </c>
      <c r="C226" s="88">
        <v>-200</v>
      </c>
      <c r="E226" s="88">
        <v>44979166666.667</v>
      </c>
      <c r="F226" s="88">
        <v>-200</v>
      </c>
    </row>
    <row r="227" spans="2:6" x14ac:dyDescent="0.25">
      <c r="B227" s="88">
        <v>44958333333.333</v>
      </c>
      <c r="C227" s="88">
        <v>-200</v>
      </c>
      <c r="E227" s="88">
        <v>44958333333.333</v>
      </c>
      <c r="F227" s="88">
        <v>-200</v>
      </c>
    </row>
    <row r="228" spans="2:6" x14ac:dyDescent="0.25">
      <c r="B228" s="88">
        <v>44937500000</v>
      </c>
      <c r="C228" s="88">
        <v>-200</v>
      </c>
      <c r="E228" s="88">
        <v>44937500000</v>
      </c>
      <c r="F228" s="88">
        <v>-200</v>
      </c>
    </row>
    <row r="229" spans="2:6" x14ac:dyDescent="0.25">
      <c r="B229" s="88">
        <v>44916666666.667</v>
      </c>
      <c r="C229" s="88">
        <v>-200</v>
      </c>
      <c r="E229" s="88">
        <v>44916666666.667</v>
      </c>
      <c r="F229" s="88">
        <v>-200</v>
      </c>
    </row>
    <row r="230" spans="2:6" x14ac:dyDescent="0.25">
      <c r="B230" s="88">
        <v>44895833333.333</v>
      </c>
      <c r="C230" s="88">
        <v>-200</v>
      </c>
      <c r="E230" s="88">
        <v>44895833333.333</v>
      </c>
      <c r="F230" s="88">
        <v>-200</v>
      </c>
    </row>
    <row r="231" spans="2:6" x14ac:dyDescent="0.25">
      <c r="B231" s="88">
        <v>44875000000</v>
      </c>
      <c r="C231" s="88">
        <v>-200</v>
      </c>
      <c r="E231" s="88">
        <v>44875000000</v>
      </c>
      <c r="F231" s="88">
        <v>-200</v>
      </c>
    </row>
    <row r="232" spans="2:6" x14ac:dyDescent="0.25">
      <c r="B232" s="88">
        <v>44854166666.667</v>
      </c>
      <c r="C232" s="88">
        <v>-200</v>
      </c>
      <c r="E232" s="88">
        <v>44854166666.667</v>
      </c>
      <c r="F232" s="88">
        <v>-200</v>
      </c>
    </row>
    <row r="233" spans="2:6" x14ac:dyDescent="0.25">
      <c r="B233" s="88">
        <v>44833333333.333</v>
      </c>
      <c r="C233" s="88">
        <v>-200</v>
      </c>
      <c r="E233" s="88">
        <v>44833333333.333</v>
      </c>
      <c r="F233" s="88">
        <v>-200</v>
      </c>
    </row>
    <row r="234" spans="2:6" x14ac:dyDescent="0.25">
      <c r="B234" s="88">
        <v>44812500000</v>
      </c>
      <c r="C234" s="88">
        <v>-200</v>
      </c>
      <c r="E234" s="88">
        <v>44812500000</v>
      </c>
      <c r="F234" s="88">
        <v>-200</v>
      </c>
    </row>
    <row r="235" spans="2:6" x14ac:dyDescent="0.25">
      <c r="B235" s="88">
        <v>44791666666.667</v>
      </c>
      <c r="C235" s="88">
        <v>-200</v>
      </c>
      <c r="E235" s="88">
        <v>44791666666.667</v>
      </c>
      <c r="F235" s="88">
        <v>-200</v>
      </c>
    </row>
    <row r="236" spans="2:6" x14ac:dyDescent="0.25">
      <c r="B236" s="88">
        <v>44770833333.333</v>
      </c>
      <c r="C236" s="88">
        <v>-200</v>
      </c>
      <c r="E236" s="88">
        <v>44770833333.333</v>
      </c>
      <c r="F236" s="88">
        <v>-200</v>
      </c>
    </row>
    <row r="237" spans="2:6" x14ac:dyDescent="0.25">
      <c r="B237" s="88">
        <v>44750000000</v>
      </c>
      <c r="C237" s="88">
        <v>-200</v>
      </c>
      <c r="E237" s="88">
        <v>44750000000</v>
      </c>
      <c r="F237" s="88">
        <v>-200</v>
      </c>
    </row>
    <row r="238" spans="2:6" x14ac:dyDescent="0.25">
      <c r="B238" s="88">
        <v>44729166666.667</v>
      </c>
      <c r="C238" s="88">
        <v>-200</v>
      </c>
      <c r="E238" s="88">
        <v>44729166666.667</v>
      </c>
      <c r="F238" s="88">
        <v>-200</v>
      </c>
    </row>
    <row r="239" spans="2:6" x14ac:dyDescent="0.25">
      <c r="B239" s="88">
        <v>44708333333.333</v>
      </c>
      <c r="C239" s="88">
        <v>-200</v>
      </c>
      <c r="E239" s="88">
        <v>44708333333.333</v>
      </c>
      <c r="F239" s="88">
        <v>-200</v>
      </c>
    </row>
    <row r="240" spans="2:6" x14ac:dyDescent="0.25">
      <c r="B240" s="88">
        <v>44687500000</v>
      </c>
      <c r="C240" s="88">
        <v>-200</v>
      </c>
      <c r="E240" s="88">
        <v>44687500000</v>
      </c>
      <c r="F240" s="88">
        <v>-200</v>
      </c>
    </row>
    <row r="241" spans="2:6" x14ac:dyDescent="0.25">
      <c r="B241" s="88">
        <v>44666666666.667</v>
      </c>
      <c r="C241" s="88">
        <v>-200</v>
      </c>
      <c r="E241" s="88">
        <v>44666666666.667</v>
      </c>
      <c r="F241" s="88">
        <v>-200</v>
      </c>
    </row>
    <row r="242" spans="2:6" x14ac:dyDescent="0.25">
      <c r="B242" s="88">
        <v>44645833333.333</v>
      </c>
      <c r="C242" s="88">
        <v>-200</v>
      </c>
      <c r="E242" s="88">
        <v>44645833333.333</v>
      </c>
      <c r="F242" s="88">
        <v>-200</v>
      </c>
    </row>
    <row r="243" spans="2:6" x14ac:dyDescent="0.25">
      <c r="B243" s="88">
        <v>44625000000</v>
      </c>
      <c r="C243" s="88">
        <v>-200</v>
      </c>
      <c r="E243" s="88">
        <v>44625000000</v>
      </c>
      <c r="F243" s="88">
        <v>-200</v>
      </c>
    </row>
    <row r="244" spans="2:6" x14ac:dyDescent="0.25">
      <c r="B244" s="88">
        <v>44604166666.667</v>
      </c>
      <c r="C244" s="88">
        <v>-200</v>
      </c>
      <c r="E244" s="88">
        <v>44604166666.667</v>
      </c>
      <c r="F244" s="88">
        <v>-200</v>
      </c>
    </row>
    <row r="245" spans="2:6" x14ac:dyDescent="0.25">
      <c r="B245" s="88">
        <v>44583333333.333</v>
      </c>
      <c r="C245" s="88">
        <v>-200</v>
      </c>
      <c r="E245" s="88">
        <v>44583333333.333</v>
      </c>
      <c r="F245" s="88">
        <v>-200</v>
      </c>
    </row>
    <row r="246" spans="2:6" x14ac:dyDescent="0.25">
      <c r="B246" s="88">
        <v>44562500000</v>
      </c>
      <c r="C246" s="88">
        <v>-200</v>
      </c>
      <c r="E246" s="88">
        <v>44562500000</v>
      </c>
      <c r="F246" s="88">
        <v>-200</v>
      </c>
    </row>
    <row r="247" spans="2:6" x14ac:dyDescent="0.25">
      <c r="B247" s="88">
        <v>44541666666.667</v>
      </c>
      <c r="C247" s="88">
        <v>-200</v>
      </c>
      <c r="E247" s="88">
        <v>44541666666.667</v>
      </c>
      <c r="F247" s="88">
        <v>-200</v>
      </c>
    </row>
    <row r="248" spans="2:6" x14ac:dyDescent="0.25">
      <c r="B248" s="88">
        <v>44520833333.333</v>
      </c>
      <c r="C248" s="88">
        <v>-200</v>
      </c>
      <c r="E248" s="88">
        <v>44520833333.333</v>
      </c>
      <c r="F248" s="88">
        <v>-200</v>
      </c>
    </row>
    <row r="249" spans="2:6" x14ac:dyDescent="0.25">
      <c r="B249" s="88">
        <v>44500000000</v>
      </c>
      <c r="C249" s="88">
        <v>-200</v>
      </c>
      <c r="E249" s="88">
        <v>44500000000</v>
      </c>
      <c r="F249" s="88">
        <v>-200</v>
      </c>
    </row>
    <row r="250" spans="2:6" x14ac:dyDescent="0.25">
      <c r="B250" s="88">
        <v>44479166666.667</v>
      </c>
      <c r="C250" s="88">
        <v>-200</v>
      </c>
      <c r="E250" s="88">
        <v>44479166666.667</v>
      </c>
      <c r="F250" s="88">
        <v>-200</v>
      </c>
    </row>
    <row r="251" spans="2:6" x14ac:dyDescent="0.25">
      <c r="B251" s="88">
        <v>44458333333.333</v>
      </c>
      <c r="C251" s="88">
        <v>-200</v>
      </c>
      <c r="E251" s="88">
        <v>44458333333.333</v>
      </c>
      <c r="F251" s="88">
        <v>-200</v>
      </c>
    </row>
    <row r="252" spans="2:6" x14ac:dyDescent="0.25">
      <c r="B252" s="88">
        <v>44437500000</v>
      </c>
      <c r="C252" s="88">
        <v>-200</v>
      </c>
      <c r="E252" s="88">
        <v>44437500000</v>
      </c>
      <c r="F252" s="88">
        <v>-200</v>
      </c>
    </row>
    <row r="253" spans="2:6" x14ac:dyDescent="0.25">
      <c r="B253" s="88">
        <v>44416666666.667</v>
      </c>
      <c r="C253" s="88">
        <v>-200</v>
      </c>
      <c r="E253" s="88">
        <v>44416666666.667</v>
      </c>
      <c r="F253" s="88">
        <v>-200</v>
      </c>
    </row>
    <row r="254" spans="2:6" x14ac:dyDescent="0.25">
      <c r="B254" s="88">
        <v>44395833333.333</v>
      </c>
      <c r="C254" s="88">
        <v>-200</v>
      </c>
      <c r="E254" s="88">
        <v>44395833333.333</v>
      </c>
      <c r="F254" s="88">
        <v>-200</v>
      </c>
    </row>
    <row r="255" spans="2:6" x14ac:dyDescent="0.25">
      <c r="B255" s="88">
        <v>44375000000</v>
      </c>
      <c r="C255" s="88">
        <v>-200</v>
      </c>
      <c r="E255" s="88">
        <v>44375000000</v>
      </c>
      <c r="F255" s="88">
        <v>-200</v>
      </c>
    </row>
    <row r="256" spans="2:6" x14ac:dyDescent="0.25">
      <c r="B256" s="88">
        <v>44354166666.667</v>
      </c>
      <c r="C256" s="88">
        <v>-200</v>
      </c>
      <c r="E256" s="88">
        <v>44354166666.667</v>
      </c>
      <c r="F256" s="88">
        <v>-200</v>
      </c>
    </row>
    <row r="257" spans="2:6" x14ac:dyDescent="0.25">
      <c r="B257" s="88">
        <v>44333333333.333</v>
      </c>
      <c r="C257" s="88">
        <v>-200</v>
      </c>
      <c r="E257" s="88">
        <v>44333333333.333</v>
      </c>
      <c r="F257" s="88">
        <v>-200</v>
      </c>
    </row>
    <row r="258" spans="2:6" x14ac:dyDescent="0.25">
      <c r="B258" s="88">
        <v>44312500000</v>
      </c>
      <c r="C258" s="88">
        <v>-200</v>
      </c>
      <c r="E258" s="88">
        <v>44312500000</v>
      </c>
      <c r="F258" s="88">
        <v>-200</v>
      </c>
    </row>
    <row r="259" spans="2:6" x14ac:dyDescent="0.25">
      <c r="B259" s="88">
        <v>44291666666.667</v>
      </c>
      <c r="C259" s="88">
        <v>-200</v>
      </c>
      <c r="E259" s="88">
        <v>44291666666.667</v>
      </c>
      <c r="F259" s="88">
        <v>-200</v>
      </c>
    </row>
    <row r="260" spans="2:6" x14ac:dyDescent="0.25">
      <c r="B260" s="88">
        <v>44270833333.333</v>
      </c>
      <c r="C260" s="88">
        <v>-200</v>
      </c>
      <c r="E260" s="88">
        <v>44270833333.333</v>
      </c>
      <c r="F260" s="88">
        <v>-200</v>
      </c>
    </row>
    <row r="261" spans="2:6" x14ac:dyDescent="0.25">
      <c r="B261" s="88">
        <v>44250000000</v>
      </c>
      <c r="C261" s="88">
        <v>-200</v>
      </c>
      <c r="E261" s="88">
        <v>44250000000</v>
      </c>
      <c r="F261" s="88">
        <v>-200</v>
      </c>
    </row>
    <row r="262" spans="2:6" x14ac:dyDescent="0.25">
      <c r="B262" s="88">
        <v>44229166666.667</v>
      </c>
      <c r="C262" s="88">
        <v>-200</v>
      </c>
      <c r="E262" s="88">
        <v>44229166666.667</v>
      </c>
      <c r="F262" s="88">
        <v>-200</v>
      </c>
    </row>
    <row r="263" spans="2:6" x14ac:dyDescent="0.25">
      <c r="B263" s="88">
        <v>44208333333.333</v>
      </c>
      <c r="C263" s="88">
        <v>-200</v>
      </c>
      <c r="E263" s="88">
        <v>44208333333.333</v>
      </c>
      <c r="F263" s="88">
        <v>-200</v>
      </c>
    </row>
    <row r="264" spans="2:6" x14ac:dyDescent="0.25">
      <c r="B264" s="88">
        <v>44187500000</v>
      </c>
      <c r="C264" s="88">
        <v>-200</v>
      </c>
      <c r="E264" s="88">
        <v>44187500000</v>
      </c>
      <c r="F264" s="88">
        <v>-200</v>
      </c>
    </row>
    <row r="265" spans="2:6" x14ac:dyDescent="0.25">
      <c r="B265" s="88">
        <v>44166666666.667</v>
      </c>
      <c r="C265" s="88">
        <v>-200</v>
      </c>
      <c r="E265" s="88">
        <v>44166666666.667</v>
      </c>
      <c r="F265" s="88">
        <v>-200</v>
      </c>
    </row>
    <row r="266" spans="2:6" x14ac:dyDescent="0.25">
      <c r="B266" s="88">
        <v>44145833333.333</v>
      </c>
      <c r="C266" s="88">
        <v>-200</v>
      </c>
      <c r="E266" s="88">
        <v>44145833333.333</v>
      </c>
      <c r="F266" s="88">
        <v>-200</v>
      </c>
    </row>
    <row r="267" spans="2:6" x14ac:dyDescent="0.25">
      <c r="B267" s="88">
        <v>44125000000</v>
      </c>
      <c r="C267" s="88">
        <v>-200</v>
      </c>
      <c r="E267" s="88">
        <v>44125000000</v>
      </c>
      <c r="F267" s="88">
        <v>-200</v>
      </c>
    </row>
    <row r="268" spans="2:6" x14ac:dyDescent="0.25">
      <c r="B268" s="88">
        <v>44104166666.667</v>
      </c>
      <c r="C268" s="88">
        <v>-200</v>
      </c>
      <c r="E268" s="88">
        <v>44104166666.667</v>
      </c>
      <c r="F268" s="88">
        <v>-200</v>
      </c>
    </row>
    <row r="269" spans="2:6" x14ac:dyDescent="0.25">
      <c r="B269" s="88">
        <v>44083333333.333</v>
      </c>
      <c r="C269" s="88">
        <v>-200</v>
      </c>
      <c r="E269" s="88">
        <v>44083333333.333</v>
      </c>
      <c r="F269" s="88">
        <v>-200</v>
      </c>
    </row>
    <row r="270" spans="2:6" x14ac:dyDescent="0.25">
      <c r="B270" s="88">
        <v>44062500000</v>
      </c>
      <c r="C270" s="88">
        <v>-200</v>
      </c>
      <c r="E270" s="88">
        <v>44062500000</v>
      </c>
      <c r="F270" s="88">
        <v>-200</v>
      </c>
    </row>
    <row r="271" spans="2:6" x14ac:dyDescent="0.25">
      <c r="B271" s="88">
        <v>44041666666.667</v>
      </c>
      <c r="C271" s="88">
        <v>-200</v>
      </c>
      <c r="E271" s="88">
        <v>44041666666.667</v>
      </c>
      <c r="F271" s="88">
        <v>-200</v>
      </c>
    </row>
    <row r="272" spans="2:6" x14ac:dyDescent="0.25">
      <c r="B272" s="88">
        <v>44020833333.333</v>
      </c>
      <c r="C272" s="88">
        <v>-200</v>
      </c>
      <c r="E272" s="88">
        <v>44020833333.333</v>
      </c>
      <c r="F272" s="88">
        <v>-200</v>
      </c>
    </row>
    <row r="273" spans="2:6" x14ac:dyDescent="0.25">
      <c r="B273" s="88">
        <v>44000000000</v>
      </c>
      <c r="C273" s="88">
        <v>-200</v>
      </c>
      <c r="E273" s="88">
        <v>44000000000</v>
      </c>
      <c r="F273" s="88">
        <v>-200</v>
      </c>
    </row>
    <row r="274" spans="2:6" x14ac:dyDescent="0.25">
      <c r="B274" s="88" t="s">
        <v>21</v>
      </c>
      <c r="E274" s="88" t="s">
        <v>21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12"/>
  <sheetViews>
    <sheetView workbookViewId="0">
      <selection activeCell="J1" sqref="J1:L1048576"/>
    </sheetView>
  </sheetViews>
  <sheetFormatPr defaultRowHeight="15" x14ac:dyDescent="0.25"/>
  <cols>
    <col min="1" max="1" width="13.7109375" style="40" customWidth="1"/>
    <col min="2" max="4" width="9.140625" style="88"/>
    <col min="5" max="5" width="2.7109375" style="81" customWidth="1"/>
    <col min="6" max="6" width="12.85546875" style="6" bestFit="1" customWidth="1"/>
    <col min="7" max="7" width="18.5703125" style="12" bestFit="1" customWidth="1"/>
    <col min="8" max="8" width="21.140625" style="12" bestFit="1" customWidth="1"/>
    <col min="9" max="9" width="13.7109375" style="40" customWidth="1"/>
    <col min="10" max="12" width="9.140625" style="88"/>
    <col min="13" max="13" width="2.7109375" style="9" customWidth="1"/>
    <col min="14" max="14" width="12.85546875" style="6" bestFit="1" customWidth="1"/>
    <col min="15" max="15" width="18.5703125" style="12" bestFit="1" customWidth="1"/>
    <col min="16" max="16" width="21.140625" style="12" bestFit="1" customWidth="1"/>
    <col min="17" max="17" width="2.7109375" style="9" customWidth="1"/>
  </cols>
  <sheetData>
    <row r="1" spans="1:17" x14ac:dyDescent="0.25">
      <c r="B1" s="88" t="s">
        <v>95</v>
      </c>
      <c r="F1" s="6" t="s">
        <v>2</v>
      </c>
      <c r="G1" s="13" t="s">
        <v>112</v>
      </c>
      <c r="H1" s="44" t="str">
        <f>D112</f>
        <v>2Rx2L dBc Log Mag(dB)</v>
      </c>
      <c r="J1" s="88" t="s">
        <v>95</v>
      </c>
      <c r="N1" s="6" t="s">
        <v>2</v>
      </c>
      <c r="O1" s="13" t="s">
        <v>112</v>
      </c>
      <c r="P1" s="44" t="str">
        <f>L112</f>
        <v>2Rx2L dBc Log Mag(dB)</v>
      </c>
    </row>
    <row r="2" spans="1:17" x14ac:dyDescent="0.25">
      <c r="A2" s="50" t="s">
        <v>111</v>
      </c>
      <c r="B2" s="88" t="s">
        <v>256</v>
      </c>
      <c r="C2" s="88" t="s">
        <v>270</v>
      </c>
      <c r="D2" s="88" t="s">
        <v>272</v>
      </c>
      <c r="E2" s="81" t="s">
        <v>209</v>
      </c>
      <c r="H2" s="11"/>
      <c r="I2" s="50" t="s">
        <v>108</v>
      </c>
      <c r="J2" s="88" t="s">
        <v>256</v>
      </c>
      <c r="K2" s="88" t="s">
        <v>270</v>
      </c>
      <c r="L2" s="88" t="s">
        <v>272</v>
      </c>
      <c r="P2" s="11"/>
    </row>
    <row r="3" spans="1:17" s="15" customFormat="1" x14ac:dyDescent="0.25">
      <c r="A3" s="40"/>
      <c r="B3" s="88" t="s">
        <v>264</v>
      </c>
      <c r="C3" s="88" t="s">
        <v>288</v>
      </c>
      <c r="D3" s="88" t="s">
        <v>301</v>
      </c>
      <c r="E3" s="81"/>
      <c r="F3" s="13" t="s">
        <v>12</v>
      </c>
      <c r="G3" s="13">
        <f>ABS(AVERAGE(G5:G103))</f>
        <v>69.753536909090926</v>
      </c>
      <c r="H3" s="82" t="s">
        <v>255</v>
      </c>
      <c r="I3" s="40"/>
      <c r="J3" s="88" t="s">
        <v>264</v>
      </c>
      <c r="K3" s="88" t="s">
        <v>288</v>
      </c>
      <c r="L3" s="88" t="s">
        <v>302</v>
      </c>
      <c r="M3" s="14"/>
      <c r="N3" s="13" t="s">
        <v>12</v>
      </c>
      <c r="O3" s="13">
        <f>ABS(AVERAGE(O5:O103))</f>
        <v>71.641171141414119</v>
      </c>
      <c r="P3" s="82" t="s">
        <v>255</v>
      </c>
      <c r="Q3" s="14"/>
    </row>
    <row r="4" spans="1:17" x14ac:dyDescent="0.25">
      <c r="B4" s="88" t="s">
        <v>98</v>
      </c>
      <c r="G4" s="11"/>
      <c r="H4" s="11"/>
      <c r="J4" s="88" t="s">
        <v>98</v>
      </c>
      <c r="O4" s="11"/>
      <c r="P4" s="11"/>
    </row>
    <row r="5" spans="1:17" x14ac:dyDescent="0.25">
      <c r="F5" s="6">
        <f t="shared" ref="F5:F36" si="0">B113/1000000000</f>
        <v>9</v>
      </c>
      <c r="G5" s="11">
        <f>H5-5</f>
        <v>-67.917552999999998</v>
      </c>
      <c r="H5" s="6">
        <f t="shared" ref="H5:H36" si="1">D113</f>
        <v>-62.917552999999998</v>
      </c>
      <c r="N5" s="6">
        <f t="shared" ref="N5:N36" si="2">J113/1000000000</f>
        <v>9</v>
      </c>
      <c r="O5" s="11">
        <f>P5-5</f>
        <v>-82.594582000000003</v>
      </c>
      <c r="P5" s="6">
        <f t="shared" ref="P5:P36" si="3">L113</f>
        <v>-77.594582000000003</v>
      </c>
    </row>
    <row r="6" spans="1:17" x14ac:dyDescent="0.25">
      <c r="F6" s="6">
        <f t="shared" si="0"/>
        <v>9.3566785714286009</v>
      </c>
      <c r="G6" s="11">
        <f t="shared" ref="G6:G69" si="4">H6-5</f>
        <v>-68.279682000000008</v>
      </c>
      <c r="H6" s="6">
        <f t="shared" si="1"/>
        <v>-63.279682000000001</v>
      </c>
      <c r="N6" s="6">
        <f t="shared" si="2"/>
        <v>9.3566785714286009</v>
      </c>
      <c r="O6" s="11">
        <f t="shared" ref="O6:O69" si="5">P6-5</f>
        <v>-88.625229000000004</v>
      </c>
      <c r="P6" s="6">
        <f t="shared" si="3"/>
        <v>-83.625229000000004</v>
      </c>
    </row>
    <row r="7" spans="1:17" x14ac:dyDescent="0.25">
      <c r="B7" s="88" t="s">
        <v>99</v>
      </c>
      <c r="F7" s="6">
        <f t="shared" si="0"/>
        <v>9.7133571428570988</v>
      </c>
      <c r="G7" s="11">
        <f t="shared" si="4"/>
        <v>-69.107276999999996</v>
      </c>
      <c r="H7" s="6">
        <f t="shared" si="1"/>
        <v>-64.107276999999996</v>
      </c>
      <c r="J7" s="88" t="s">
        <v>99</v>
      </c>
      <c r="N7" s="6">
        <f t="shared" si="2"/>
        <v>9.7133571428570988</v>
      </c>
      <c r="O7" s="11">
        <f t="shared" si="5"/>
        <v>-88.699173000000002</v>
      </c>
      <c r="P7" s="6">
        <f t="shared" si="3"/>
        <v>-83.699173000000002</v>
      </c>
    </row>
    <row r="8" spans="1:17" x14ac:dyDescent="0.25">
      <c r="B8" s="88" t="s">
        <v>19</v>
      </c>
      <c r="C8" s="88" t="s">
        <v>113</v>
      </c>
      <c r="F8" s="6">
        <f t="shared" si="0"/>
        <v>10.070035714286</v>
      </c>
      <c r="G8" s="11">
        <f t="shared" si="4"/>
        <v>-69.666481000000005</v>
      </c>
      <c r="H8" s="6">
        <f t="shared" si="1"/>
        <v>-64.666481000000005</v>
      </c>
      <c r="J8" s="88" t="s">
        <v>19</v>
      </c>
      <c r="K8" s="88" t="s">
        <v>113</v>
      </c>
      <c r="N8" s="6">
        <f t="shared" si="2"/>
        <v>10.070035714286</v>
      </c>
      <c r="O8" s="11">
        <f t="shared" si="5"/>
        <v>-90.492942999999997</v>
      </c>
      <c r="P8" s="6">
        <f t="shared" si="3"/>
        <v>-85.492942999999997</v>
      </c>
    </row>
    <row r="9" spans="1:17" x14ac:dyDescent="0.25">
      <c r="B9" s="88">
        <v>9000000000</v>
      </c>
      <c r="C9" s="88">
        <v>-10.935720999999999</v>
      </c>
      <c r="F9" s="6">
        <f t="shared" si="0"/>
        <v>10.426714285714</v>
      </c>
      <c r="G9" s="11">
        <f t="shared" si="4"/>
        <v>-70.141602000000006</v>
      </c>
      <c r="H9" s="6">
        <f t="shared" si="1"/>
        <v>-65.141602000000006</v>
      </c>
      <c r="J9" s="88">
        <v>9000000000</v>
      </c>
      <c r="K9" s="88">
        <v>-11.751713000000001</v>
      </c>
      <c r="N9" s="6">
        <f t="shared" si="2"/>
        <v>10.426714285714</v>
      </c>
      <c r="O9" s="11">
        <f t="shared" si="5"/>
        <v>-84.494536999999994</v>
      </c>
      <c r="P9" s="6">
        <f t="shared" si="3"/>
        <v>-79.494536999999994</v>
      </c>
    </row>
    <row r="10" spans="1:17" x14ac:dyDescent="0.25">
      <c r="B10" s="88">
        <v>9356214285.7143002</v>
      </c>
      <c r="C10" s="88">
        <v>-8.9463042999999995</v>
      </c>
      <c r="F10" s="6">
        <f t="shared" si="0"/>
        <v>10.783392857142999</v>
      </c>
      <c r="G10" s="11">
        <f t="shared" si="4"/>
        <v>-71.244079999999997</v>
      </c>
      <c r="H10" s="6">
        <f t="shared" si="1"/>
        <v>-66.244079999999997</v>
      </c>
      <c r="J10" s="88">
        <v>9356214285.7143002</v>
      </c>
      <c r="K10" s="88">
        <v>-10.587122000000001</v>
      </c>
      <c r="N10" s="6">
        <f t="shared" si="2"/>
        <v>10.783392857142999</v>
      </c>
      <c r="O10" s="11">
        <f t="shared" si="5"/>
        <v>-84.117050000000006</v>
      </c>
      <c r="P10" s="6">
        <f t="shared" si="3"/>
        <v>-79.117050000000006</v>
      </c>
    </row>
    <row r="11" spans="1:17" x14ac:dyDescent="0.25">
      <c r="B11" s="88">
        <v>9712428571.4286003</v>
      </c>
      <c r="C11" s="88">
        <v>-8.0538291999999991</v>
      </c>
      <c r="F11" s="6">
        <f t="shared" si="0"/>
        <v>11.140071428571</v>
      </c>
      <c r="G11" s="11">
        <f t="shared" si="4"/>
        <v>-72.504822000000004</v>
      </c>
      <c r="H11" s="6">
        <f t="shared" si="1"/>
        <v>-67.504822000000004</v>
      </c>
      <c r="J11" s="88">
        <v>9712428571.4286003</v>
      </c>
      <c r="K11" s="88">
        <v>-9.2490044000000005</v>
      </c>
      <c r="N11" s="6">
        <f t="shared" si="2"/>
        <v>11.140071428571</v>
      </c>
      <c r="O11" s="11">
        <f t="shared" si="5"/>
        <v>-81.412047999999999</v>
      </c>
      <c r="P11" s="6">
        <f t="shared" si="3"/>
        <v>-76.412047999999999</v>
      </c>
    </row>
    <row r="12" spans="1:17" x14ac:dyDescent="0.25">
      <c r="B12" s="88">
        <v>10068642857.143</v>
      </c>
      <c r="C12" s="88">
        <v>-7.0188693999999998</v>
      </c>
      <c r="F12" s="6">
        <f t="shared" si="0"/>
        <v>11.49675</v>
      </c>
      <c r="G12" s="11">
        <f t="shared" si="4"/>
        <v>-74.829268999999996</v>
      </c>
      <c r="H12" s="6">
        <f t="shared" si="1"/>
        <v>-69.829268999999996</v>
      </c>
      <c r="J12" s="88">
        <v>10068642857.143</v>
      </c>
      <c r="K12" s="88">
        <v>-8.5726165999999999</v>
      </c>
      <c r="N12" s="6">
        <f t="shared" si="2"/>
        <v>11.49675</v>
      </c>
      <c r="O12" s="11">
        <f t="shared" si="5"/>
        <v>-78.119613999999999</v>
      </c>
      <c r="P12" s="6">
        <f t="shared" si="3"/>
        <v>-73.119613999999999</v>
      </c>
    </row>
    <row r="13" spans="1:17" x14ac:dyDescent="0.25">
      <c r="B13" s="88">
        <v>10424857142.857</v>
      </c>
      <c r="C13" s="88">
        <v>-6.8090257999999997</v>
      </c>
      <c r="F13" s="6">
        <f t="shared" si="0"/>
        <v>11.853428571429001</v>
      </c>
      <c r="G13" s="11">
        <f t="shared" si="4"/>
        <v>-79.990891000000005</v>
      </c>
      <c r="H13" s="6">
        <f t="shared" si="1"/>
        <v>-74.990891000000005</v>
      </c>
      <c r="J13" s="88">
        <v>10424857142.857</v>
      </c>
      <c r="K13" s="88">
        <v>-7.8695073000000004</v>
      </c>
      <c r="N13" s="6">
        <f t="shared" si="2"/>
        <v>11.853428571429001</v>
      </c>
      <c r="O13" s="11">
        <f t="shared" si="5"/>
        <v>-73.613570999999993</v>
      </c>
      <c r="P13" s="6">
        <f t="shared" si="3"/>
        <v>-68.613570999999993</v>
      </c>
    </row>
    <row r="14" spans="1:17" x14ac:dyDescent="0.25">
      <c r="B14" s="88">
        <v>10781071428.570999</v>
      </c>
      <c r="C14" s="88">
        <v>-6.5519208999999998</v>
      </c>
      <c r="F14" s="6">
        <f t="shared" si="0"/>
        <v>12.210107142857</v>
      </c>
      <c r="G14" s="11">
        <f t="shared" si="4"/>
        <v>-84.426918000000001</v>
      </c>
      <c r="H14" s="6">
        <f t="shared" si="1"/>
        <v>-79.426918000000001</v>
      </c>
      <c r="J14" s="88">
        <v>10781071428.570999</v>
      </c>
      <c r="K14" s="88">
        <v>-7.4896884000000004</v>
      </c>
      <c r="N14" s="6">
        <f t="shared" si="2"/>
        <v>12.210107142857</v>
      </c>
      <c r="O14" s="11">
        <f t="shared" si="5"/>
        <v>-71.614768999999995</v>
      </c>
      <c r="P14" s="6">
        <f t="shared" si="3"/>
        <v>-66.614768999999995</v>
      </c>
    </row>
    <row r="15" spans="1:17" x14ac:dyDescent="0.25">
      <c r="B15" s="88">
        <v>11137285714.285999</v>
      </c>
      <c r="C15" s="88">
        <v>-6.4581904000000003</v>
      </c>
      <c r="F15" s="6">
        <f t="shared" si="0"/>
        <v>12.566785714285999</v>
      </c>
      <c r="G15" s="11">
        <f t="shared" si="4"/>
        <v>-85.244331000000003</v>
      </c>
      <c r="H15" s="6">
        <f t="shared" si="1"/>
        <v>-80.244331000000003</v>
      </c>
      <c r="J15" s="88">
        <v>11137285714.285999</v>
      </c>
      <c r="K15" s="88">
        <v>-7.2654138000000001</v>
      </c>
      <c r="N15" s="6">
        <f t="shared" si="2"/>
        <v>12.566785714285999</v>
      </c>
      <c r="O15" s="11">
        <f t="shared" si="5"/>
        <v>-71.836387999999999</v>
      </c>
      <c r="P15" s="6">
        <f t="shared" si="3"/>
        <v>-66.836387999999999</v>
      </c>
    </row>
    <row r="16" spans="1:17" x14ac:dyDescent="0.25">
      <c r="B16" s="88">
        <v>11493500000</v>
      </c>
      <c r="C16" s="88">
        <v>-6.4030446999999997</v>
      </c>
      <c r="F16" s="6">
        <f t="shared" si="0"/>
        <v>12.923464285714001</v>
      </c>
      <c r="G16" s="11">
        <f t="shared" si="4"/>
        <v>-82.106917999999993</v>
      </c>
      <c r="H16" s="6">
        <f t="shared" si="1"/>
        <v>-77.106917999999993</v>
      </c>
      <c r="J16" s="88">
        <v>11493500000</v>
      </c>
      <c r="K16" s="88">
        <v>-7.1136679999999997</v>
      </c>
      <c r="N16" s="6">
        <f t="shared" si="2"/>
        <v>12.923464285714001</v>
      </c>
      <c r="O16" s="11">
        <f t="shared" si="5"/>
        <v>-73.291634000000002</v>
      </c>
      <c r="P16" s="6">
        <f t="shared" si="3"/>
        <v>-68.291634000000002</v>
      </c>
    </row>
    <row r="17" spans="2:16" x14ac:dyDescent="0.25">
      <c r="B17" s="88">
        <v>11849714285.714001</v>
      </c>
      <c r="C17" s="88">
        <v>-6.3077455000000002</v>
      </c>
      <c r="F17" s="6">
        <f t="shared" si="0"/>
        <v>13.280142857143</v>
      </c>
      <c r="G17" s="11">
        <f t="shared" si="4"/>
        <v>-78.565819000000005</v>
      </c>
      <c r="H17" s="6">
        <f t="shared" si="1"/>
        <v>-73.565819000000005</v>
      </c>
      <c r="J17" s="88">
        <v>11849714285.714001</v>
      </c>
      <c r="K17" s="88">
        <v>-7.1671677000000003</v>
      </c>
      <c r="N17" s="6">
        <f t="shared" si="2"/>
        <v>13.280142857143</v>
      </c>
      <c r="O17" s="11">
        <f t="shared" si="5"/>
        <v>-72.617469999999997</v>
      </c>
      <c r="P17" s="6">
        <f t="shared" si="3"/>
        <v>-67.617469999999997</v>
      </c>
    </row>
    <row r="18" spans="2:16" x14ac:dyDescent="0.25">
      <c r="B18" s="88">
        <v>12205928571.429001</v>
      </c>
      <c r="C18" s="88">
        <v>-6.5592908999999997</v>
      </c>
      <c r="F18" s="6">
        <f t="shared" si="0"/>
        <v>13.636821428570999</v>
      </c>
      <c r="G18" s="11">
        <f t="shared" si="4"/>
        <v>-81.989517000000006</v>
      </c>
      <c r="H18" s="6">
        <f t="shared" si="1"/>
        <v>-76.989517000000006</v>
      </c>
      <c r="J18" s="88">
        <v>12205928571.429001</v>
      </c>
      <c r="K18" s="88">
        <v>-7.0250421000000003</v>
      </c>
      <c r="N18" s="6">
        <f t="shared" si="2"/>
        <v>13.636821428570999</v>
      </c>
      <c r="O18" s="11">
        <f t="shared" si="5"/>
        <v>-70.581374999999994</v>
      </c>
      <c r="P18" s="6">
        <f t="shared" si="3"/>
        <v>-65.581374999999994</v>
      </c>
    </row>
    <row r="19" spans="2:16" x14ac:dyDescent="0.25">
      <c r="B19" s="88">
        <v>12562142857.143</v>
      </c>
      <c r="C19" s="88">
        <v>-6.5956478000000001</v>
      </c>
      <c r="F19" s="6">
        <f t="shared" si="0"/>
        <v>13.993499999999999</v>
      </c>
      <c r="G19" s="11">
        <f t="shared" si="4"/>
        <v>-80.910088000000002</v>
      </c>
      <c r="H19" s="6">
        <f t="shared" si="1"/>
        <v>-75.910088000000002</v>
      </c>
      <c r="J19" s="88">
        <v>12562142857.143</v>
      </c>
      <c r="K19" s="88">
        <v>-7.0327187000000002</v>
      </c>
      <c r="N19" s="6">
        <f t="shared" si="2"/>
        <v>13.993499999999999</v>
      </c>
      <c r="O19" s="11">
        <f t="shared" si="5"/>
        <v>-71.067711000000003</v>
      </c>
      <c r="P19" s="6">
        <f t="shared" si="3"/>
        <v>-66.067711000000003</v>
      </c>
    </row>
    <row r="20" spans="2:16" x14ac:dyDescent="0.25">
      <c r="B20" s="88">
        <v>12918357142.857</v>
      </c>
      <c r="C20" s="88">
        <v>-6.6702852000000004</v>
      </c>
      <c r="F20" s="6">
        <f t="shared" si="0"/>
        <v>14.350178571429002</v>
      </c>
      <c r="G20" s="11">
        <f t="shared" si="4"/>
        <v>-79.238960000000006</v>
      </c>
      <c r="H20" s="6">
        <f t="shared" si="1"/>
        <v>-74.238960000000006</v>
      </c>
      <c r="J20" s="88">
        <v>12918357142.857</v>
      </c>
      <c r="K20" s="88">
        <v>-7.0462904000000002</v>
      </c>
      <c r="N20" s="6">
        <f t="shared" si="2"/>
        <v>14.350178571429002</v>
      </c>
      <c r="O20" s="11">
        <f t="shared" si="5"/>
        <v>-72.229293999999996</v>
      </c>
      <c r="P20" s="6">
        <f t="shared" si="3"/>
        <v>-67.229293999999996</v>
      </c>
    </row>
    <row r="21" spans="2:16" x14ac:dyDescent="0.25">
      <c r="B21" s="88">
        <v>13274571428.570999</v>
      </c>
      <c r="C21" s="88">
        <v>-6.6230779000000002</v>
      </c>
      <c r="F21" s="6">
        <f t="shared" si="0"/>
        <v>14.706857142857</v>
      </c>
      <c r="G21" s="11">
        <f t="shared" si="4"/>
        <v>-73.572295999999994</v>
      </c>
      <c r="H21" s="6">
        <f t="shared" si="1"/>
        <v>-68.572295999999994</v>
      </c>
      <c r="J21" s="88">
        <v>13274571428.570999</v>
      </c>
      <c r="K21" s="88">
        <v>-7.1599244999999998</v>
      </c>
      <c r="N21" s="6">
        <f t="shared" si="2"/>
        <v>14.706857142857</v>
      </c>
      <c r="O21" s="11">
        <f t="shared" si="5"/>
        <v>-74.118294000000006</v>
      </c>
      <c r="P21" s="6">
        <f t="shared" si="3"/>
        <v>-69.118294000000006</v>
      </c>
    </row>
    <row r="22" spans="2:16" x14ac:dyDescent="0.25">
      <c r="B22" s="88">
        <v>13630785714.285999</v>
      </c>
      <c r="C22" s="88">
        <v>-6.4575844</v>
      </c>
      <c r="F22" s="6">
        <f t="shared" si="0"/>
        <v>15.063535714285999</v>
      </c>
      <c r="G22" s="11">
        <f t="shared" si="4"/>
        <v>-72.705665999999994</v>
      </c>
      <c r="H22" s="6">
        <f t="shared" si="1"/>
        <v>-67.705665999999994</v>
      </c>
      <c r="J22" s="88">
        <v>13630785714.285999</v>
      </c>
      <c r="K22" s="88">
        <v>-7.2378678000000001</v>
      </c>
      <c r="N22" s="6">
        <f t="shared" si="2"/>
        <v>15.063535714285999</v>
      </c>
      <c r="O22" s="11">
        <f t="shared" si="5"/>
        <v>-73.662704000000005</v>
      </c>
      <c r="P22" s="6">
        <f t="shared" si="3"/>
        <v>-68.662704000000005</v>
      </c>
    </row>
    <row r="23" spans="2:16" x14ac:dyDescent="0.25">
      <c r="B23" s="88">
        <v>13987000000</v>
      </c>
      <c r="C23" s="88">
        <v>-6.4304075000000003</v>
      </c>
      <c r="F23" s="6">
        <f t="shared" si="0"/>
        <v>15.420214285714001</v>
      </c>
      <c r="G23" s="11">
        <f t="shared" si="4"/>
        <v>-73.580528000000001</v>
      </c>
      <c r="H23" s="6">
        <f t="shared" si="1"/>
        <v>-68.580528000000001</v>
      </c>
      <c r="J23" s="88">
        <v>13987000000</v>
      </c>
      <c r="K23" s="88">
        <v>-7.2593784000000001</v>
      </c>
      <c r="N23" s="6">
        <f t="shared" si="2"/>
        <v>15.420214285714001</v>
      </c>
      <c r="O23" s="11">
        <f t="shared" si="5"/>
        <v>-77.005882</v>
      </c>
      <c r="P23" s="6">
        <f t="shared" si="3"/>
        <v>-72.005882</v>
      </c>
    </row>
    <row r="24" spans="2:16" x14ac:dyDescent="0.25">
      <c r="B24" s="88">
        <v>14343214285.714001</v>
      </c>
      <c r="C24" s="88">
        <v>-6.2516828000000002</v>
      </c>
      <c r="F24" s="6">
        <f t="shared" si="0"/>
        <v>15.776892857143</v>
      </c>
      <c r="G24" s="11">
        <f t="shared" si="4"/>
        <v>-74.224648000000002</v>
      </c>
      <c r="H24" s="6">
        <f t="shared" si="1"/>
        <v>-69.224648000000002</v>
      </c>
      <c r="J24" s="88">
        <v>14343214285.714001</v>
      </c>
      <c r="K24" s="88">
        <v>-7.3699193000000003</v>
      </c>
      <c r="N24" s="6">
        <f t="shared" si="2"/>
        <v>15.776892857143</v>
      </c>
      <c r="O24" s="11">
        <f t="shared" si="5"/>
        <v>-81.068031000000005</v>
      </c>
      <c r="P24" s="6">
        <f t="shared" si="3"/>
        <v>-76.068031000000005</v>
      </c>
    </row>
    <row r="25" spans="2:16" x14ac:dyDescent="0.25">
      <c r="B25" s="88">
        <v>14699428571.429001</v>
      </c>
      <c r="C25" s="88">
        <v>-6.2130098</v>
      </c>
      <c r="F25" s="6">
        <f t="shared" si="0"/>
        <v>16.133571428570999</v>
      </c>
      <c r="G25" s="11">
        <f t="shared" si="4"/>
        <v>-74.968765000000005</v>
      </c>
      <c r="H25" s="6">
        <f t="shared" si="1"/>
        <v>-69.968765000000005</v>
      </c>
      <c r="J25" s="88">
        <v>14699428571.429001</v>
      </c>
      <c r="K25" s="88">
        <v>-7.3911262000000004</v>
      </c>
      <c r="N25" s="6">
        <f t="shared" si="2"/>
        <v>16.133571428570999</v>
      </c>
      <c r="O25" s="11">
        <f t="shared" si="5"/>
        <v>-86.242996000000005</v>
      </c>
      <c r="P25" s="6">
        <f t="shared" si="3"/>
        <v>-81.242996000000005</v>
      </c>
    </row>
    <row r="26" spans="2:16" x14ac:dyDescent="0.25">
      <c r="B26" s="88">
        <v>15055642857.143</v>
      </c>
      <c r="C26" s="88">
        <v>-6.1305627999999999</v>
      </c>
      <c r="F26" s="6">
        <f t="shared" si="0"/>
        <v>16.49025</v>
      </c>
      <c r="G26" s="11">
        <f t="shared" si="4"/>
        <v>-74.603508000000005</v>
      </c>
      <c r="H26" s="6">
        <f t="shared" si="1"/>
        <v>-69.603508000000005</v>
      </c>
      <c r="J26" s="88">
        <v>15055642857.143</v>
      </c>
      <c r="K26" s="88">
        <v>-7.5023942000000003</v>
      </c>
      <c r="N26" s="6">
        <f t="shared" si="2"/>
        <v>16.49025</v>
      </c>
      <c r="O26" s="11">
        <f t="shared" si="5"/>
        <v>-83.097267000000002</v>
      </c>
      <c r="P26" s="6">
        <f t="shared" si="3"/>
        <v>-78.097267000000002</v>
      </c>
    </row>
    <row r="27" spans="2:16" x14ac:dyDescent="0.25">
      <c r="B27" s="88">
        <v>15411857142.857</v>
      </c>
      <c r="C27" s="88">
        <v>-6.0562509999999996</v>
      </c>
      <c r="F27" s="6">
        <f t="shared" si="0"/>
        <v>16.846928571429</v>
      </c>
      <c r="G27" s="11">
        <f t="shared" si="4"/>
        <v>-74.282173</v>
      </c>
      <c r="H27" s="6">
        <f t="shared" si="1"/>
        <v>-69.282173</v>
      </c>
      <c r="J27" s="88">
        <v>15411857142.857</v>
      </c>
      <c r="K27" s="88">
        <v>-7.5135130999999999</v>
      </c>
      <c r="N27" s="6">
        <f t="shared" si="2"/>
        <v>16.846928571429</v>
      </c>
      <c r="O27" s="11">
        <f t="shared" si="5"/>
        <v>-77.382439000000005</v>
      </c>
      <c r="P27" s="6">
        <f t="shared" si="3"/>
        <v>-72.382439000000005</v>
      </c>
    </row>
    <row r="28" spans="2:16" x14ac:dyDescent="0.25">
      <c r="B28" s="88">
        <v>15768071428.570999</v>
      </c>
      <c r="C28" s="88">
        <v>-6.0470471000000003</v>
      </c>
      <c r="F28" s="6">
        <f t="shared" si="0"/>
        <v>17.203607142856999</v>
      </c>
      <c r="G28" s="11">
        <f t="shared" si="4"/>
        <v>-73.124556999999996</v>
      </c>
      <c r="H28" s="6">
        <f t="shared" si="1"/>
        <v>-68.124556999999996</v>
      </c>
      <c r="J28" s="88">
        <v>15768071428.570999</v>
      </c>
      <c r="K28" s="88">
        <v>-7.5016980000000002</v>
      </c>
      <c r="N28" s="6">
        <f t="shared" si="2"/>
        <v>17.203607142856999</v>
      </c>
      <c r="O28" s="11">
        <f t="shared" si="5"/>
        <v>-70.520302000000001</v>
      </c>
      <c r="P28" s="6">
        <f t="shared" si="3"/>
        <v>-65.520302000000001</v>
      </c>
    </row>
    <row r="29" spans="2:16" x14ac:dyDescent="0.25">
      <c r="B29" s="88">
        <v>16124285714.285999</v>
      </c>
      <c r="C29" s="88">
        <v>-6.0812987999999999</v>
      </c>
      <c r="F29" s="6">
        <f t="shared" si="0"/>
        <v>17.560285714286</v>
      </c>
      <c r="G29" s="11">
        <f t="shared" si="4"/>
        <v>-73.424423000000004</v>
      </c>
      <c r="H29" s="6">
        <f t="shared" si="1"/>
        <v>-68.424423000000004</v>
      </c>
      <c r="J29" s="88">
        <v>16124285714.285999</v>
      </c>
      <c r="K29" s="88">
        <v>-7.5023030999999998</v>
      </c>
      <c r="N29" s="6">
        <f t="shared" si="2"/>
        <v>17.560285714286</v>
      </c>
      <c r="O29" s="11">
        <f t="shared" si="5"/>
        <v>-70.445389000000006</v>
      </c>
      <c r="P29" s="6">
        <f t="shared" si="3"/>
        <v>-65.445389000000006</v>
      </c>
    </row>
    <row r="30" spans="2:16" x14ac:dyDescent="0.25">
      <c r="B30" s="88">
        <v>16480500000</v>
      </c>
      <c r="C30" s="88">
        <v>-6.2145451999999999</v>
      </c>
      <c r="F30" s="6">
        <f t="shared" si="0"/>
        <v>17.916964285714002</v>
      </c>
      <c r="G30" s="11">
        <f t="shared" si="4"/>
        <v>-72.901611000000003</v>
      </c>
      <c r="H30" s="6">
        <f t="shared" si="1"/>
        <v>-67.901611000000003</v>
      </c>
      <c r="J30" s="88">
        <v>16480500000</v>
      </c>
      <c r="K30" s="88">
        <v>-7.5628118999999998</v>
      </c>
      <c r="N30" s="6">
        <f t="shared" si="2"/>
        <v>17.916964285714002</v>
      </c>
      <c r="O30" s="11">
        <f t="shared" si="5"/>
        <v>-73.347426999999996</v>
      </c>
      <c r="P30" s="6">
        <f t="shared" si="3"/>
        <v>-68.347426999999996</v>
      </c>
    </row>
    <row r="31" spans="2:16" x14ac:dyDescent="0.25">
      <c r="B31" s="88">
        <v>16836714285.714001</v>
      </c>
      <c r="C31" s="88">
        <v>-6.1809615999999998</v>
      </c>
      <c r="F31" s="6">
        <f t="shared" si="0"/>
        <v>18.273642857143003</v>
      </c>
      <c r="G31" s="11">
        <f t="shared" si="4"/>
        <v>-72.279251000000002</v>
      </c>
      <c r="H31" s="6">
        <f t="shared" si="1"/>
        <v>-67.279251000000002</v>
      </c>
      <c r="J31" s="88">
        <v>16836714285.714001</v>
      </c>
      <c r="K31" s="88">
        <v>-7.6887011999999997</v>
      </c>
      <c r="N31" s="6">
        <f t="shared" si="2"/>
        <v>18.273642857143003</v>
      </c>
      <c r="O31" s="11">
        <f t="shared" si="5"/>
        <v>-77.373435999999998</v>
      </c>
      <c r="P31" s="6">
        <f t="shared" si="3"/>
        <v>-72.373435999999998</v>
      </c>
    </row>
    <row r="32" spans="2:16" x14ac:dyDescent="0.25">
      <c r="B32" s="88">
        <v>17192928571.429001</v>
      </c>
      <c r="C32" s="88">
        <v>-6.2250861999999998</v>
      </c>
      <c r="F32" s="6">
        <f t="shared" si="0"/>
        <v>18.630321428570998</v>
      </c>
      <c r="G32" s="11">
        <f t="shared" si="4"/>
        <v>-72.091385000000002</v>
      </c>
      <c r="H32" s="6">
        <f t="shared" si="1"/>
        <v>-67.091385000000002</v>
      </c>
      <c r="J32" s="88">
        <v>17192928571.429001</v>
      </c>
      <c r="K32" s="88">
        <v>-7.7483643999999998</v>
      </c>
      <c r="N32" s="6">
        <f t="shared" si="2"/>
        <v>18.630321428570998</v>
      </c>
      <c r="O32" s="11">
        <f t="shared" si="5"/>
        <v>-77.814667</v>
      </c>
      <c r="P32" s="6">
        <f t="shared" si="3"/>
        <v>-72.814667</v>
      </c>
    </row>
    <row r="33" spans="2:16" x14ac:dyDescent="0.25">
      <c r="B33" s="88">
        <v>17549142857.143002</v>
      </c>
      <c r="C33" s="88">
        <v>-6.3083143000000002</v>
      </c>
      <c r="F33" s="6">
        <f t="shared" si="0"/>
        <v>18.986999999999998</v>
      </c>
      <c r="G33" s="11">
        <f t="shared" si="4"/>
        <v>-72.151947000000007</v>
      </c>
      <c r="H33" s="6">
        <f t="shared" si="1"/>
        <v>-67.151947000000007</v>
      </c>
      <c r="J33" s="88">
        <v>17549142857.143002</v>
      </c>
      <c r="K33" s="88">
        <v>-7.8170308999999998</v>
      </c>
      <c r="N33" s="6">
        <f t="shared" si="2"/>
        <v>18.986999999999998</v>
      </c>
      <c r="O33" s="11">
        <f t="shared" si="5"/>
        <v>-77.016082999999995</v>
      </c>
      <c r="P33" s="6">
        <f t="shared" si="3"/>
        <v>-72.016082999999995</v>
      </c>
    </row>
    <row r="34" spans="2:16" x14ac:dyDescent="0.25">
      <c r="B34" s="88">
        <v>17905357142.856998</v>
      </c>
      <c r="C34" s="88">
        <v>-6.3579740999999999</v>
      </c>
      <c r="F34" s="6">
        <f t="shared" si="0"/>
        <v>19.343678571429002</v>
      </c>
      <c r="G34" s="11">
        <f t="shared" si="4"/>
        <v>-72.696280999999999</v>
      </c>
      <c r="H34" s="6">
        <f t="shared" si="1"/>
        <v>-67.696280999999999</v>
      </c>
      <c r="J34" s="88">
        <v>17905357142.856998</v>
      </c>
      <c r="K34" s="88">
        <v>-7.9123912000000001</v>
      </c>
      <c r="N34" s="6">
        <f t="shared" si="2"/>
        <v>19.343678571429002</v>
      </c>
      <c r="O34" s="11">
        <f t="shared" si="5"/>
        <v>-73.962104999999994</v>
      </c>
      <c r="P34" s="6">
        <f t="shared" si="3"/>
        <v>-68.962104999999994</v>
      </c>
    </row>
    <row r="35" spans="2:16" x14ac:dyDescent="0.25">
      <c r="B35" s="88">
        <v>18261571428.570999</v>
      </c>
      <c r="C35" s="88">
        <v>-6.5526128000000003</v>
      </c>
      <c r="F35" s="6">
        <f t="shared" si="0"/>
        <v>19.700357142856998</v>
      </c>
      <c r="G35" s="11">
        <f t="shared" si="4"/>
        <v>-71.714020000000005</v>
      </c>
      <c r="H35" s="6">
        <f t="shared" si="1"/>
        <v>-66.714020000000005</v>
      </c>
      <c r="J35" s="88">
        <v>18261571428.570999</v>
      </c>
      <c r="K35" s="88">
        <v>-7.9065738000000003</v>
      </c>
      <c r="N35" s="6">
        <f t="shared" si="2"/>
        <v>19.700357142856998</v>
      </c>
      <c r="O35" s="11">
        <f t="shared" si="5"/>
        <v>-72.102478000000005</v>
      </c>
      <c r="P35" s="6">
        <f t="shared" si="3"/>
        <v>-67.102478000000005</v>
      </c>
    </row>
    <row r="36" spans="2:16" x14ac:dyDescent="0.25">
      <c r="B36" s="88">
        <v>18617785714.285999</v>
      </c>
      <c r="C36" s="88">
        <v>-6.5752195999999996</v>
      </c>
      <c r="F36" s="6">
        <f t="shared" si="0"/>
        <v>20.057035714285998</v>
      </c>
      <c r="G36" s="11">
        <f t="shared" si="4"/>
        <v>-71.109741</v>
      </c>
      <c r="H36" s="6">
        <f t="shared" si="1"/>
        <v>-66.109741</v>
      </c>
      <c r="J36" s="88">
        <v>18617785714.285999</v>
      </c>
      <c r="K36" s="88">
        <v>-7.9238175999999996</v>
      </c>
      <c r="N36" s="6">
        <f t="shared" si="2"/>
        <v>20.057035714285998</v>
      </c>
      <c r="O36" s="11">
        <f t="shared" si="5"/>
        <v>-70.114502000000002</v>
      </c>
      <c r="P36" s="6">
        <f t="shared" si="3"/>
        <v>-65.114502000000002</v>
      </c>
    </row>
    <row r="37" spans="2:16" x14ac:dyDescent="0.25">
      <c r="B37" s="88">
        <v>18974000000</v>
      </c>
      <c r="C37" s="88">
        <v>-6.8065218999999999</v>
      </c>
      <c r="F37" s="6">
        <f t="shared" ref="F37:F68" si="6">B145/1000000000</f>
        <v>20.413714285714001</v>
      </c>
      <c r="G37" s="11">
        <f t="shared" si="4"/>
        <v>-70.518234000000007</v>
      </c>
      <c r="H37" s="6">
        <f t="shared" ref="H37:H68" si="7">D145</f>
        <v>-65.518234000000007</v>
      </c>
      <c r="J37" s="88">
        <v>18974000000</v>
      </c>
      <c r="K37" s="88">
        <v>-7.9200106000000003</v>
      </c>
      <c r="N37" s="6">
        <f t="shared" ref="N37:N68" si="8">J145/1000000000</f>
        <v>20.413714285714001</v>
      </c>
      <c r="O37" s="11">
        <f t="shared" si="5"/>
        <v>-69.581642000000002</v>
      </c>
      <c r="P37" s="6">
        <f t="shared" ref="P37:P68" si="9">L145</f>
        <v>-64.581642000000002</v>
      </c>
    </row>
    <row r="38" spans="2:16" x14ac:dyDescent="0.25">
      <c r="B38" s="88">
        <v>19330214285.714001</v>
      </c>
      <c r="C38" s="88">
        <v>-6.8231878000000004</v>
      </c>
      <c r="F38" s="6">
        <f t="shared" si="6"/>
        <v>20.770392857143001</v>
      </c>
      <c r="G38" s="11">
        <f t="shared" si="4"/>
        <v>-69.503487000000007</v>
      </c>
      <c r="H38" s="6">
        <f t="shared" si="7"/>
        <v>-64.503487000000007</v>
      </c>
      <c r="J38" s="88">
        <v>19330214285.714001</v>
      </c>
      <c r="K38" s="88">
        <v>-8.0746564999999997</v>
      </c>
      <c r="N38" s="6">
        <f t="shared" si="8"/>
        <v>20.770392857143001</v>
      </c>
      <c r="O38" s="11">
        <f t="shared" si="5"/>
        <v>-69.102844000000005</v>
      </c>
      <c r="P38" s="6">
        <f t="shared" si="9"/>
        <v>-64.102844000000005</v>
      </c>
    </row>
    <row r="39" spans="2:16" x14ac:dyDescent="0.25">
      <c r="B39" s="88">
        <v>19686428571.429001</v>
      </c>
      <c r="C39" s="88">
        <v>-6.9023136999999997</v>
      </c>
      <c r="F39" s="6">
        <f t="shared" si="6"/>
        <v>21.127071428571</v>
      </c>
      <c r="G39" s="11">
        <f t="shared" si="4"/>
        <v>-68.747119999999995</v>
      </c>
      <c r="H39" s="6">
        <f t="shared" si="7"/>
        <v>-63.747120000000002</v>
      </c>
      <c r="J39" s="88">
        <v>19686428571.429001</v>
      </c>
      <c r="K39" s="88">
        <v>-8.3775826000000002</v>
      </c>
      <c r="N39" s="6">
        <f t="shared" si="8"/>
        <v>21.127071428571</v>
      </c>
      <c r="O39" s="11">
        <f t="shared" si="5"/>
        <v>-68.17419799999999</v>
      </c>
      <c r="P39" s="6">
        <f t="shared" si="9"/>
        <v>-63.174197999999997</v>
      </c>
    </row>
    <row r="40" spans="2:16" x14ac:dyDescent="0.25">
      <c r="B40" s="88">
        <v>20042642857.143002</v>
      </c>
      <c r="C40" s="88">
        <v>-7.1515063999999997</v>
      </c>
      <c r="F40" s="6">
        <f t="shared" si="6"/>
        <v>21.483750000000001</v>
      </c>
      <c r="G40" s="11">
        <f t="shared" si="4"/>
        <v>-70.641907000000003</v>
      </c>
      <c r="H40" s="6">
        <f t="shared" si="7"/>
        <v>-65.641907000000003</v>
      </c>
      <c r="J40" s="88">
        <v>20042642857.143002</v>
      </c>
      <c r="K40" s="88">
        <v>-8.3871392999999994</v>
      </c>
      <c r="N40" s="6">
        <f t="shared" si="8"/>
        <v>21.483750000000001</v>
      </c>
      <c r="O40" s="11">
        <f t="shared" si="5"/>
        <v>-67.123362999999998</v>
      </c>
      <c r="P40" s="6">
        <f t="shared" si="9"/>
        <v>-62.123362999999998</v>
      </c>
    </row>
    <row r="41" spans="2:16" x14ac:dyDescent="0.25">
      <c r="B41" s="88">
        <v>20398857142.856998</v>
      </c>
      <c r="C41" s="88">
        <v>-7.3421431000000004</v>
      </c>
      <c r="F41" s="6">
        <f t="shared" si="6"/>
        <v>21.840428571429001</v>
      </c>
      <c r="G41" s="11">
        <f t="shared" si="4"/>
        <v>-73.786773999999994</v>
      </c>
      <c r="H41" s="6">
        <f t="shared" si="7"/>
        <v>-68.786773999999994</v>
      </c>
      <c r="J41" s="88">
        <v>20398857142.856998</v>
      </c>
      <c r="K41" s="88">
        <v>-8.5532302999999992</v>
      </c>
      <c r="N41" s="6">
        <f t="shared" si="8"/>
        <v>21.840428571429001</v>
      </c>
      <c r="O41" s="11">
        <f t="shared" si="5"/>
        <v>-65.848644000000007</v>
      </c>
      <c r="P41" s="6">
        <f t="shared" si="9"/>
        <v>-60.848644</v>
      </c>
    </row>
    <row r="42" spans="2:16" x14ac:dyDescent="0.25">
      <c r="B42" s="88">
        <v>20755071428.570999</v>
      </c>
      <c r="C42" s="88">
        <v>-7.4004560000000001</v>
      </c>
      <c r="F42" s="6">
        <f t="shared" si="6"/>
        <v>22.197107142857</v>
      </c>
      <c r="G42" s="11">
        <f t="shared" si="4"/>
        <v>-77.006598999999994</v>
      </c>
      <c r="H42" s="6">
        <f t="shared" si="7"/>
        <v>-72.006598999999994</v>
      </c>
      <c r="J42" s="88">
        <v>20755071428.570999</v>
      </c>
      <c r="K42" s="88">
        <v>-8.4133510999999999</v>
      </c>
      <c r="N42" s="6">
        <f t="shared" si="8"/>
        <v>22.197107142857</v>
      </c>
      <c r="O42" s="11">
        <f t="shared" si="5"/>
        <v>-65.116816999999998</v>
      </c>
      <c r="P42" s="6">
        <f t="shared" si="9"/>
        <v>-60.116816999999998</v>
      </c>
    </row>
    <row r="43" spans="2:16" x14ac:dyDescent="0.25">
      <c r="B43" s="88">
        <v>21111285714.285999</v>
      </c>
      <c r="C43" s="88">
        <v>-7.5400223999999998</v>
      </c>
      <c r="F43" s="6">
        <f t="shared" si="6"/>
        <v>22.553785714286001</v>
      </c>
      <c r="G43" s="11">
        <f t="shared" si="4"/>
        <v>-78.073143000000002</v>
      </c>
      <c r="H43" s="6">
        <f t="shared" si="7"/>
        <v>-73.073143000000002</v>
      </c>
      <c r="J43" s="88">
        <v>21111285714.285999</v>
      </c>
      <c r="K43" s="88">
        <v>-8.2819920000000007</v>
      </c>
      <c r="N43" s="6">
        <f t="shared" si="8"/>
        <v>22.553785714286001</v>
      </c>
      <c r="O43" s="11">
        <f t="shared" si="5"/>
        <v>-64.092712000000006</v>
      </c>
      <c r="P43" s="6">
        <f t="shared" si="9"/>
        <v>-59.092711999999999</v>
      </c>
    </row>
    <row r="44" spans="2:16" x14ac:dyDescent="0.25">
      <c r="B44" s="88">
        <v>21467500000</v>
      </c>
      <c r="C44" s="88">
        <v>-7.4299344999999999</v>
      </c>
      <c r="F44" s="6">
        <f t="shared" si="6"/>
        <v>22.910464285713999</v>
      </c>
      <c r="G44" s="11">
        <f t="shared" si="4"/>
        <v>-80.807854000000006</v>
      </c>
      <c r="H44" s="6">
        <f t="shared" si="7"/>
        <v>-75.807854000000006</v>
      </c>
      <c r="J44" s="88">
        <v>21467500000</v>
      </c>
      <c r="K44" s="88">
        <v>-8.2630300999999999</v>
      </c>
      <c r="N44" s="6">
        <f t="shared" si="8"/>
        <v>22.910464285713999</v>
      </c>
      <c r="O44" s="11">
        <f t="shared" si="5"/>
        <v>-63.743876999999998</v>
      </c>
      <c r="P44" s="6">
        <f t="shared" si="9"/>
        <v>-58.743876999999998</v>
      </c>
    </row>
    <row r="45" spans="2:16" x14ac:dyDescent="0.25">
      <c r="B45" s="88">
        <v>21823714285.714001</v>
      </c>
      <c r="C45" s="88">
        <v>-7.6486869000000004</v>
      </c>
      <c r="F45" s="6">
        <f t="shared" si="6"/>
        <v>23.267142857143</v>
      </c>
      <c r="G45" s="11">
        <f t="shared" si="4"/>
        <v>-81.971703000000005</v>
      </c>
      <c r="H45" s="6">
        <f t="shared" si="7"/>
        <v>-76.971703000000005</v>
      </c>
      <c r="J45" s="88">
        <v>21823714285.714001</v>
      </c>
      <c r="K45" s="88">
        <v>-8.0518006999999994</v>
      </c>
      <c r="N45" s="6">
        <f t="shared" si="8"/>
        <v>23.267142857143</v>
      </c>
      <c r="O45" s="11">
        <f t="shared" si="5"/>
        <v>-63.449759999999998</v>
      </c>
      <c r="P45" s="6">
        <f t="shared" si="9"/>
        <v>-58.449759999999998</v>
      </c>
    </row>
    <row r="46" spans="2:16" x14ac:dyDescent="0.25">
      <c r="B46" s="88">
        <v>22179928571.429001</v>
      </c>
      <c r="C46" s="88">
        <v>-7.5202049999999998</v>
      </c>
      <c r="F46" s="6">
        <f t="shared" si="6"/>
        <v>23.623821428570999</v>
      </c>
      <c r="G46" s="11">
        <f t="shared" si="4"/>
        <v>-81.736664000000005</v>
      </c>
      <c r="H46" s="6">
        <f t="shared" si="7"/>
        <v>-76.736664000000005</v>
      </c>
      <c r="J46" s="88">
        <v>22179928571.429001</v>
      </c>
      <c r="K46" s="88">
        <v>-8.1998835000000003</v>
      </c>
      <c r="N46" s="6">
        <f t="shared" si="8"/>
        <v>23.623821428570999</v>
      </c>
      <c r="O46" s="11">
        <f t="shared" si="5"/>
        <v>-64.274624000000003</v>
      </c>
      <c r="P46" s="6">
        <f t="shared" si="9"/>
        <v>-59.274624000000003</v>
      </c>
    </row>
    <row r="47" spans="2:16" x14ac:dyDescent="0.25">
      <c r="B47" s="88">
        <v>22536142857.143002</v>
      </c>
      <c r="C47" s="88">
        <v>-7.5224251999999998</v>
      </c>
      <c r="F47" s="6">
        <f t="shared" si="6"/>
        <v>23.980499999999999</v>
      </c>
      <c r="G47" s="11">
        <f t="shared" si="4"/>
        <v>-77.485045999999997</v>
      </c>
      <c r="H47" s="6">
        <f t="shared" si="7"/>
        <v>-72.485045999999997</v>
      </c>
      <c r="J47" s="88">
        <v>22536142857.143002</v>
      </c>
      <c r="K47" s="88">
        <v>-8.0705928999999994</v>
      </c>
      <c r="N47" s="6">
        <f t="shared" si="8"/>
        <v>23.980499999999999</v>
      </c>
      <c r="O47" s="11">
        <f t="shared" si="5"/>
        <v>-65.183566999999996</v>
      </c>
      <c r="P47" s="6">
        <f t="shared" si="9"/>
        <v>-60.183566999999996</v>
      </c>
    </row>
    <row r="48" spans="2:16" x14ac:dyDescent="0.25">
      <c r="B48" s="88">
        <v>22892357142.856998</v>
      </c>
      <c r="C48" s="88">
        <v>-7.5831613999999998</v>
      </c>
      <c r="F48" s="6">
        <f t="shared" si="6"/>
        <v>24.337178571429</v>
      </c>
      <c r="G48" s="11">
        <f t="shared" si="4"/>
        <v>-73.698020999999997</v>
      </c>
      <c r="H48" s="6">
        <f t="shared" si="7"/>
        <v>-68.698020999999997</v>
      </c>
      <c r="J48" s="88">
        <v>22892357142.856998</v>
      </c>
      <c r="K48" s="88">
        <v>-8.0037394000000006</v>
      </c>
      <c r="N48" s="6">
        <f t="shared" si="8"/>
        <v>24.337178571429</v>
      </c>
      <c r="O48" s="11">
        <f t="shared" si="5"/>
        <v>-66.35617400000001</v>
      </c>
      <c r="P48" s="6">
        <f t="shared" si="9"/>
        <v>-61.356174000000003</v>
      </c>
    </row>
    <row r="49" spans="2:16" x14ac:dyDescent="0.25">
      <c r="B49" s="88">
        <v>23248571428.570999</v>
      </c>
      <c r="C49" s="88">
        <v>-7.3976378</v>
      </c>
      <c r="F49" s="6">
        <f t="shared" si="6"/>
        <v>24.693857142856999</v>
      </c>
      <c r="G49" s="11">
        <f t="shared" si="4"/>
        <v>-70.407241999999997</v>
      </c>
      <c r="H49" s="6">
        <f t="shared" si="7"/>
        <v>-65.407241999999997</v>
      </c>
      <c r="J49" s="88">
        <v>23248571428.570999</v>
      </c>
      <c r="K49" s="88">
        <v>-8.0709906</v>
      </c>
      <c r="N49" s="6">
        <f t="shared" si="8"/>
        <v>24.693857142856999</v>
      </c>
      <c r="O49" s="11">
        <f t="shared" si="5"/>
        <v>-67.088108000000005</v>
      </c>
      <c r="P49" s="6">
        <f t="shared" si="9"/>
        <v>-62.088107999999998</v>
      </c>
    </row>
    <row r="50" spans="2:16" x14ac:dyDescent="0.25">
      <c r="B50" s="88">
        <v>23604785714.285999</v>
      </c>
      <c r="C50" s="88">
        <v>-7.4678345000000004</v>
      </c>
      <c r="F50" s="6">
        <f t="shared" si="6"/>
        <v>25.050535714285999</v>
      </c>
      <c r="G50" s="11">
        <f t="shared" si="4"/>
        <v>-69.566909999999993</v>
      </c>
      <c r="H50" s="6">
        <f t="shared" si="7"/>
        <v>-64.566909999999993</v>
      </c>
      <c r="J50" s="88">
        <v>23604785714.285999</v>
      </c>
      <c r="K50" s="88">
        <v>-7.9703416999999996</v>
      </c>
      <c r="N50" s="6">
        <f t="shared" si="8"/>
        <v>25.050535714285999</v>
      </c>
      <c r="O50" s="11">
        <f t="shared" si="5"/>
        <v>-67.438762999999994</v>
      </c>
      <c r="P50" s="6">
        <f t="shared" si="9"/>
        <v>-62.438763000000002</v>
      </c>
    </row>
    <row r="51" spans="2:16" x14ac:dyDescent="0.25">
      <c r="B51" s="88">
        <v>23961000000</v>
      </c>
      <c r="C51" s="88">
        <v>-7.3724499000000003</v>
      </c>
      <c r="F51" s="6">
        <f t="shared" si="6"/>
        <v>25.407214285714002</v>
      </c>
      <c r="G51" s="11">
        <f t="shared" si="4"/>
        <v>-71.827575999999993</v>
      </c>
      <c r="H51" s="6">
        <f t="shared" si="7"/>
        <v>-66.827575999999993</v>
      </c>
      <c r="J51" s="88">
        <v>23961000000</v>
      </c>
      <c r="K51" s="88">
        <v>-8.1112537000000007</v>
      </c>
      <c r="N51" s="6">
        <f t="shared" si="8"/>
        <v>25.407214285714002</v>
      </c>
      <c r="O51" s="11">
        <f t="shared" si="5"/>
        <v>-68.075114999999997</v>
      </c>
      <c r="P51" s="6">
        <f t="shared" si="9"/>
        <v>-63.075114999999997</v>
      </c>
    </row>
    <row r="52" spans="2:16" x14ac:dyDescent="0.25">
      <c r="B52" s="88">
        <v>24317214285.714001</v>
      </c>
      <c r="C52" s="88">
        <v>-7.3277730999999999</v>
      </c>
      <c r="F52" s="6">
        <f t="shared" si="6"/>
        <v>25.763892857143002</v>
      </c>
      <c r="G52" s="11">
        <f t="shared" si="4"/>
        <v>-73.523628000000002</v>
      </c>
      <c r="H52" s="6">
        <f t="shared" si="7"/>
        <v>-68.523628000000002</v>
      </c>
      <c r="J52" s="88">
        <v>24317214285.714001</v>
      </c>
      <c r="K52" s="88">
        <v>-8.0967912999999996</v>
      </c>
      <c r="N52" s="6">
        <f t="shared" si="8"/>
        <v>25.763892857143002</v>
      </c>
      <c r="O52" s="11">
        <f t="shared" si="5"/>
        <v>-67.950974000000002</v>
      </c>
      <c r="P52" s="6">
        <f t="shared" si="9"/>
        <v>-62.950974000000002</v>
      </c>
    </row>
    <row r="53" spans="2:16" x14ac:dyDescent="0.25">
      <c r="B53" s="88">
        <v>24673428571.429001</v>
      </c>
      <c r="C53" s="88">
        <v>-7.3808040999999998</v>
      </c>
      <c r="F53" s="6">
        <f t="shared" si="6"/>
        <v>26.120571428571001</v>
      </c>
      <c r="G53" s="11">
        <f t="shared" si="4"/>
        <v>-73.609061999999994</v>
      </c>
      <c r="H53" s="6">
        <f t="shared" si="7"/>
        <v>-68.609061999999994</v>
      </c>
      <c r="J53" s="88">
        <v>24673428571.429001</v>
      </c>
      <c r="K53" s="88">
        <v>-8.1507138999999995</v>
      </c>
      <c r="N53" s="6">
        <f t="shared" si="8"/>
        <v>26.120571428571001</v>
      </c>
      <c r="O53" s="11">
        <f t="shared" si="5"/>
        <v>-68.172161000000003</v>
      </c>
      <c r="P53" s="6">
        <f t="shared" si="9"/>
        <v>-63.172161000000003</v>
      </c>
    </row>
    <row r="54" spans="2:16" x14ac:dyDescent="0.25">
      <c r="B54" s="88">
        <v>25029642857.143002</v>
      </c>
      <c r="C54" s="88">
        <v>-7.2486572000000002</v>
      </c>
      <c r="F54" s="6">
        <f t="shared" si="6"/>
        <v>26.477250000000002</v>
      </c>
      <c r="G54" s="11">
        <f t="shared" si="4"/>
        <v>-73.354797000000005</v>
      </c>
      <c r="H54" s="6">
        <f t="shared" si="7"/>
        <v>-68.354797000000005</v>
      </c>
      <c r="J54" s="88">
        <v>25029642857.143002</v>
      </c>
      <c r="K54" s="88">
        <v>-8.2456054999999999</v>
      </c>
      <c r="N54" s="6">
        <f t="shared" si="8"/>
        <v>26.477250000000002</v>
      </c>
      <c r="O54" s="11">
        <f t="shared" si="5"/>
        <v>-68.211826000000002</v>
      </c>
      <c r="P54" s="6">
        <f t="shared" si="9"/>
        <v>-63.211826000000002</v>
      </c>
    </row>
    <row r="55" spans="2:16" x14ac:dyDescent="0.25">
      <c r="B55" s="88">
        <v>25385857142.856998</v>
      </c>
      <c r="C55" s="88">
        <v>-7.3530989</v>
      </c>
      <c r="F55" s="6">
        <f t="shared" si="6"/>
        <v>26.833928571429002</v>
      </c>
      <c r="G55" s="11">
        <f t="shared" si="4"/>
        <v>-73.734511999999995</v>
      </c>
      <c r="H55" s="6">
        <f t="shared" si="7"/>
        <v>-68.734511999999995</v>
      </c>
      <c r="J55" s="88">
        <v>25385857142.856998</v>
      </c>
      <c r="K55" s="88">
        <v>-8.2126637000000002</v>
      </c>
      <c r="N55" s="6">
        <f t="shared" si="8"/>
        <v>26.833928571429002</v>
      </c>
      <c r="O55" s="11">
        <f t="shared" si="5"/>
        <v>-68.582900999999993</v>
      </c>
      <c r="P55" s="6">
        <f t="shared" si="9"/>
        <v>-63.582901</v>
      </c>
    </row>
    <row r="56" spans="2:16" x14ac:dyDescent="0.25">
      <c r="B56" s="88">
        <v>25742071428.570999</v>
      </c>
      <c r="C56" s="88">
        <v>-7.2015909999999996</v>
      </c>
      <c r="F56" s="6">
        <f t="shared" si="6"/>
        <v>27.190607142856997</v>
      </c>
      <c r="G56" s="11">
        <f t="shared" si="4"/>
        <v>-74.891884000000005</v>
      </c>
      <c r="H56" s="6">
        <f t="shared" si="7"/>
        <v>-69.891884000000005</v>
      </c>
      <c r="J56" s="88">
        <v>25742071428.570999</v>
      </c>
      <c r="K56" s="88">
        <v>-8.3262367000000008</v>
      </c>
      <c r="N56" s="6">
        <f t="shared" si="8"/>
        <v>27.190607142856997</v>
      </c>
      <c r="O56" s="11">
        <f t="shared" si="5"/>
        <v>-69.253426000000005</v>
      </c>
      <c r="P56" s="6">
        <f t="shared" si="9"/>
        <v>-64.253426000000005</v>
      </c>
    </row>
    <row r="57" spans="2:16" x14ac:dyDescent="0.25">
      <c r="B57" s="88">
        <v>26098285714.285999</v>
      </c>
      <c r="C57" s="88">
        <v>-7.2103267000000004</v>
      </c>
      <c r="F57" s="6">
        <f t="shared" si="6"/>
        <v>27.547285714285998</v>
      </c>
      <c r="G57" s="11">
        <f t="shared" si="4"/>
        <v>-75.962242000000003</v>
      </c>
      <c r="H57" s="6">
        <f t="shared" si="7"/>
        <v>-70.962242000000003</v>
      </c>
      <c r="J57" s="88">
        <v>26098285714.285999</v>
      </c>
      <c r="K57" s="88">
        <v>-8.2936306000000002</v>
      </c>
      <c r="N57" s="6">
        <f t="shared" si="8"/>
        <v>27.547285714285998</v>
      </c>
      <c r="O57" s="11">
        <f t="shared" si="5"/>
        <v>-69.628296000000006</v>
      </c>
      <c r="P57" s="6">
        <f t="shared" si="9"/>
        <v>-64.628296000000006</v>
      </c>
    </row>
    <row r="58" spans="2:16" x14ac:dyDescent="0.25">
      <c r="B58" s="88">
        <v>26454500000</v>
      </c>
      <c r="C58" s="88">
        <v>-7.1987505000000001</v>
      </c>
      <c r="F58" s="6">
        <f t="shared" si="6"/>
        <v>27.903964285714</v>
      </c>
      <c r="G58" s="11">
        <f t="shared" si="4"/>
        <v>-74.281204000000002</v>
      </c>
      <c r="H58" s="6">
        <f t="shared" si="7"/>
        <v>-69.281204000000002</v>
      </c>
      <c r="J58" s="88">
        <v>26454500000</v>
      </c>
      <c r="K58" s="88">
        <v>-8.2891750000000002</v>
      </c>
      <c r="N58" s="6">
        <f t="shared" si="8"/>
        <v>27.903964285714</v>
      </c>
      <c r="O58" s="11">
        <f t="shared" si="5"/>
        <v>-70.006500000000003</v>
      </c>
      <c r="P58" s="6">
        <f t="shared" si="9"/>
        <v>-65.006500000000003</v>
      </c>
    </row>
    <row r="59" spans="2:16" x14ac:dyDescent="0.25">
      <c r="B59" s="88">
        <v>26810714285.714001</v>
      </c>
      <c r="C59" s="88">
        <v>-7.2234173000000004</v>
      </c>
      <c r="F59" s="6">
        <f t="shared" si="6"/>
        <v>28.260642857143001</v>
      </c>
      <c r="G59" s="11">
        <f t="shared" si="4"/>
        <v>-73.371239000000003</v>
      </c>
      <c r="H59" s="6">
        <f t="shared" si="7"/>
        <v>-68.371239000000003</v>
      </c>
      <c r="J59" s="88">
        <v>26810714285.714001</v>
      </c>
      <c r="K59" s="88">
        <v>-8.2541656000000003</v>
      </c>
      <c r="N59" s="6">
        <f t="shared" si="8"/>
        <v>28.260642857143001</v>
      </c>
      <c r="O59" s="11">
        <f t="shared" si="5"/>
        <v>-70.140052999999995</v>
      </c>
      <c r="P59" s="6">
        <f t="shared" si="9"/>
        <v>-65.140052999999995</v>
      </c>
    </row>
    <row r="60" spans="2:16" x14ac:dyDescent="0.25">
      <c r="B60" s="88">
        <v>27166928571.429001</v>
      </c>
      <c r="C60" s="88">
        <v>-7.2885704000000002</v>
      </c>
      <c r="F60" s="6">
        <f t="shared" si="6"/>
        <v>28.617321428571</v>
      </c>
      <c r="G60" s="11">
        <f t="shared" si="4"/>
        <v>-70.692535000000007</v>
      </c>
      <c r="H60" s="6">
        <f t="shared" si="7"/>
        <v>-65.692535000000007</v>
      </c>
      <c r="J60" s="88">
        <v>27166928571.429001</v>
      </c>
      <c r="K60" s="88">
        <v>-8.2198515000000008</v>
      </c>
      <c r="N60" s="6">
        <f t="shared" si="8"/>
        <v>28.617321428571</v>
      </c>
      <c r="O60" s="11">
        <f t="shared" si="5"/>
        <v>-70.233551000000006</v>
      </c>
      <c r="P60" s="6">
        <f t="shared" si="9"/>
        <v>-65.233551000000006</v>
      </c>
    </row>
    <row r="61" spans="2:16" x14ac:dyDescent="0.25">
      <c r="B61" s="88">
        <v>27523142857.143002</v>
      </c>
      <c r="C61" s="88">
        <v>-7.3860935999999997</v>
      </c>
      <c r="F61" s="6">
        <f t="shared" si="6"/>
        <v>28.974</v>
      </c>
      <c r="G61" s="11">
        <f t="shared" si="4"/>
        <v>-74.330841000000007</v>
      </c>
      <c r="H61" s="6">
        <f t="shared" si="7"/>
        <v>-69.330841000000007</v>
      </c>
      <c r="J61" s="88">
        <v>27523142857.143002</v>
      </c>
      <c r="K61" s="88">
        <v>-8.2543983000000001</v>
      </c>
      <c r="N61" s="6">
        <f t="shared" si="8"/>
        <v>28.974</v>
      </c>
      <c r="O61" s="11">
        <f t="shared" si="5"/>
        <v>-71.821342000000001</v>
      </c>
      <c r="P61" s="6">
        <f t="shared" si="9"/>
        <v>-66.821342000000001</v>
      </c>
    </row>
    <row r="62" spans="2:16" x14ac:dyDescent="0.25">
      <c r="B62" s="88">
        <v>27879357142.856998</v>
      </c>
      <c r="C62" s="88">
        <v>-7.3388609999999996</v>
      </c>
      <c r="F62" s="6">
        <f t="shared" si="6"/>
        <v>29.330678571429001</v>
      </c>
      <c r="G62" s="11">
        <f t="shared" si="4"/>
        <v>-76.834404000000006</v>
      </c>
      <c r="H62" s="6">
        <f t="shared" si="7"/>
        <v>-71.834404000000006</v>
      </c>
      <c r="J62" s="88">
        <v>27879357142.856998</v>
      </c>
      <c r="K62" s="88">
        <v>-8.2279406000000002</v>
      </c>
      <c r="N62" s="6">
        <f t="shared" si="8"/>
        <v>29.330678571429001</v>
      </c>
      <c r="O62" s="11">
        <f t="shared" si="5"/>
        <v>-72.393203999999997</v>
      </c>
      <c r="P62" s="6">
        <f t="shared" si="9"/>
        <v>-67.393203999999997</v>
      </c>
    </row>
    <row r="63" spans="2:16" x14ac:dyDescent="0.25">
      <c r="B63" s="88">
        <v>28235571428.570999</v>
      </c>
      <c r="C63" s="88">
        <v>-7.2333363999999998</v>
      </c>
      <c r="F63" s="6">
        <f t="shared" si="6"/>
        <v>29.687357142857</v>
      </c>
      <c r="G63" s="11">
        <f t="shared" si="4"/>
        <v>-77.622039999999998</v>
      </c>
      <c r="H63" s="6">
        <f t="shared" si="7"/>
        <v>-72.622039999999998</v>
      </c>
      <c r="J63" s="88">
        <v>28235571428.570999</v>
      </c>
      <c r="K63" s="88">
        <v>-8.2618121999999996</v>
      </c>
      <c r="N63" s="6">
        <f t="shared" si="8"/>
        <v>29.687357142857</v>
      </c>
      <c r="O63" s="11">
        <f t="shared" si="5"/>
        <v>-72.629966999999994</v>
      </c>
      <c r="P63" s="6">
        <f t="shared" si="9"/>
        <v>-67.629966999999994</v>
      </c>
    </row>
    <row r="64" spans="2:16" x14ac:dyDescent="0.25">
      <c r="B64" s="88">
        <v>28591785714.285999</v>
      </c>
      <c r="C64" s="88">
        <v>-7.0896186999999999</v>
      </c>
      <c r="F64" s="6">
        <f t="shared" si="6"/>
        <v>30.044035714286</v>
      </c>
      <c r="G64" s="11">
        <f t="shared" si="4"/>
        <v>-74.565201000000002</v>
      </c>
      <c r="H64" s="6">
        <f t="shared" si="7"/>
        <v>-69.565201000000002</v>
      </c>
      <c r="J64" s="88">
        <v>28591785714.285999</v>
      </c>
      <c r="K64" s="88">
        <v>-8.2801685000000003</v>
      </c>
      <c r="N64" s="6">
        <f t="shared" si="8"/>
        <v>30.044035714286</v>
      </c>
      <c r="O64" s="11">
        <f t="shared" si="5"/>
        <v>-72.013289999999998</v>
      </c>
      <c r="P64" s="6">
        <f t="shared" si="9"/>
        <v>-67.013289999999998</v>
      </c>
    </row>
    <row r="65" spans="2:16" x14ac:dyDescent="0.25">
      <c r="B65" s="88">
        <v>28948000000</v>
      </c>
      <c r="C65" s="88">
        <v>-7.1269970000000002</v>
      </c>
      <c r="F65" s="6">
        <f t="shared" si="6"/>
        <v>30.400714285714002</v>
      </c>
      <c r="G65" s="11">
        <f t="shared" si="4"/>
        <v>-71.351883000000001</v>
      </c>
      <c r="H65" s="6">
        <f t="shared" si="7"/>
        <v>-66.351883000000001</v>
      </c>
      <c r="J65" s="88">
        <v>28948000000</v>
      </c>
      <c r="K65" s="88">
        <v>-8.2875499999999995</v>
      </c>
      <c r="N65" s="6">
        <f t="shared" si="8"/>
        <v>30.400714285714002</v>
      </c>
      <c r="O65" s="11">
        <f t="shared" si="5"/>
        <v>-72.089371</v>
      </c>
      <c r="P65" s="6">
        <f t="shared" si="9"/>
        <v>-67.089371</v>
      </c>
    </row>
    <row r="66" spans="2:16" x14ac:dyDescent="0.25">
      <c r="B66" s="88">
        <v>29304214285.714001</v>
      </c>
      <c r="C66" s="88">
        <v>-7.1822876999999998</v>
      </c>
      <c r="F66" s="6">
        <f t="shared" si="6"/>
        <v>30.757392857143003</v>
      </c>
      <c r="G66" s="11">
        <f t="shared" si="4"/>
        <v>-69.704780999999997</v>
      </c>
      <c r="H66" s="6">
        <f t="shared" si="7"/>
        <v>-64.704780999999997</v>
      </c>
      <c r="J66" s="88">
        <v>29304214285.714001</v>
      </c>
      <c r="K66" s="88">
        <v>-8.3495884</v>
      </c>
      <c r="N66" s="6">
        <f t="shared" si="8"/>
        <v>30.757392857143003</v>
      </c>
      <c r="O66" s="11">
        <f t="shared" si="5"/>
        <v>-76.165283000000002</v>
      </c>
      <c r="P66" s="6">
        <f t="shared" si="9"/>
        <v>-71.165283000000002</v>
      </c>
    </row>
    <row r="67" spans="2:16" x14ac:dyDescent="0.25">
      <c r="B67" s="88">
        <v>29660428571.429001</v>
      </c>
      <c r="C67" s="88">
        <v>-7.2728561999999997</v>
      </c>
      <c r="F67" s="6">
        <f t="shared" si="6"/>
        <v>31.114071428570998</v>
      </c>
      <c r="G67" s="11">
        <f t="shared" si="4"/>
        <v>-69.777495999999999</v>
      </c>
      <c r="H67" s="6">
        <f t="shared" si="7"/>
        <v>-64.777495999999999</v>
      </c>
      <c r="J67" s="88">
        <v>29660428571.429001</v>
      </c>
      <c r="K67" s="88">
        <v>-8.3300829000000007</v>
      </c>
      <c r="N67" s="6">
        <f t="shared" si="8"/>
        <v>31.114071428570998</v>
      </c>
      <c r="O67" s="11">
        <f t="shared" si="5"/>
        <v>-81.108574000000004</v>
      </c>
      <c r="P67" s="6">
        <f t="shared" si="9"/>
        <v>-76.108574000000004</v>
      </c>
    </row>
    <row r="68" spans="2:16" x14ac:dyDescent="0.25">
      <c r="B68" s="88">
        <v>30016642857.143002</v>
      </c>
      <c r="C68" s="88">
        <v>-7.3672399999999998</v>
      </c>
      <c r="F68" s="6">
        <f t="shared" si="6"/>
        <v>31.470749999999999</v>
      </c>
      <c r="G68" s="11">
        <f t="shared" si="4"/>
        <v>-70.767730999999998</v>
      </c>
      <c r="H68" s="6">
        <f t="shared" si="7"/>
        <v>-65.767730999999998</v>
      </c>
      <c r="J68" s="88">
        <v>30016642857.143002</v>
      </c>
      <c r="K68" s="88">
        <v>-8.3895883999999992</v>
      </c>
      <c r="N68" s="6">
        <f t="shared" si="8"/>
        <v>31.470749999999999</v>
      </c>
      <c r="O68" s="11">
        <f t="shared" si="5"/>
        <v>-83.849036999999996</v>
      </c>
      <c r="P68" s="6">
        <f t="shared" si="9"/>
        <v>-78.849036999999996</v>
      </c>
    </row>
    <row r="69" spans="2:16" x14ac:dyDescent="0.25">
      <c r="B69" s="88">
        <v>30372857142.856998</v>
      </c>
      <c r="C69" s="88">
        <v>-7.4178227999999997</v>
      </c>
      <c r="F69" s="6">
        <f t="shared" ref="F69:F100" si="10">B177/1000000000</f>
        <v>31.827428571429</v>
      </c>
      <c r="G69" s="11">
        <f t="shared" si="4"/>
        <v>-72.111442999999994</v>
      </c>
      <c r="H69" s="6">
        <f t="shared" ref="H69:H100" si="11">D177</f>
        <v>-67.111442999999994</v>
      </c>
      <c r="J69" s="88">
        <v>30372857142.856998</v>
      </c>
      <c r="K69" s="88">
        <v>-8.4137278000000002</v>
      </c>
      <c r="N69" s="6">
        <f t="shared" ref="N69:N100" si="12">J177/1000000000</f>
        <v>31.827428571429</v>
      </c>
      <c r="O69" s="11">
        <f t="shared" si="5"/>
        <v>-81.561133999999996</v>
      </c>
      <c r="P69" s="6">
        <f t="shared" ref="P69:P100" si="13">L177</f>
        <v>-76.561133999999996</v>
      </c>
    </row>
    <row r="70" spans="2:16" x14ac:dyDescent="0.25">
      <c r="B70" s="88">
        <v>30729071428.570999</v>
      </c>
      <c r="C70" s="88">
        <v>-7.4472345999999998</v>
      </c>
      <c r="F70" s="6">
        <f t="shared" si="10"/>
        <v>32.184107142857002</v>
      </c>
      <c r="G70" s="11">
        <f t="shared" ref="G70:G103" si="14">H70-5</f>
        <v>-72.880629999999996</v>
      </c>
      <c r="H70" s="6">
        <f t="shared" si="11"/>
        <v>-67.880629999999996</v>
      </c>
      <c r="J70" s="88">
        <v>30729071428.570999</v>
      </c>
      <c r="K70" s="88">
        <v>-8.3610334000000002</v>
      </c>
      <c r="N70" s="6">
        <f t="shared" si="12"/>
        <v>32.184107142857002</v>
      </c>
      <c r="O70" s="11">
        <f t="shared" ref="O70:O103" si="15">P70-5</f>
        <v>-78.727562000000006</v>
      </c>
      <c r="P70" s="6">
        <f t="shared" si="13"/>
        <v>-73.727562000000006</v>
      </c>
    </row>
    <row r="71" spans="2:16" x14ac:dyDescent="0.25">
      <c r="B71" s="88">
        <v>31085285714.285999</v>
      </c>
      <c r="C71" s="88">
        <v>-7.6172985999999998</v>
      </c>
      <c r="F71" s="6">
        <f t="shared" si="10"/>
        <v>32.540785714286002</v>
      </c>
      <c r="G71" s="11">
        <f t="shared" si="14"/>
        <v>-72.249138000000002</v>
      </c>
      <c r="H71" s="6">
        <f t="shared" si="11"/>
        <v>-67.249138000000002</v>
      </c>
      <c r="J71" s="88">
        <v>31085285714.285999</v>
      </c>
      <c r="K71" s="88">
        <v>-8.3591441999999994</v>
      </c>
      <c r="N71" s="6">
        <f t="shared" si="12"/>
        <v>32.540785714286002</v>
      </c>
      <c r="O71" s="11">
        <f t="shared" si="15"/>
        <v>-79.564400000000006</v>
      </c>
      <c r="P71" s="6">
        <f t="shared" si="13"/>
        <v>-74.564400000000006</v>
      </c>
    </row>
    <row r="72" spans="2:16" x14ac:dyDescent="0.25">
      <c r="B72" s="88">
        <v>31441500000</v>
      </c>
      <c r="C72" s="88">
        <v>-7.7222676000000003</v>
      </c>
      <c r="F72" s="6">
        <f t="shared" si="10"/>
        <v>32.897464285714001</v>
      </c>
      <c r="G72" s="11">
        <f t="shared" si="14"/>
        <v>-70.769981000000001</v>
      </c>
      <c r="H72" s="6">
        <f t="shared" si="11"/>
        <v>-65.769981000000001</v>
      </c>
      <c r="J72" s="88">
        <v>31441500000</v>
      </c>
      <c r="K72" s="88">
        <v>-8.3437567000000001</v>
      </c>
      <c r="N72" s="6">
        <f t="shared" si="12"/>
        <v>32.897464285714001</v>
      </c>
      <c r="O72" s="11">
        <f t="shared" si="15"/>
        <v>-81.020432</v>
      </c>
      <c r="P72" s="6">
        <f t="shared" si="13"/>
        <v>-76.020432</v>
      </c>
    </row>
    <row r="73" spans="2:16" x14ac:dyDescent="0.25">
      <c r="B73" s="88">
        <v>31797714285.714001</v>
      </c>
      <c r="C73" s="88">
        <v>-7.8026904999999998</v>
      </c>
      <c r="F73" s="6">
        <f t="shared" si="10"/>
        <v>33.254142857143002</v>
      </c>
      <c r="G73" s="11">
        <f t="shared" si="14"/>
        <v>-67.821201000000002</v>
      </c>
      <c r="H73" s="6">
        <f t="shared" si="11"/>
        <v>-62.821201000000002</v>
      </c>
      <c r="J73" s="88">
        <v>31797714285.714001</v>
      </c>
      <c r="K73" s="88">
        <v>-8.3416481000000005</v>
      </c>
      <c r="N73" s="6">
        <f t="shared" si="12"/>
        <v>33.254142857143002</v>
      </c>
      <c r="O73" s="11">
        <f t="shared" si="15"/>
        <v>-80.051627999999994</v>
      </c>
      <c r="P73" s="6">
        <f t="shared" si="13"/>
        <v>-75.051627999999994</v>
      </c>
    </row>
    <row r="74" spans="2:16" x14ac:dyDescent="0.25">
      <c r="B74" s="88">
        <v>32153928571.429001</v>
      </c>
      <c r="C74" s="88">
        <v>-7.9585295</v>
      </c>
      <c r="F74" s="6">
        <f t="shared" si="10"/>
        <v>33.610821428571001</v>
      </c>
      <c r="G74" s="11">
        <f t="shared" si="14"/>
        <v>-64.463352</v>
      </c>
      <c r="H74" s="6">
        <f t="shared" si="11"/>
        <v>-59.463352</v>
      </c>
      <c r="J74" s="88">
        <v>32153928571.429001</v>
      </c>
      <c r="K74" s="88">
        <v>-8.3691043999999994</v>
      </c>
      <c r="N74" s="6">
        <f t="shared" si="12"/>
        <v>33.610821428571001</v>
      </c>
      <c r="O74" s="11">
        <f t="shared" si="15"/>
        <v>-79.441817999999998</v>
      </c>
      <c r="P74" s="6">
        <f t="shared" si="13"/>
        <v>-74.441817999999998</v>
      </c>
    </row>
    <row r="75" spans="2:16" x14ac:dyDescent="0.25">
      <c r="B75" s="88">
        <v>32510142857.143002</v>
      </c>
      <c r="C75" s="88">
        <v>-8.0602397999999997</v>
      </c>
      <c r="F75" s="6">
        <f t="shared" si="10"/>
        <v>33.967500000000001</v>
      </c>
      <c r="G75" s="11">
        <f t="shared" si="14"/>
        <v>-61.895592000000001</v>
      </c>
      <c r="H75" s="6">
        <f t="shared" si="11"/>
        <v>-56.895592000000001</v>
      </c>
      <c r="J75" s="88">
        <v>32510142857.143002</v>
      </c>
      <c r="K75" s="88">
        <v>-8.4223824</v>
      </c>
      <c r="N75" s="6">
        <f t="shared" si="12"/>
        <v>33.967500000000001</v>
      </c>
      <c r="O75" s="11">
        <f t="shared" si="15"/>
        <v>-76.864684999999994</v>
      </c>
      <c r="P75" s="6">
        <f t="shared" si="13"/>
        <v>-71.864684999999994</v>
      </c>
    </row>
    <row r="76" spans="2:16" x14ac:dyDescent="0.25">
      <c r="B76" s="88">
        <v>32866357142.856998</v>
      </c>
      <c r="C76" s="88">
        <v>-8.2536068</v>
      </c>
      <c r="F76" s="6">
        <f t="shared" si="10"/>
        <v>34.324178571429002</v>
      </c>
      <c r="G76" s="11">
        <f t="shared" si="14"/>
        <v>-60.064388000000001</v>
      </c>
      <c r="H76" s="6">
        <f t="shared" si="11"/>
        <v>-55.064388000000001</v>
      </c>
      <c r="J76" s="88">
        <v>32866357142.856998</v>
      </c>
      <c r="K76" s="88">
        <v>-8.4244108000000004</v>
      </c>
      <c r="N76" s="6">
        <f t="shared" si="12"/>
        <v>34.324178571429002</v>
      </c>
      <c r="O76" s="11">
        <f t="shared" si="15"/>
        <v>-75.957863000000003</v>
      </c>
      <c r="P76" s="6">
        <f t="shared" si="13"/>
        <v>-70.957863000000003</v>
      </c>
    </row>
    <row r="77" spans="2:16" x14ac:dyDescent="0.25">
      <c r="B77" s="88">
        <v>33222571428.570999</v>
      </c>
      <c r="C77" s="88">
        <v>-8.5320139000000008</v>
      </c>
      <c r="F77" s="6">
        <f t="shared" si="10"/>
        <v>34.680857142857</v>
      </c>
      <c r="G77" s="11">
        <f t="shared" si="14"/>
        <v>-59.654491</v>
      </c>
      <c r="H77" s="6">
        <f t="shared" si="11"/>
        <v>-54.654491</v>
      </c>
      <c r="J77" s="88">
        <v>33222571428.570999</v>
      </c>
      <c r="K77" s="88">
        <v>-8.5141506000000007</v>
      </c>
      <c r="N77" s="6">
        <f t="shared" si="12"/>
        <v>34.680857142857</v>
      </c>
      <c r="O77" s="11">
        <f t="shared" si="15"/>
        <v>-72.398491000000007</v>
      </c>
      <c r="P77" s="6">
        <f t="shared" si="13"/>
        <v>-67.398491000000007</v>
      </c>
    </row>
    <row r="78" spans="2:16" x14ac:dyDescent="0.25">
      <c r="B78" s="88">
        <v>33578785714.285999</v>
      </c>
      <c r="C78" s="88">
        <v>-8.7889947999999993</v>
      </c>
      <c r="F78" s="6">
        <f t="shared" si="10"/>
        <v>35.037535714286001</v>
      </c>
      <c r="G78" s="11">
        <f t="shared" si="14"/>
        <v>-59.137608</v>
      </c>
      <c r="H78" s="6">
        <f t="shared" si="11"/>
        <v>-54.137608</v>
      </c>
      <c r="J78" s="88">
        <v>33578785714.285999</v>
      </c>
      <c r="K78" s="88">
        <v>-8.4650049000000003</v>
      </c>
      <c r="N78" s="6">
        <f t="shared" si="12"/>
        <v>35.037535714286001</v>
      </c>
      <c r="O78" s="11">
        <f t="shared" si="15"/>
        <v>-69.777450999999999</v>
      </c>
      <c r="P78" s="6">
        <f t="shared" si="13"/>
        <v>-64.777450999999999</v>
      </c>
    </row>
    <row r="79" spans="2:16" x14ac:dyDescent="0.25">
      <c r="B79" s="88">
        <v>33935000000</v>
      </c>
      <c r="C79" s="88">
        <v>-9.1370944999999999</v>
      </c>
      <c r="F79" s="6">
        <f t="shared" si="10"/>
        <v>35.394214285714</v>
      </c>
      <c r="G79" s="11">
        <f t="shared" si="14"/>
        <v>-58.851139000000003</v>
      </c>
      <c r="H79" s="6">
        <f t="shared" si="11"/>
        <v>-53.851139000000003</v>
      </c>
      <c r="J79" s="88">
        <v>33935000000</v>
      </c>
      <c r="K79" s="88">
        <v>-8.4645461999999991</v>
      </c>
      <c r="N79" s="6">
        <f t="shared" si="12"/>
        <v>35.394214285714</v>
      </c>
      <c r="O79" s="11">
        <f t="shared" si="15"/>
        <v>-66.525477999999993</v>
      </c>
      <c r="P79" s="6">
        <f t="shared" si="13"/>
        <v>-61.525478</v>
      </c>
    </row>
    <row r="80" spans="2:16" x14ac:dyDescent="0.25">
      <c r="B80" s="88">
        <v>34291214285.714001</v>
      </c>
      <c r="C80" s="88">
        <v>-9.4327593000000007</v>
      </c>
      <c r="F80" s="6">
        <f t="shared" si="10"/>
        <v>35.750892857143</v>
      </c>
      <c r="G80" s="11">
        <f t="shared" si="14"/>
        <v>-57.804248999999999</v>
      </c>
      <c r="H80" s="6">
        <f t="shared" si="11"/>
        <v>-52.804248999999999</v>
      </c>
      <c r="J80" s="88">
        <v>34291214285.714001</v>
      </c>
      <c r="K80" s="88">
        <v>-8.5634098000000005</v>
      </c>
      <c r="N80" s="6">
        <f t="shared" si="12"/>
        <v>35.750892857143</v>
      </c>
      <c r="O80" s="11">
        <f t="shared" si="15"/>
        <v>-63.555283000000003</v>
      </c>
      <c r="P80" s="6">
        <f t="shared" si="13"/>
        <v>-58.555283000000003</v>
      </c>
    </row>
    <row r="81" spans="2:16" x14ac:dyDescent="0.25">
      <c r="B81" s="88">
        <v>34647428571.429001</v>
      </c>
      <c r="C81" s="88">
        <v>-9.7374611000000009</v>
      </c>
      <c r="F81" s="6">
        <f t="shared" si="10"/>
        <v>36.107571428570999</v>
      </c>
      <c r="G81" s="11">
        <f t="shared" si="14"/>
        <v>-56.625931000000001</v>
      </c>
      <c r="H81" s="6">
        <f t="shared" si="11"/>
        <v>-51.625931000000001</v>
      </c>
      <c r="J81" s="88">
        <v>34647428571.429001</v>
      </c>
      <c r="K81" s="88">
        <v>-8.6492042999999992</v>
      </c>
      <c r="N81" s="6">
        <f t="shared" si="12"/>
        <v>36.107571428570999</v>
      </c>
      <c r="O81" s="11">
        <f t="shared" si="15"/>
        <v>-62.546996999999998</v>
      </c>
      <c r="P81" s="6">
        <f t="shared" si="13"/>
        <v>-57.546996999999998</v>
      </c>
    </row>
    <row r="82" spans="2:16" x14ac:dyDescent="0.25">
      <c r="B82" s="88">
        <v>35003642857.142998</v>
      </c>
      <c r="C82" s="88">
        <v>-9.9402380000000008</v>
      </c>
      <c r="F82" s="6">
        <f t="shared" si="10"/>
        <v>36.46425</v>
      </c>
      <c r="G82" s="11">
        <f t="shared" si="14"/>
        <v>-55.513668000000003</v>
      </c>
      <c r="H82" s="6">
        <f t="shared" si="11"/>
        <v>-50.513668000000003</v>
      </c>
      <c r="J82" s="88">
        <v>35003642857.142998</v>
      </c>
      <c r="K82" s="88">
        <v>-8.8541097999999998</v>
      </c>
      <c r="N82" s="6">
        <f t="shared" si="12"/>
        <v>36.46425</v>
      </c>
      <c r="O82" s="11">
        <f t="shared" si="15"/>
        <v>-61.879886999999997</v>
      </c>
      <c r="P82" s="6">
        <f t="shared" si="13"/>
        <v>-56.879886999999997</v>
      </c>
    </row>
    <row r="83" spans="2:16" x14ac:dyDescent="0.25">
      <c r="B83" s="88">
        <v>35359857142.857002</v>
      </c>
      <c r="C83" s="88">
        <v>-10.063954000000001</v>
      </c>
      <c r="F83" s="6">
        <f t="shared" si="10"/>
        <v>36.820928571429</v>
      </c>
      <c r="G83" s="11">
        <f t="shared" si="14"/>
        <v>-54.957721999999997</v>
      </c>
      <c r="H83" s="6">
        <f t="shared" si="11"/>
        <v>-49.957721999999997</v>
      </c>
      <c r="J83" s="88">
        <v>35359857142.857002</v>
      </c>
      <c r="K83" s="88">
        <v>-8.9844998999999994</v>
      </c>
      <c r="N83" s="6">
        <f t="shared" si="12"/>
        <v>36.820928571429</v>
      </c>
      <c r="O83" s="11">
        <f t="shared" si="15"/>
        <v>-61.261668999999998</v>
      </c>
      <c r="P83" s="6">
        <f t="shared" si="13"/>
        <v>-56.261668999999998</v>
      </c>
    </row>
    <row r="84" spans="2:16" x14ac:dyDescent="0.25">
      <c r="B84" s="88">
        <v>35716071428.570999</v>
      </c>
      <c r="C84" s="88">
        <v>-10.165647999999999</v>
      </c>
      <c r="F84" s="6">
        <f t="shared" si="10"/>
        <v>37.177607142856999</v>
      </c>
      <c r="G84" s="11">
        <f t="shared" si="14"/>
        <v>-55.308242999999997</v>
      </c>
      <c r="H84" s="6">
        <f t="shared" si="11"/>
        <v>-50.308242999999997</v>
      </c>
      <c r="J84" s="88">
        <v>35716071428.570999</v>
      </c>
      <c r="K84" s="88">
        <v>-9.0842609000000003</v>
      </c>
      <c r="N84" s="6">
        <f t="shared" si="12"/>
        <v>37.177607142856999</v>
      </c>
      <c r="O84" s="11">
        <f t="shared" si="15"/>
        <v>-60.240551000000004</v>
      </c>
      <c r="P84" s="6">
        <f t="shared" si="13"/>
        <v>-55.240551000000004</v>
      </c>
    </row>
    <row r="85" spans="2:16" x14ac:dyDescent="0.25">
      <c r="B85" s="88">
        <v>36072285714.286003</v>
      </c>
      <c r="C85" s="88">
        <v>-10.131303000000001</v>
      </c>
      <c r="F85" s="6">
        <f t="shared" si="10"/>
        <v>37.534285714286</v>
      </c>
      <c r="G85" s="11">
        <f t="shared" si="14"/>
        <v>-55.686793999999999</v>
      </c>
      <c r="H85" s="6">
        <f t="shared" si="11"/>
        <v>-50.686793999999999</v>
      </c>
      <c r="J85" s="88">
        <v>36072285714.286003</v>
      </c>
      <c r="K85" s="88">
        <v>-9.2882327999999994</v>
      </c>
      <c r="N85" s="6">
        <f t="shared" si="12"/>
        <v>37.534285714286</v>
      </c>
      <c r="O85" s="11">
        <f t="shared" si="15"/>
        <v>-59.396011000000001</v>
      </c>
      <c r="P85" s="6">
        <f t="shared" si="13"/>
        <v>-54.396011000000001</v>
      </c>
    </row>
    <row r="86" spans="2:16" x14ac:dyDescent="0.25">
      <c r="B86" s="88">
        <v>36428500000</v>
      </c>
      <c r="C86" s="88">
        <v>-10.125605999999999</v>
      </c>
      <c r="F86" s="6">
        <f t="shared" si="10"/>
        <v>37.890964285713999</v>
      </c>
      <c r="G86" s="11">
        <f t="shared" si="14"/>
        <v>-56.709117999999997</v>
      </c>
      <c r="H86" s="6">
        <f t="shared" si="11"/>
        <v>-51.709117999999997</v>
      </c>
      <c r="J86" s="88">
        <v>36428500000</v>
      </c>
      <c r="K86" s="88">
        <v>-9.3805303999999996</v>
      </c>
      <c r="N86" s="6">
        <f t="shared" si="12"/>
        <v>37.890964285713999</v>
      </c>
      <c r="O86" s="11">
        <f t="shared" si="15"/>
        <v>-59.662483000000002</v>
      </c>
      <c r="P86" s="6">
        <f t="shared" si="13"/>
        <v>-54.662483000000002</v>
      </c>
    </row>
    <row r="87" spans="2:16" x14ac:dyDescent="0.25">
      <c r="B87" s="88">
        <v>36784714285.713997</v>
      </c>
      <c r="C87" s="88">
        <v>-10.052593999999999</v>
      </c>
      <c r="F87" s="6">
        <f t="shared" si="10"/>
        <v>38.247642857142999</v>
      </c>
      <c r="G87" s="11">
        <f t="shared" si="14"/>
        <v>-57.109530999999997</v>
      </c>
      <c r="H87" s="6">
        <f t="shared" si="11"/>
        <v>-52.109530999999997</v>
      </c>
      <c r="J87" s="88">
        <v>36784714285.713997</v>
      </c>
      <c r="K87" s="88">
        <v>-9.5322808999999999</v>
      </c>
      <c r="N87" s="6">
        <f t="shared" si="12"/>
        <v>38.247642857142999</v>
      </c>
      <c r="O87" s="11">
        <f t="shared" si="15"/>
        <v>-60.594746000000001</v>
      </c>
      <c r="P87" s="6">
        <f t="shared" si="13"/>
        <v>-55.594746000000001</v>
      </c>
    </row>
    <row r="88" spans="2:16" x14ac:dyDescent="0.25">
      <c r="B88" s="88">
        <v>37140928571.429001</v>
      </c>
      <c r="C88" s="88">
        <v>-9.9632901999999994</v>
      </c>
      <c r="F88" s="6">
        <f t="shared" si="10"/>
        <v>38.604321428570998</v>
      </c>
      <c r="G88" s="11">
        <f t="shared" si="14"/>
        <v>-57.775509</v>
      </c>
      <c r="H88" s="6">
        <f t="shared" si="11"/>
        <v>-52.775509</v>
      </c>
      <c r="J88" s="88">
        <v>37140928571.429001</v>
      </c>
      <c r="K88" s="88">
        <v>-9.6441908000000005</v>
      </c>
      <c r="N88" s="6">
        <f t="shared" si="12"/>
        <v>38.604321428570998</v>
      </c>
      <c r="O88" s="11">
        <f t="shared" si="15"/>
        <v>-61.512180000000001</v>
      </c>
      <c r="P88" s="6">
        <f t="shared" si="13"/>
        <v>-56.512180000000001</v>
      </c>
    </row>
    <row r="89" spans="2:16" x14ac:dyDescent="0.25">
      <c r="B89" s="88">
        <v>37497142857.142998</v>
      </c>
      <c r="C89" s="88">
        <v>-9.8750342999999994</v>
      </c>
      <c r="F89" s="6">
        <f t="shared" si="10"/>
        <v>38.960999999999999</v>
      </c>
      <c r="G89" s="11">
        <f t="shared" si="14"/>
        <v>-58.358241999999997</v>
      </c>
      <c r="H89" s="6">
        <f t="shared" si="11"/>
        <v>-53.358241999999997</v>
      </c>
      <c r="J89" s="88">
        <v>37497142857.142998</v>
      </c>
      <c r="K89" s="88">
        <v>-9.6661777000000004</v>
      </c>
      <c r="N89" s="6">
        <f t="shared" si="12"/>
        <v>38.960999999999999</v>
      </c>
      <c r="O89" s="11">
        <f t="shared" si="15"/>
        <v>-62.252437999999998</v>
      </c>
      <c r="P89" s="6">
        <f t="shared" si="13"/>
        <v>-57.252437999999998</v>
      </c>
    </row>
    <row r="90" spans="2:16" x14ac:dyDescent="0.25">
      <c r="B90" s="88">
        <v>37853357142.857002</v>
      </c>
      <c r="C90" s="88">
        <v>-9.7669219999999992</v>
      </c>
      <c r="F90" s="6">
        <f t="shared" si="10"/>
        <v>39.317678571428999</v>
      </c>
      <c r="G90" s="11">
        <f t="shared" si="14"/>
        <v>-60.003365000000002</v>
      </c>
      <c r="H90" s="6">
        <f t="shared" si="11"/>
        <v>-55.003365000000002</v>
      </c>
      <c r="J90" s="88">
        <v>37853357142.857002</v>
      </c>
      <c r="K90" s="88">
        <v>-9.7491055000000006</v>
      </c>
      <c r="N90" s="6">
        <f t="shared" si="12"/>
        <v>39.317678571428999</v>
      </c>
      <c r="O90" s="11">
        <f t="shared" si="15"/>
        <v>-63.039622999999999</v>
      </c>
      <c r="P90" s="6">
        <f t="shared" si="13"/>
        <v>-58.039622999999999</v>
      </c>
    </row>
    <row r="91" spans="2:16" x14ac:dyDescent="0.25">
      <c r="B91" s="88">
        <v>38209571428.570999</v>
      </c>
      <c r="C91" s="88">
        <v>-9.6206721999999996</v>
      </c>
      <c r="F91" s="6">
        <f t="shared" si="10"/>
        <v>39.674357142857005</v>
      </c>
      <c r="G91" s="11">
        <f t="shared" si="14"/>
        <v>-61.051501999999999</v>
      </c>
      <c r="H91" s="6">
        <f t="shared" si="11"/>
        <v>-56.051501999999999</v>
      </c>
      <c r="J91" s="88">
        <v>38209571428.570999</v>
      </c>
      <c r="K91" s="88">
        <v>-9.7489308999999995</v>
      </c>
      <c r="N91" s="6">
        <f t="shared" si="12"/>
        <v>39.674357142857005</v>
      </c>
      <c r="O91" s="11">
        <f t="shared" si="15"/>
        <v>-64.17550700000001</v>
      </c>
      <c r="P91" s="6">
        <f t="shared" si="13"/>
        <v>-59.175507000000003</v>
      </c>
    </row>
    <row r="92" spans="2:16" x14ac:dyDescent="0.25">
      <c r="B92" s="88">
        <v>38565785714.286003</v>
      </c>
      <c r="C92" s="88">
        <v>-9.5940560999999995</v>
      </c>
      <c r="F92" s="6">
        <f t="shared" si="10"/>
        <v>40.031035714286006</v>
      </c>
      <c r="G92" s="11">
        <f t="shared" si="14"/>
        <v>-62.177588999999998</v>
      </c>
      <c r="H92" s="6">
        <f t="shared" si="11"/>
        <v>-57.177588999999998</v>
      </c>
      <c r="J92" s="88">
        <v>38565785714.286003</v>
      </c>
      <c r="K92" s="88">
        <v>-9.8331213000000002</v>
      </c>
      <c r="N92" s="6">
        <f t="shared" si="12"/>
        <v>40.031035714286006</v>
      </c>
      <c r="O92" s="11">
        <f t="shared" si="15"/>
        <v>-64.852916999999991</v>
      </c>
      <c r="P92" s="6">
        <f t="shared" si="13"/>
        <v>-59.852916999999998</v>
      </c>
    </row>
    <row r="93" spans="2:16" x14ac:dyDescent="0.25">
      <c r="B93" s="88">
        <v>38922000000</v>
      </c>
      <c r="C93" s="88">
        <v>-9.4243603</v>
      </c>
      <c r="F93" s="6">
        <f t="shared" si="10"/>
        <v>40.387714285713997</v>
      </c>
      <c r="G93" s="11">
        <f t="shared" si="14"/>
        <v>-62.301327000000001</v>
      </c>
      <c r="H93" s="6">
        <f t="shared" si="11"/>
        <v>-57.301327000000001</v>
      </c>
      <c r="J93" s="88">
        <v>38922000000</v>
      </c>
      <c r="K93" s="88">
        <v>-9.8869933999999997</v>
      </c>
      <c r="N93" s="6">
        <f t="shared" si="12"/>
        <v>40.387714285713997</v>
      </c>
      <c r="O93" s="11">
        <f t="shared" si="15"/>
        <v>-65.422131000000007</v>
      </c>
      <c r="P93" s="6">
        <f t="shared" si="13"/>
        <v>-60.422131</v>
      </c>
    </row>
    <row r="94" spans="2:16" x14ac:dyDescent="0.25">
      <c r="B94" s="88">
        <v>39278214285.713997</v>
      </c>
      <c r="C94" s="88">
        <v>-9.3504801000000004</v>
      </c>
      <c r="F94" s="6">
        <f t="shared" si="10"/>
        <v>40.744392857142998</v>
      </c>
      <c r="G94" s="11">
        <f t="shared" si="14"/>
        <v>-62.694842999999999</v>
      </c>
      <c r="H94" s="6">
        <f t="shared" si="11"/>
        <v>-57.694842999999999</v>
      </c>
      <c r="J94" s="88">
        <v>39278214285.713997</v>
      </c>
      <c r="K94" s="88">
        <v>-9.9544791999999998</v>
      </c>
      <c r="N94" s="6">
        <f t="shared" si="12"/>
        <v>40.744392857142998</v>
      </c>
      <c r="O94" s="11">
        <f t="shared" si="15"/>
        <v>-65.802925000000002</v>
      </c>
      <c r="P94" s="6">
        <f t="shared" si="13"/>
        <v>-60.802925000000002</v>
      </c>
    </row>
    <row r="95" spans="2:16" x14ac:dyDescent="0.25">
      <c r="B95" s="88">
        <v>39634428571.429001</v>
      </c>
      <c r="C95" s="88">
        <v>-9.1826992000000001</v>
      </c>
      <c r="F95" s="6">
        <f t="shared" si="10"/>
        <v>41.101071428570997</v>
      </c>
      <c r="G95" s="11">
        <f t="shared" si="14"/>
        <v>-62.631793999999999</v>
      </c>
      <c r="H95" s="6">
        <f t="shared" si="11"/>
        <v>-57.631793999999999</v>
      </c>
      <c r="J95" s="88">
        <v>39634428571.429001</v>
      </c>
      <c r="K95" s="88">
        <v>-10.057021000000001</v>
      </c>
      <c r="N95" s="6">
        <f t="shared" si="12"/>
        <v>41.101071428570997</v>
      </c>
      <c r="O95" s="11">
        <f t="shared" si="15"/>
        <v>-66.504230000000007</v>
      </c>
      <c r="P95" s="6">
        <f t="shared" si="13"/>
        <v>-61.50423</v>
      </c>
    </row>
    <row r="96" spans="2:16" x14ac:dyDescent="0.25">
      <c r="B96" s="88">
        <v>39990642857.142998</v>
      </c>
      <c r="C96" s="88">
        <v>-9.2898482999999992</v>
      </c>
      <c r="F96" s="6">
        <f t="shared" si="10"/>
        <v>41.457749999999997</v>
      </c>
      <c r="G96" s="11">
        <f t="shared" si="14"/>
        <v>-62.638438999999998</v>
      </c>
      <c r="H96" s="6">
        <f t="shared" si="11"/>
        <v>-57.638438999999998</v>
      </c>
      <c r="J96" s="88">
        <v>39990642857.142998</v>
      </c>
      <c r="K96" s="88">
        <v>-10.198003999999999</v>
      </c>
      <c r="N96" s="6">
        <f t="shared" si="12"/>
        <v>41.457749999999997</v>
      </c>
      <c r="O96" s="11">
        <f t="shared" si="15"/>
        <v>-67.61401699999999</v>
      </c>
      <c r="P96" s="6">
        <f t="shared" si="13"/>
        <v>-62.614016999999997</v>
      </c>
    </row>
    <row r="97" spans="2:16" x14ac:dyDescent="0.25">
      <c r="B97" s="88">
        <v>40346857142.857002</v>
      </c>
      <c r="C97" s="88">
        <v>-9.1683568999999991</v>
      </c>
      <c r="F97" s="6">
        <f t="shared" si="10"/>
        <v>41.814428571428998</v>
      </c>
      <c r="G97" s="11">
        <f t="shared" si="14"/>
        <v>-62.746558999999998</v>
      </c>
      <c r="H97" s="6">
        <f t="shared" si="11"/>
        <v>-57.746558999999998</v>
      </c>
      <c r="J97" s="88">
        <v>40346857142.857002</v>
      </c>
      <c r="K97" s="88">
        <v>-10.196056</v>
      </c>
      <c r="N97" s="6">
        <f t="shared" si="12"/>
        <v>41.814428571428998</v>
      </c>
      <c r="O97" s="11">
        <f t="shared" si="15"/>
        <v>-68.363651000000004</v>
      </c>
      <c r="P97" s="6">
        <f t="shared" si="13"/>
        <v>-63.363650999999997</v>
      </c>
    </row>
    <row r="98" spans="2:16" x14ac:dyDescent="0.25">
      <c r="B98" s="88">
        <v>40703071428.570999</v>
      </c>
      <c r="C98" s="88">
        <v>-9.3623923999999992</v>
      </c>
      <c r="F98" s="6">
        <f t="shared" si="10"/>
        <v>42.171107142857004</v>
      </c>
      <c r="G98" s="11">
        <f t="shared" si="14"/>
        <v>-62.965178999999999</v>
      </c>
      <c r="H98" s="6">
        <f t="shared" si="11"/>
        <v>-57.965178999999999</v>
      </c>
      <c r="J98" s="88">
        <v>40703071428.570999</v>
      </c>
      <c r="K98" s="88">
        <v>-10.260654000000001</v>
      </c>
      <c r="N98" s="6">
        <f t="shared" si="12"/>
        <v>42.171107142857004</v>
      </c>
      <c r="O98" s="11">
        <f t="shared" si="15"/>
        <v>-68.735007999999993</v>
      </c>
      <c r="P98" s="6">
        <f t="shared" si="13"/>
        <v>-63.735008000000001</v>
      </c>
    </row>
    <row r="99" spans="2:16" x14ac:dyDescent="0.25">
      <c r="B99" s="88">
        <v>41059285714.286003</v>
      </c>
      <c r="C99" s="88">
        <v>-9.5295553000000002</v>
      </c>
      <c r="F99" s="6">
        <f t="shared" si="10"/>
        <v>42.527785714286004</v>
      </c>
      <c r="G99" s="11">
        <f t="shared" si="14"/>
        <v>-62.96508</v>
      </c>
      <c r="H99" s="6">
        <f t="shared" si="11"/>
        <v>-57.96508</v>
      </c>
      <c r="J99" s="88">
        <v>41059285714.286003</v>
      </c>
      <c r="K99" s="88">
        <v>-10.407075000000001</v>
      </c>
      <c r="N99" s="6">
        <f t="shared" si="12"/>
        <v>42.527785714286004</v>
      </c>
      <c r="O99" s="11">
        <f t="shared" si="15"/>
        <v>-69.576629999999994</v>
      </c>
      <c r="P99" s="6">
        <f t="shared" si="13"/>
        <v>-64.576629999999994</v>
      </c>
    </row>
    <row r="100" spans="2:16" x14ac:dyDescent="0.25">
      <c r="B100" s="88">
        <v>41415500000</v>
      </c>
      <c r="C100" s="88">
        <v>-9.6145344000000001</v>
      </c>
      <c r="F100" s="6">
        <f t="shared" si="10"/>
        <v>42.884464285713996</v>
      </c>
      <c r="G100" s="11">
        <f t="shared" si="14"/>
        <v>-62.584805000000003</v>
      </c>
      <c r="H100" s="6">
        <f t="shared" si="11"/>
        <v>-57.584805000000003</v>
      </c>
      <c r="J100" s="88">
        <v>41415500000</v>
      </c>
      <c r="K100" s="88">
        <v>-10.503292999999999</v>
      </c>
      <c r="N100" s="6">
        <f t="shared" si="12"/>
        <v>42.884464285713996</v>
      </c>
      <c r="O100" s="11">
        <f t="shared" si="15"/>
        <v>-71.035697999999996</v>
      </c>
      <c r="P100" s="6">
        <f t="shared" si="13"/>
        <v>-66.035697999999996</v>
      </c>
    </row>
    <row r="101" spans="2:16" x14ac:dyDescent="0.25">
      <c r="B101" s="88">
        <v>41771714285.713997</v>
      </c>
      <c r="C101" s="88">
        <v>-9.7842541000000001</v>
      </c>
      <c r="F101" s="6">
        <f t="shared" ref="F101:F103" si="16">B209/1000000000</f>
        <v>43.241142857142997</v>
      </c>
      <c r="G101" s="11">
        <f t="shared" si="14"/>
        <v>-62.047195000000002</v>
      </c>
      <c r="H101" s="6">
        <f t="shared" ref="H101:H103" si="17">D209</f>
        <v>-57.047195000000002</v>
      </c>
      <c r="J101" s="88">
        <v>41771714285.713997</v>
      </c>
      <c r="K101" s="88">
        <v>-10.497456</v>
      </c>
      <c r="N101" s="6">
        <f t="shared" ref="N101:N103" si="18">J209/1000000000</f>
        <v>43.241142857142997</v>
      </c>
      <c r="O101" s="11">
        <f t="shared" si="15"/>
        <v>-72.804473999999999</v>
      </c>
      <c r="P101" s="6">
        <f t="shared" ref="P101:P103" si="19">L209</f>
        <v>-67.804473999999999</v>
      </c>
    </row>
    <row r="102" spans="2:16" x14ac:dyDescent="0.25">
      <c r="B102" s="88">
        <v>42127928571.429001</v>
      </c>
      <c r="C102" s="88">
        <v>-9.9889916999999997</v>
      </c>
      <c r="F102" s="6">
        <f t="shared" si="16"/>
        <v>43.597821428571002</v>
      </c>
      <c r="G102" s="11">
        <f t="shared" si="14"/>
        <v>-61.685943999999999</v>
      </c>
      <c r="H102" s="6">
        <f t="shared" si="17"/>
        <v>-56.685943999999999</v>
      </c>
      <c r="J102" s="88">
        <v>42127928571.429001</v>
      </c>
      <c r="K102" s="88">
        <v>-10.419860999999999</v>
      </c>
      <c r="N102" s="6">
        <f t="shared" si="18"/>
        <v>43.597821428571002</v>
      </c>
      <c r="O102" s="11">
        <f t="shared" si="15"/>
        <v>-71.155518000000001</v>
      </c>
      <c r="P102" s="6">
        <f t="shared" si="19"/>
        <v>-66.155518000000001</v>
      </c>
    </row>
    <row r="103" spans="2:16" x14ac:dyDescent="0.25">
      <c r="B103" s="88">
        <v>42484142857.142998</v>
      </c>
      <c r="C103" s="88">
        <v>-10.195803</v>
      </c>
      <c r="F103" s="6">
        <f t="shared" si="16"/>
        <v>43.954500000000003</v>
      </c>
      <c r="G103" s="11">
        <f t="shared" si="14"/>
        <v>-61.609794999999998</v>
      </c>
      <c r="H103" s="6">
        <f t="shared" si="17"/>
        <v>-56.609794999999998</v>
      </c>
      <c r="J103" s="88">
        <v>42484142857.142998</v>
      </c>
      <c r="K103" s="88">
        <v>-10.366611000000001</v>
      </c>
      <c r="N103" s="6">
        <f t="shared" si="18"/>
        <v>43.954500000000003</v>
      </c>
      <c r="O103" s="11">
        <f t="shared" si="15"/>
        <v>-69.019073000000006</v>
      </c>
      <c r="P103" s="6">
        <f t="shared" si="19"/>
        <v>-64.019073000000006</v>
      </c>
    </row>
    <row r="104" spans="2:16" x14ac:dyDescent="0.25">
      <c r="B104" s="88">
        <v>42840357142.857002</v>
      </c>
      <c r="C104" s="88">
        <v>-10.336843</v>
      </c>
      <c r="J104" s="88">
        <v>42840357142.857002</v>
      </c>
      <c r="K104" s="88">
        <v>-10.438034</v>
      </c>
      <c r="O104" s="11"/>
    </row>
    <row r="105" spans="2:16" x14ac:dyDescent="0.25">
      <c r="B105" s="88">
        <v>43196571428.570999</v>
      </c>
      <c r="C105" s="88">
        <v>-10.618185</v>
      </c>
      <c r="J105" s="88">
        <v>43196571428.570999</v>
      </c>
      <c r="K105" s="88">
        <v>-10.346905</v>
      </c>
    </row>
    <row r="106" spans="2:16" x14ac:dyDescent="0.25">
      <c r="B106" s="88">
        <v>43552785714.286003</v>
      </c>
      <c r="C106" s="88">
        <v>-10.960407999999999</v>
      </c>
      <c r="J106" s="88">
        <v>43552785714.286003</v>
      </c>
      <c r="K106" s="88">
        <v>-10.413133</v>
      </c>
    </row>
    <row r="107" spans="2:16" x14ac:dyDescent="0.25">
      <c r="B107" s="88">
        <v>43909000000</v>
      </c>
      <c r="C107" s="88">
        <v>-11.391973</v>
      </c>
      <c r="J107" s="88">
        <v>43909000000</v>
      </c>
      <c r="K107" s="88">
        <v>-10.409079999999999</v>
      </c>
    </row>
    <row r="108" spans="2:16" x14ac:dyDescent="0.25">
      <c r="B108" s="88" t="s">
        <v>21</v>
      </c>
      <c r="J108" s="88" t="s">
        <v>21</v>
      </c>
    </row>
    <row r="111" spans="2:16" x14ac:dyDescent="0.25">
      <c r="B111" s="88" t="s">
        <v>35</v>
      </c>
      <c r="J111" s="88" t="s">
        <v>35</v>
      </c>
    </row>
    <row r="112" spans="2:16" x14ac:dyDescent="0.25">
      <c r="B112" s="88" t="s">
        <v>19</v>
      </c>
      <c r="C112" s="88" t="s">
        <v>114</v>
      </c>
      <c r="D112" s="88" t="s">
        <v>36</v>
      </c>
      <c r="J112" s="88" t="s">
        <v>19</v>
      </c>
      <c r="K112" s="88" t="s">
        <v>114</v>
      </c>
      <c r="L112" s="88" t="s">
        <v>36</v>
      </c>
    </row>
    <row r="113" spans="2:12" x14ac:dyDescent="0.25">
      <c r="B113" s="88">
        <v>9000000000</v>
      </c>
      <c r="C113" s="88">
        <v>-73.032027999999997</v>
      </c>
      <c r="D113" s="88">
        <v>-62.917552999999998</v>
      </c>
      <c r="J113" s="88">
        <v>9000000000</v>
      </c>
      <c r="K113" s="88">
        <v>-90.104927000000004</v>
      </c>
      <c r="L113" s="88">
        <v>-77.594582000000003</v>
      </c>
    </row>
    <row r="114" spans="2:12" x14ac:dyDescent="0.25">
      <c r="B114" s="88">
        <v>9356678571.4286003</v>
      </c>
      <c r="C114" s="88">
        <v>-73.506348000000003</v>
      </c>
      <c r="D114" s="88">
        <v>-63.279682000000001</v>
      </c>
      <c r="J114" s="88">
        <v>9356678571.4286003</v>
      </c>
      <c r="K114" s="88">
        <v>-86.664444000000003</v>
      </c>
      <c r="L114" s="88">
        <v>-83.625229000000004</v>
      </c>
    </row>
    <row r="115" spans="2:12" x14ac:dyDescent="0.25">
      <c r="B115" s="88">
        <v>9713357142.8570995</v>
      </c>
      <c r="C115" s="88">
        <v>-71.236525999999998</v>
      </c>
      <c r="D115" s="88">
        <v>-64.107276999999996</v>
      </c>
      <c r="J115" s="88">
        <v>9713357142.8570995</v>
      </c>
      <c r="K115" s="88">
        <v>-105.69414999999999</v>
      </c>
      <c r="L115" s="88">
        <v>-83.699173000000002</v>
      </c>
    </row>
    <row r="116" spans="2:12" x14ac:dyDescent="0.25">
      <c r="B116" s="88">
        <v>10070035714.285999</v>
      </c>
      <c r="C116" s="88">
        <v>-71.597954000000001</v>
      </c>
      <c r="D116" s="88">
        <v>-64.666481000000005</v>
      </c>
      <c r="J116" s="88">
        <v>10070035714.285999</v>
      </c>
      <c r="K116" s="88">
        <v>-87.147666999999998</v>
      </c>
      <c r="L116" s="88">
        <v>-85.492942999999997</v>
      </c>
    </row>
    <row r="117" spans="2:12" x14ac:dyDescent="0.25">
      <c r="B117" s="88">
        <v>10426714285.714001</v>
      </c>
      <c r="C117" s="88">
        <v>-73.046677000000003</v>
      </c>
      <c r="D117" s="88">
        <v>-65.141602000000006</v>
      </c>
      <c r="J117" s="88">
        <v>10426714285.714001</v>
      </c>
      <c r="K117" s="88">
        <v>-89.328140000000005</v>
      </c>
      <c r="L117" s="88">
        <v>-79.494536999999994</v>
      </c>
    </row>
    <row r="118" spans="2:12" x14ac:dyDescent="0.25">
      <c r="B118" s="88">
        <v>10783392857.143</v>
      </c>
      <c r="C118" s="88">
        <v>-71.159987999999998</v>
      </c>
      <c r="D118" s="88">
        <v>-66.244079999999997</v>
      </c>
      <c r="J118" s="88">
        <v>10783392857.143</v>
      </c>
      <c r="K118" s="88">
        <v>-85.939628999999996</v>
      </c>
      <c r="L118" s="88">
        <v>-79.117050000000006</v>
      </c>
    </row>
    <row r="119" spans="2:12" x14ac:dyDescent="0.25">
      <c r="B119" s="88">
        <v>11140071428.570999</v>
      </c>
      <c r="C119" s="88">
        <v>-74.344703999999993</v>
      </c>
      <c r="D119" s="88">
        <v>-67.504822000000004</v>
      </c>
      <c r="J119" s="88">
        <v>11140071428.570999</v>
      </c>
      <c r="K119" s="88">
        <v>-84.708008000000007</v>
      </c>
      <c r="L119" s="88">
        <v>-76.412047999999999</v>
      </c>
    </row>
    <row r="120" spans="2:12" x14ac:dyDescent="0.25">
      <c r="B120" s="88">
        <v>11496750000</v>
      </c>
      <c r="C120" s="88">
        <v>-76.422920000000005</v>
      </c>
      <c r="D120" s="88">
        <v>-69.829268999999996</v>
      </c>
      <c r="J120" s="88">
        <v>11496750000</v>
      </c>
      <c r="K120" s="88">
        <v>-80.457290999999998</v>
      </c>
      <c r="L120" s="88">
        <v>-73.119613999999999</v>
      </c>
    </row>
    <row r="121" spans="2:12" x14ac:dyDescent="0.25">
      <c r="B121" s="88">
        <v>11853428571.429001</v>
      </c>
      <c r="C121" s="88">
        <v>-77.889160000000004</v>
      </c>
      <c r="D121" s="88">
        <v>-74.990891000000005</v>
      </c>
      <c r="J121" s="88">
        <v>11853428571.429001</v>
      </c>
      <c r="K121" s="88">
        <v>-75.739791999999994</v>
      </c>
      <c r="L121" s="88">
        <v>-68.613570999999993</v>
      </c>
    </row>
    <row r="122" spans="2:12" x14ac:dyDescent="0.25">
      <c r="B122" s="88">
        <v>12210107142.857</v>
      </c>
      <c r="C122" s="88">
        <v>-89.930672000000001</v>
      </c>
      <c r="D122" s="88">
        <v>-79.426918000000001</v>
      </c>
      <c r="J122" s="88">
        <v>12210107142.857</v>
      </c>
      <c r="K122" s="88">
        <v>-70.949500999999998</v>
      </c>
      <c r="L122" s="88">
        <v>-66.614768999999995</v>
      </c>
    </row>
    <row r="123" spans="2:12" x14ac:dyDescent="0.25">
      <c r="B123" s="88">
        <v>12566785714.285999</v>
      </c>
      <c r="C123" s="88">
        <v>-89.923598999999996</v>
      </c>
      <c r="D123" s="88">
        <v>-80.244331000000003</v>
      </c>
      <c r="J123" s="88">
        <v>12566785714.285999</v>
      </c>
      <c r="K123" s="88">
        <v>-74.379929000000004</v>
      </c>
      <c r="L123" s="88">
        <v>-66.836387999999999</v>
      </c>
    </row>
    <row r="124" spans="2:12" x14ac:dyDescent="0.25">
      <c r="B124" s="88">
        <v>12923464285.714001</v>
      </c>
      <c r="C124" s="88">
        <v>-80.703957000000003</v>
      </c>
      <c r="D124" s="88">
        <v>-77.106917999999993</v>
      </c>
      <c r="J124" s="88">
        <v>12923464285.714001</v>
      </c>
      <c r="K124" s="88">
        <v>-76.283767999999995</v>
      </c>
      <c r="L124" s="88">
        <v>-68.291634000000002</v>
      </c>
    </row>
    <row r="125" spans="2:12" x14ac:dyDescent="0.25">
      <c r="B125" s="88">
        <v>13280142857.143</v>
      </c>
      <c r="C125" s="88">
        <v>-80.582206999999997</v>
      </c>
      <c r="D125" s="88">
        <v>-73.565819000000005</v>
      </c>
      <c r="J125" s="88">
        <v>13280142857.143</v>
      </c>
      <c r="K125" s="88">
        <v>-75.450134000000006</v>
      </c>
      <c r="L125" s="88">
        <v>-67.617469999999997</v>
      </c>
    </row>
    <row r="126" spans="2:12" x14ac:dyDescent="0.25">
      <c r="B126" s="88">
        <v>13636821428.570999</v>
      </c>
      <c r="C126" s="88">
        <v>-79.162246999999994</v>
      </c>
      <c r="D126" s="88">
        <v>-76.989517000000006</v>
      </c>
      <c r="J126" s="88">
        <v>13636821428.570999</v>
      </c>
      <c r="K126" s="88">
        <v>-72.562584000000001</v>
      </c>
      <c r="L126" s="88">
        <v>-65.581374999999994</v>
      </c>
    </row>
    <row r="127" spans="2:12" x14ac:dyDescent="0.25">
      <c r="B127" s="88">
        <v>13993500000</v>
      </c>
      <c r="C127" s="88">
        <v>-90.735161000000005</v>
      </c>
      <c r="D127" s="88">
        <v>-75.910088000000002</v>
      </c>
      <c r="J127" s="88">
        <v>13993500000</v>
      </c>
      <c r="K127" s="88">
        <v>-70.388587999999999</v>
      </c>
      <c r="L127" s="88">
        <v>-66.067711000000003</v>
      </c>
    </row>
    <row r="128" spans="2:12" x14ac:dyDescent="0.25">
      <c r="B128" s="88">
        <v>14350178571.429001</v>
      </c>
      <c r="C128" s="88">
        <v>-76.972526999999999</v>
      </c>
      <c r="D128" s="88">
        <v>-74.238960000000006</v>
      </c>
      <c r="J128" s="88">
        <v>14350178571.429001</v>
      </c>
      <c r="K128" s="88">
        <v>-77.119133000000005</v>
      </c>
      <c r="L128" s="88">
        <v>-67.229293999999996</v>
      </c>
    </row>
    <row r="129" spans="2:12" x14ac:dyDescent="0.25">
      <c r="B129" s="88">
        <v>14706857142.857</v>
      </c>
      <c r="C129" s="88">
        <v>-73.904289000000006</v>
      </c>
      <c r="D129" s="88">
        <v>-68.572295999999994</v>
      </c>
      <c r="J129" s="88">
        <v>14706857142.857</v>
      </c>
      <c r="K129" s="88">
        <v>-76.200584000000006</v>
      </c>
      <c r="L129" s="88">
        <v>-69.118294000000006</v>
      </c>
    </row>
    <row r="130" spans="2:12" x14ac:dyDescent="0.25">
      <c r="B130" s="88">
        <v>15063535714.285999</v>
      </c>
      <c r="C130" s="88">
        <v>-73.435326000000003</v>
      </c>
      <c r="D130" s="88">
        <v>-67.705665999999994</v>
      </c>
      <c r="J130" s="88">
        <v>15063535714.285999</v>
      </c>
      <c r="K130" s="88">
        <v>-76.298591999999999</v>
      </c>
      <c r="L130" s="88">
        <v>-68.662704000000005</v>
      </c>
    </row>
    <row r="131" spans="2:12" x14ac:dyDescent="0.25">
      <c r="B131" s="88">
        <v>15420214285.714001</v>
      </c>
      <c r="C131" s="88">
        <v>-74.177193000000003</v>
      </c>
      <c r="D131" s="88">
        <v>-68.580528000000001</v>
      </c>
      <c r="J131" s="88">
        <v>15420214285.714001</v>
      </c>
      <c r="K131" s="88">
        <v>-75.895972999999998</v>
      </c>
      <c r="L131" s="88">
        <v>-72.005882</v>
      </c>
    </row>
    <row r="132" spans="2:12" x14ac:dyDescent="0.25">
      <c r="B132" s="88">
        <v>15776892857.143</v>
      </c>
      <c r="C132" s="88">
        <v>-76.362930000000006</v>
      </c>
      <c r="D132" s="88">
        <v>-69.224648000000002</v>
      </c>
      <c r="J132" s="88">
        <v>15776892857.143</v>
      </c>
      <c r="K132" s="88">
        <v>-86.340691000000007</v>
      </c>
      <c r="L132" s="88">
        <v>-76.068031000000005</v>
      </c>
    </row>
    <row r="133" spans="2:12" x14ac:dyDescent="0.25">
      <c r="B133" s="88">
        <v>16133571428.570999</v>
      </c>
      <c r="C133" s="88">
        <v>-75.318420000000003</v>
      </c>
      <c r="D133" s="88">
        <v>-69.968765000000005</v>
      </c>
      <c r="J133" s="88">
        <v>16133571428.570999</v>
      </c>
      <c r="K133" s="88">
        <v>-88.484939999999995</v>
      </c>
      <c r="L133" s="88">
        <v>-81.242996000000005</v>
      </c>
    </row>
    <row r="134" spans="2:12" x14ac:dyDescent="0.25">
      <c r="B134" s="88">
        <v>16490250000</v>
      </c>
      <c r="C134" s="88">
        <v>-76.567832999999993</v>
      </c>
      <c r="D134" s="88">
        <v>-69.603508000000005</v>
      </c>
      <c r="J134" s="88">
        <v>16490250000</v>
      </c>
      <c r="K134" s="88">
        <v>-91.470177000000007</v>
      </c>
      <c r="L134" s="88">
        <v>-78.097267000000002</v>
      </c>
    </row>
    <row r="135" spans="2:12" x14ac:dyDescent="0.25">
      <c r="B135" s="88">
        <v>16846928571.429001</v>
      </c>
      <c r="C135" s="88">
        <v>-75.401077000000001</v>
      </c>
      <c r="D135" s="88">
        <v>-69.282173</v>
      </c>
      <c r="J135" s="88">
        <v>16846928571.429001</v>
      </c>
      <c r="K135" s="88">
        <v>-77.090514999999996</v>
      </c>
      <c r="L135" s="88">
        <v>-72.382439000000005</v>
      </c>
    </row>
    <row r="136" spans="2:12" x14ac:dyDescent="0.25">
      <c r="B136" s="88">
        <v>17203607142.856998</v>
      </c>
      <c r="C136" s="88">
        <v>-74.498206999999994</v>
      </c>
      <c r="D136" s="88">
        <v>-68.124556999999996</v>
      </c>
      <c r="J136" s="88">
        <v>17203607142.856998</v>
      </c>
      <c r="K136" s="88">
        <v>-71.586501999999996</v>
      </c>
      <c r="L136" s="88">
        <v>-65.520302000000001</v>
      </c>
    </row>
    <row r="137" spans="2:12" x14ac:dyDescent="0.25">
      <c r="B137" s="88">
        <v>17560285714.285999</v>
      </c>
      <c r="C137" s="88">
        <v>-73.188750999999996</v>
      </c>
      <c r="D137" s="88">
        <v>-68.424423000000004</v>
      </c>
      <c r="J137" s="88">
        <v>17560285714.285999</v>
      </c>
      <c r="K137" s="88">
        <v>-71.137985</v>
      </c>
      <c r="L137" s="88">
        <v>-65.445389000000006</v>
      </c>
    </row>
    <row r="138" spans="2:12" x14ac:dyDescent="0.25">
      <c r="B138" s="88">
        <v>17916964285.714001</v>
      </c>
      <c r="C138" s="88">
        <v>-76.477676000000002</v>
      </c>
      <c r="D138" s="88">
        <v>-67.901611000000003</v>
      </c>
      <c r="J138" s="88">
        <v>17916964285.714001</v>
      </c>
      <c r="K138" s="88">
        <v>-77.093947999999997</v>
      </c>
      <c r="L138" s="88">
        <v>-68.347426999999996</v>
      </c>
    </row>
    <row r="139" spans="2:12" x14ac:dyDescent="0.25">
      <c r="B139" s="88">
        <v>18273642857.143002</v>
      </c>
      <c r="C139" s="88">
        <v>-73.257309000000006</v>
      </c>
      <c r="D139" s="88">
        <v>-67.279251000000002</v>
      </c>
      <c r="J139" s="88">
        <v>18273642857.143002</v>
      </c>
      <c r="K139" s="88">
        <v>-80.447783999999999</v>
      </c>
      <c r="L139" s="88">
        <v>-72.373435999999998</v>
      </c>
    </row>
    <row r="140" spans="2:12" x14ac:dyDescent="0.25">
      <c r="B140" s="88">
        <v>18630321428.570999</v>
      </c>
      <c r="C140" s="88">
        <v>-71.588584999999995</v>
      </c>
      <c r="D140" s="88">
        <v>-67.091385000000002</v>
      </c>
      <c r="J140" s="88">
        <v>18630321428.570999</v>
      </c>
      <c r="K140" s="88">
        <v>-83.321365</v>
      </c>
      <c r="L140" s="88">
        <v>-72.814667</v>
      </c>
    </row>
    <row r="141" spans="2:12" x14ac:dyDescent="0.25">
      <c r="B141" s="88">
        <v>18987000000</v>
      </c>
      <c r="C141" s="88">
        <v>-76.362617</v>
      </c>
      <c r="D141" s="88">
        <v>-67.151947000000007</v>
      </c>
      <c r="J141" s="88">
        <v>18987000000</v>
      </c>
      <c r="K141" s="88">
        <v>-78.425269999999998</v>
      </c>
      <c r="L141" s="88">
        <v>-72.016082999999995</v>
      </c>
    </row>
    <row r="142" spans="2:12" x14ac:dyDescent="0.25">
      <c r="B142" s="88">
        <v>19343678571.429001</v>
      </c>
      <c r="C142" s="88">
        <v>-73.709564</v>
      </c>
      <c r="D142" s="88">
        <v>-67.696280999999999</v>
      </c>
      <c r="J142" s="88">
        <v>19343678571.429001</v>
      </c>
      <c r="K142" s="88">
        <v>-78.220100000000002</v>
      </c>
      <c r="L142" s="88">
        <v>-68.962104999999994</v>
      </c>
    </row>
    <row r="143" spans="2:12" x14ac:dyDescent="0.25">
      <c r="B143" s="88">
        <v>19700357142.856998</v>
      </c>
      <c r="C143" s="88">
        <v>-73.548676</v>
      </c>
      <c r="D143" s="88">
        <v>-66.714020000000005</v>
      </c>
      <c r="J143" s="88">
        <v>19700357142.856998</v>
      </c>
      <c r="K143" s="88">
        <v>-74.613197</v>
      </c>
      <c r="L143" s="88">
        <v>-67.102478000000005</v>
      </c>
    </row>
    <row r="144" spans="2:12" x14ac:dyDescent="0.25">
      <c r="B144" s="88">
        <v>20057035714.285999</v>
      </c>
      <c r="C144" s="88">
        <v>-73.760818</v>
      </c>
      <c r="D144" s="88">
        <v>-66.109741</v>
      </c>
      <c r="J144" s="88">
        <v>20057035714.285999</v>
      </c>
      <c r="K144" s="88">
        <v>-73.313498999999993</v>
      </c>
      <c r="L144" s="88">
        <v>-65.114502000000002</v>
      </c>
    </row>
    <row r="145" spans="2:12" x14ac:dyDescent="0.25">
      <c r="B145" s="88">
        <v>20413714285.714001</v>
      </c>
      <c r="C145" s="88">
        <v>-72.415679999999995</v>
      </c>
      <c r="D145" s="88">
        <v>-65.518234000000007</v>
      </c>
      <c r="J145" s="88">
        <v>20413714285.714001</v>
      </c>
      <c r="K145" s="88">
        <v>-72.734763999999998</v>
      </c>
      <c r="L145" s="88">
        <v>-64.581642000000002</v>
      </c>
    </row>
    <row r="146" spans="2:12" x14ac:dyDescent="0.25">
      <c r="B146" s="88">
        <v>20770392857.143002</v>
      </c>
      <c r="C146" s="88">
        <v>-72.272300999999999</v>
      </c>
      <c r="D146" s="88">
        <v>-64.503487000000007</v>
      </c>
      <c r="J146" s="88">
        <v>20770392857.143002</v>
      </c>
      <c r="K146" s="88">
        <v>-73.050385000000006</v>
      </c>
      <c r="L146" s="88">
        <v>-64.102844000000005</v>
      </c>
    </row>
    <row r="147" spans="2:12" x14ac:dyDescent="0.25">
      <c r="B147" s="88">
        <v>21127071428.570999</v>
      </c>
      <c r="C147" s="88">
        <v>-71.105095000000006</v>
      </c>
      <c r="D147" s="88">
        <v>-63.747120000000002</v>
      </c>
      <c r="J147" s="88">
        <v>21127071428.570999</v>
      </c>
      <c r="K147" s="88">
        <v>-71.771957</v>
      </c>
      <c r="L147" s="88">
        <v>-63.174197999999997</v>
      </c>
    </row>
    <row r="148" spans="2:12" x14ac:dyDescent="0.25">
      <c r="B148" s="88">
        <v>21483750000</v>
      </c>
      <c r="C148" s="88">
        <v>-70.234367000000006</v>
      </c>
      <c r="D148" s="88">
        <v>-65.641907000000003</v>
      </c>
      <c r="J148" s="88">
        <v>21483750000</v>
      </c>
      <c r="K148" s="88">
        <v>-69.658623000000006</v>
      </c>
      <c r="L148" s="88">
        <v>-62.123362999999998</v>
      </c>
    </row>
    <row r="149" spans="2:12" x14ac:dyDescent="0.25">
      <c r="B149" s="88">
        <v>21840428571.429001</v>
      </c>
      <c r="C149" s="88">
        <v>-78.204894999999993</v>
      </c>
      <c r="D149" s="88">
        <v>-68.786773999999994</v>
      </c>
      <c r="J149" s="88">
        <v>21840428571.429001</v>
      </c>
      <c r="K149" s="88">
        <v>-69.536331000000004</v>
      </c>
      <c r="L149" s="88">
        <v>-60.848644</v>
      </c>
    </row>
    <row r="150" spans="2:12" x14ac:dyDescent="0.25">
      <c r="B150" s="88">
        <v>22197107142.856998</v>
      </c>
      <c r="C150" s="88">
        <v>-80.519881999999996</v>
      </c>
      <c r="D150" s="88">
        <v>-72.006598999999994</v>
      </c>
      <c r="J150" s="88">
        <v>22197107142.856998</v>
      </c>
      <c r="K150" s="88">
        <v>-67.865684999999999</v>
      </c>
      <c r="L150" s="88">
        <v>-60.116816999999998</v>
      </c>
    </row>
    <row r="151" spans="2:12" x14ac:dyDescent="0.25">
      <c r="B151" s="88">
        <v>22553785714.285999</v>
      </c>
      <c r="C151" s="88">
        <v>-79.986328</v>
      </c>
      <c r="D151" s="88">
        <v>-73.073143000000002</v>
      </c>
      <c r="J151" s="88">
        <v>22553785714.285999</v>
      </c>
      <c r="K151" s="88">
        <v>-67.270713999999998</v>
      </c>
      <c r="L151" s="88">
        <v>-59.092711999999999</v>
      </c>
    </row>
    <row r="152" spans="2:12" x14ac:dyDescent="0.25">
      <c r="B152" s="88">
        <v>22910464285.714001</v>
      </c>
      <c r="C152" s="88">
        <v>-81.338997000000006</v>
      </c>
      <c r="D152" s="88">
        <v>-75.807854000000006</v>
      </c>
      <c r="J152" s="88">
        <v>22910464285.714001</v>
      </c>
      <c r="K152" s="88">
        <v>-66.415954999999997</v>
      </c>
      <c r="L152" s="88">
        <v>-58.743876999999998</v>
      </c>
    </row>
    <row r="153" spans="2:12" x14ac:dyDescent="0.25">
      <c r="B153" s="88">
        <v>23267142857.143002</v>
      </c>
      <c r="C153" s="88">
        <v>-88.601462999999995</v>
      </c>
      <c r="D153" s="88">
        <v>-76.971703000000005</v>
      </c>
      <c r="J153" s="88">
        <v>23267142857.143002</v>
      </c>
      <c r="K153" s="88">
        <v>-66.690285000000003</v>
      </c>
      <c r="L153" s="88">
        <v>-58.449759999999998</v>
      </c>
    </row>
    <row r="154" spans="2:12" x14ac:dyDescent="0.25">
      <c r="B154" s="88">
        <v>23623821428.570999</v>
      </c>
      <c r="C154" s="88">
        <v>-83.423278999999994</v>
      </c>
      <c r="D154" s="88">
        <v>-76.736664000000005</v>
      </c>
      <c r="J154" s="88">
        <v>23623821428.570999</v>
      </c>
      <c r="K154" s="88">
        <v>-66.288116000000002</v>
      </c>
      <c r="L154" s="88">
        <v>-59.274624000000003</v>
      </c>
    </row>
    <row r="155" spans="2:12" x14ac:dyDescent="0.25">
      <c r="B155" s="88">
        <v>23980500000</v>
      </c>
      <c r="C155" s="88">
        <v>-80.423164</v>
      </c>
      <c r="D155" s="88">
        <v>-72.485045999999997</v>
      </c>
      <c r="J155" s="88">
        <v>23980500000</v>
      </c>
      <c r="K155" s="88">
        <v>-68.998062000000004</v>
      </c>
      <c r="L155" s="88">
        <v>-60.183566999999996</v>
      </c>
    </row>
    <row r="156" spans="2:12" x14ac:dyDescent="0.25">
      <c r="B156" s="88">
        <v>24337178571.429001</v>
      </c>
      <c r="C156" s="88">
        <v>-75.776748999999995</v>
      </c>
      <c r="D156" s="88">
        <v>-68.698020999999997</v>
      </c>
      <c r="J156" s="88">
        <v>24337178571.429001</v>
      </c>
      <c r="K156" s="88">
        <v>-69.442909</v>
      </c>
      <c r="L156" s="88">
        <v>-61.356174000000003</v>
      </c>
    </row>
    <row r="157" spans="2:12" x14ac:dyDescent="0.25">
      <c r="B157" s="88">
        <v>24693857142.856998</v>
      </c>
      <c r="C157" s="88">
        <v>-71.975173999999996</v>
      </c>
      <c r="D157" s="88">
        <v>-65.407241999999997</v>
      </c>
      <c r="J157" s="88">
        <v>24693857142.856998</v>
      </c>
      <c r="K157" s="88">
        <v>-69.986312999999996</v>
      </c>
      <c r="L157" s="88">
        <v>-62.088107999999998</v>
      </c>
    </row>
    <row r="158" spans="2:12" x14ac:dyDescent="0.25">
      <c r="B158" s="88">
        <v>25050535714.285999</v>
      </c>
      <c r="C158" s="88">
        <v>-70.427031999999997</v>
      </c>
      <c r="D158" s="88">
        <v>-64.566909999999993</v>
      </c>
      <c r="J158" s="88">
        <v>25050535714.285999</v>
      </c>
      <c r="K158" s="88">
        <v>-71.328216999999995</v>
      </c>
      <c r="L158" s="88">
        <v>-62.438763000000002</v>
      </c>
    </row>
    <row r="159" spans="2:12" x14ac:dyDescent="0.25">
      <c r="B159" s="88">
        <v>25407214285.714001</v>
      </c>
      <c r="C159" s="88">
        <v>-73.281075000000001</v>
      </c>
      <c r="D159" s="88">
        <v>-66.827575999999993</v>
      </c>
      <c r="J159" s="88">
        <v>25407214285.714001</v>
      </c>
      <c r="K159" s="88">
        <v>-70.610741000000004</v>
      </c>
      <c r="L159" s="88">
        <v>-63.075114999999997</v>
      </c>
    </row>
    <row r="160" spans="2:12" x14ac:dyDescent="0.25">
      <c r="B160" s="88">
        <v>25763892857.143002</v>
      </c>
      <c r="C160" s="88">
        <v>-78.577965000000006</v>
      </c>
      <c r="D160" s="88">
        <v>-68.523628000000002</v>
      </c>
      <c r="J160" s="88">
        <v>25763892857.143002</v>
      </c>
      <c r="K160" s="88">
        <v>-72.070899999999995</v>
      </c>
      <c r="L160" s="88">
        <v>-62.950974000000002</v>
      </c>
    </row>
    <row r="161" spans="2:12" x14ac:dyDescent="0.25">
      <c r="B161" s="88">
        <v>26120571428.570999</v>
      </c>
      <c r="C161" s="88">
        <v>-75.476867999999996</v>
      </c>
      <c r="D161" s="88">
        <v>-68.609061999999994</v>
      </c>
      <c r="J161" s="88">
        <v>26120571428.570999</v>
      </c>
      <c r="K161" s="88">
        <v>-71.003806999999995</v>
      </c>
      <c r="L161" s="88">
        <v>-63.172161000000003</v>
      </c>
    </row>
    <row r="162" spans="2:12" x14ac:dyDescent="0.25">
      <c r="B162" s="88">
        <v>26477250000</v>
      </c>
      <c r="C162" s="88">
        <v>-73.383026000000001</v>
      </c>
      <c r="D162" s="88">
        <v>-68.354797000000005</v>
      </c>
      <c r="J162" s="88">
        <v>26477250000</v>
      </c>
      <c r="K162" s="88">
        <v>-71.350814999999997</v>
      </c>
      <c r="L162" s="88">
        <v>-63.211826000000002</v>
      </c>
    </row>
    <row r="163" spans="2:12" x14ac:dyDescent="0.25">
      <c r="B163" s="88">
        <v>26833928571.429001</v>
      </c>
      <c r="C163" s="88">
        <v>-77.83699</v>
      </c>
      <c r="D163" s="88">
        <v>-68.734511999999995</v>
      </c>
      <c r="J163" s="88">
        <v>26833928571.429001</v>
      </c>
      <c r="K163" s="88">
        <v>-72.117828000000003</v>
      </c>
      <c r="L163" s="88">
        <v>-63.582901</v>
      </c>
    </row>
    <row r="164" spans="2:12" x14ac:dyDescent="0.25">
      <c r="B164" s="88">
        <v>27190607142.856998</v>
      </c>
      <c r="C164" s="88">
        <v>-76.69426</v>
      </c>
      <c r="D164" s="88">
        <v>-69.891884000000005</v>
      </c>
      <c r="J164" s="88">
        <v>27190607142.856998</v>
      </c>
      <c r="K164" s="88">
        <v>-72.043250999999998</v>
      </c>
      <c r="L164" s="88">
        <v>-64.253426000000005</v>
      </c>
    </row>
    <row r="165" spans="2:12" x14ac:dyDescent="0.25">
      <c r="B165" s="88">
        <v>27547285714.285999</v>
      </c>
      <c r="C165" s="88">
        <v>-77.042488000000006</v>
      </c>
      <c r="D165" s="88">
        <v>-70.962242000000003</v>
      </c>
      <c r="J165" s="88">
        <v>27547285714.285999</v>
      </c>
      <c r="K165" s="88">
        <v>-73.327629000000002</v>
      </c>
      <c r="L165" s="88">
        <v>-64.628296000000006</v>
      </c>
    </row>
    <row r="166" spans="2:12" x14ac:dyDescent="0.25">
      <c r="B166" s="88">
        <v>27903964285.714001</v>
      </c>
      <c r="C166" s="88">
        <v>-81.163498000000004</v>
      </c>
      <c r="D166" s="88">
        <v>-69.281204000000002</v>
      </c>
      <c r="J166" s="88">
        <v>27903964285.714001</v>
      </c>
      <c r="K166" s="88">
        <v>-73.216194000000002</v>
      </c>
      <c r="L166" s="88">
        <v>-65.006500000000003</v>
      </c>
    </row>
    <row r="167" spans="2:12" x14ac:dyDescent="0.25">
      <c r="B167" s="88">
        <v>28260642857.143002</v>
      </c>
      <c r="C167" s="88">
        <v>-71.595917</v>
      </c>
      <c r="D167" s="88">
        <v>-68.371239000000003</v>
      </c>
      <c r="J167" s="88">
        <v>28260642857.143002</v>
      </c>
      <c r="K167" s="88">
        <v>-73.219818000000004</v>
      </c>
      <c r="L167" s="88">
        <v>-65.140052999999995</v>
      </c>
    </row>
    <row r="168" spans="2:12" x14ac:dyDescent="0.25">
      <c r="B168" s="88">
        <v>28617321428.570999</v>
      </c>
      <c r="C168" s="88">
        <v>-74.016120999999998</v>
      </c>
      <c r="D168" s="88">
        <v>-65.692535000000007</v>
      </c>
      <c r="J168" s="88">
        <v>28617321428.570999</v>
      </c>
      <c r="K168" s="88">
        <v>-73.754058999999998</v>
      </c>
      <c r="L168" s="88">
        <v>-65.233551000000006</v>
      </c>
    </row>
    <row r="169" spans="2:12" x14ac:dyDescent="0.25">
      <c r="B169" s="88">
        <v>28974000000</v>
      </c>
      <c r="C169" s="88">
        <v>-72.915520000000001</v>
      </c>
      <c r="D169" s="88">
        <v>-69.330841000000007</v>
      </c>
      <c r="J169" s="88">
        <v>28974000000</v>
      </c>
      <c r="K169" s="88">
        <v>-73.556313000000003</v>
      </c>
      <c r="L169" s="88">
        <v>-66.821342000000001</v>
      </c>
    </row>
    <row r="170" spans="2:12" x14ac:dyDescent="0.25">
      <c r="B170" s="88">
        <v>29330678571.429001</v>
      </c>
      <c r="C170" s="88">
        <v>-82.459778</v>
      </c>
      <c r="D170" s="88">
        <v>-71.834404000000006</v>
      </c>
      <c r="J170" s="88">
        <v>29330678571.429001</v>
      </c>
      <c r="K170" s="88">
        <v>-78.070969000000005</v>
      </c>
      <c r="L170" s="88">
        <v>-67.393203999999997</v>
      </c>
    </row>
    <row r="171" spans="2:12" x14ac:dyDescent="0.25">
      <c r="B171" s="88">
        <v>29687357142.856998</v>
      </c>
      <c r="C171" s="88">
        <v>-81.710044999999994</v>
      </c>
      <c r="D171" s="88">
        <v>-72.622039999999998</v>
      </c>
      <c r="J171" s="88">
        <v>29687357142.856998</v>
      </c>
      <c r="K171" s="88">
        <v>-75.519553999999999</v>
      </c>
      <c r="L171" s="88">
        <v>-67.629966999999994</v>
      </c>
    </row>
    <row r="172" spans="2:12" x14ac:dyDescent="0.25">
      <c r="B172" s="88">
        <v>30044035714.285999</v>
      </c>
      <c r="C172" s="88">
        <v>-75.518676999999997</v>
      </c>
      <c r="D172" s="88">
        <v>-69.565201000000002</v>
      </c>
      <c r="J172" s="88">
        <v>30044035714.285999</v>
      </c>
      <c r="K172" s="88">
        <v>-74.368651999999997</v>
      </c>
      <c r="L172" s="88">
        <v>-67.013289999999998</v>
      </c>
    </row>
    <row r="173" spans="2:12" x14ac:dyDescent="0.25">
      <c r="B173" s="88">
        <v>30400714285.714001</v>
      </c>
      <c r="C173" s="88">
        <v>-73.524780000000007</v>
      </c>
      <c r="D173" s="88">
        <v>-66.351883000000001</v>
      </c>
      <c r="J173" s="88">
        <v>30400714285.714001</v>
      </c>
      <c r="K173" s="88">
        <v>-76.285072</v>
      </c>
      <c r="L173" s="88">
        <v>-67.089371</v>
      </c>
    </row>
    <row r="174" spans="2:12" x14ac:dyDescent="0.25">
      <c r="B174" s="88">
        <v>30757392857.143002</v>
      </c>
      <c r="C174" s="88">
        <v>-72.244476000000006</v>
      </c>
      <c r="D174" s="88">
        <v>-64.704780999999997</v>
      </c>
      <c r="J174" s="88">
        <v>30757392857.143002</v>
      </c>
      <c r="K174" s="88">
        <v>-75.778732000000005</v>
      </c>
      <c r="L174" s="88">
        <v>-71.165283000000002</v>
      </c>
    </row>
    <row r="175" spans="2:12" x14ac:dyDescent="0.25">
      <c r="B175" s="88">
        <v>31114071428.570999</v>
      </c>
      <c r="C175" s="88">
        <v>-70.827438000000001</v>
      </c>
      <c r="D175" s="88">
        <v>-64.777495999999999</v>
      </c>
      <c r="J175" s="88">
        <v>31114071428.570999</v>
      </c>
      <c r="K175" s="88">
        <v>-86.565963999999994</v>
      </c>
      <c r="L175" s="88">
        <v>-76.108574000000004</v>
      </c>
    </row>
    <row r="176" spans="2:12" x14ac:dyDescent="0.25">
      <c r="B176" s="88">
        <v>31470750000</v>
      </c>
      <c r="C176" s="88">
        <v>-74.047386000000003</v>
      </c>
      <c r="D176" s="88">
        <v>-65.767730999999998</v>
      </c>
      <c r="J176" s="88">
        <v>31470750000</v>
      </c>
      <c r="K176" s="88">
        <v>-91.044960000000003</v>
      </c>
      <c r="L176" s="88">
        <v>-78.849036999999996</v>
      </c>
    </row>
    <row r="177" spans="2:12" x14ac:dyDescent="0.25">
      <c r="B177" s="88">
        <v>31827428571.429001</v>
      </c>
      <c r="C177" s="88">
        <v>-75.570625000000007</v>
      </c>
      <c r="D177" s="88">
        <v>-67.111442999999994</v>
      </c>
      <c r="J177" s="88">
        <v>31827428571.429001</v>
      </c>
      <c r="K177" s="88">
        <v>-83.980735999999993</v>
      </c>
      <c r="L177" s="88">
        <v>-76.561133999999996</v>
      </c>
    </row>
    <row r="178" spans="2:12" x14ac:dyDescent="0.25">
      <c r="B178" s="88">
        <v>32184107142.856998</v>
      </c>
      <c r="C178" s="88">
        <v>-75.199791000000005</v>
      </c>
      <c r="D178" s="88">
        <v>-67.880629999999996</v>
      </c>
      <c r="J178" s="88">
        <v>32184107142.856998</v>
      </c>
      <c r="K178" s="88">
        <v>-79.712211999999994</v>
      </c>
      <c r="L178" s="88">
        <v>-73.727562000000006</v>
      </c>
    </row>
    <row r="179" spans="2:12" x14ac:dyDescent="0.25">
      <c r="B179" s="88">
        <v>32540785714.285999</v>
      </c>
      <c r="C179" s="88">
        <v>-76.692924000000005</v>
      </c>
      <c r="D179" s="88">
        <v>-67.249138000000002</v>
      </c>
      <c r="J179" s="88">
        <v>32540785714.285999</v>
      </c>
      <c r="K179" s="88">
        <v>-82.622878999999998</v>
      </c>
      <c r="L179" s="88">
        <v>-74.564400000000006</v>
      </c>
    </row>
    <row r="180" spans="2:12" x14ac:dyDescent="0.25">
      <c r="B180" s="88">
        <v>32897464285.714001</v>
      </c>
      <c r="C180" s="88">
        <v>-74.127075000000005</v>
      </c>
      <c r="D180" s="88">
        <v>-65.769981000000001</v>
      </c>
      <c r="J180" s="88">
        <v>32897464285.714001</v>
      </c>
      <c r="K180" s="88">
        <v>-86.574005</v>
      </c>
      <c r="L180" s="88">
        <v>-76.020432</v>
      </c>
    </row>
    <row r="181" spans="2:12" x14ac:dyDescent="0.25">
      <c r="B181" s="88">
        <v>33254142857.143002</v>
      </c>
      <c r="C181" s="88">
        <v>-71.335808</v>
      </c>
      <c r="D181" s="88">
        <v>-62.821201000000002</v>
      </c>
      <c r="J181" s="88">
        <v>33254142857.143002</v>
      </c>
      <c r="K181" s="88">
        <v>-84.225341999999998</v>
      </c>
      <c r="L181" s="88">
        <v>-75.051627999999994</v>
      </c>
    </row>
    <row r="182" spans="2:12" x14ac:dyDescent="0.25">
      <c r="B182" s="88">
        <v>33610821428.570999</v>
      </c>
      <c r="C182" s="88">
        <v>-68.575325000000007</v>
      </c>
      <c r="D182" s="88">
        <v>-59.463352</v>
      </c>
      <c r="J182" s="88">
        <v>33610821428.570999</v>
      </c>
      <c r="K182" s="88">
        <v>-79.759086999999994</v>
      </c>
      <c r="L182" s="88">
        <v>-74.441817999999998</v>
      </c>
    </row>
    <row r="183" spans="2:12" x14ac:dyDescent="0.25">
      <c r="B183" s="88">
        <v>33967500000</v>
      </c>
      <c r="C183" s="88">
        <v>-64.937019000000006</v>
      </c>
      <c r="D183" s="88">
        <v>-56.895592000000001</v>
      </c>
      <c r="J183" s="88">
        <v>33967500000</v>
      </c>
      <c r="K183" s="88">
        <v>-84.784721000000005</v>
      </c>
      <c r="L183" s="88">
        <v>-71.864684999999994</v>
      </c>
    </row>
    <row r="184" spans="2:12" x14ac:dyDescent="0.25">
      <c r="B184" s="88">
        <v>34324178571.429001</v>
      </c>
      <c r="C184" s="88">
        <v>-64.533278999999993</v>
      </c>
      <c r="D184" s="88">
        <v>-55.064388000000001</v>
      </c>
      <c r="J184" s="88">
        <v>34324178571.429001</v>
      </c>
      <c r="K184" s="88">
        <v>-76.543212999999994</v>
      </c>
      <c r="L184" s="88">
        <v>-70.957863000000003</v>
      </c>
    </row>
    <row r="185" spans="2:12" x14ac:dyDescent="0.25">
      <c r="B185" s="88">
        <v>34680857142.857002</v>
      </c>
      <c r="C185" s="88">
        <v>-64.030174000000002</v>
      </c>
      <c r="D185" s="88">
        <v>-54.654491</v>
      </c>
      <c r="J185" s="88">
        <v>34680857142.857002</v>
      </c>
      <c r="K185" s="88">
        <v>-77.222801000000004</v>
      </c>
      <c r="L185" s="88">
        <v>-67.398491000000007</v>
      </c>
    </row>
    <row r="186" spans="2:12" x14ac:dyDescent="0.25">
      <c r="B186" s="88">
        <v>35037535714.286003</v>
      </c>
      <c r="C186" s="88">
        <v>-64.510475</v>
      </c>
      <c r="D186" s="88">
        <v>-54.137608</v>
      </c>
      <c r="J186" s="88">
        <v>35037535714.286003</v>
      </c>
      <c r="K186" s="88">
        <v>-74.496170000000006</v>
      </c>
      <c r="L186" s="88">
        <v>-64.777450999999999</v>
      </c>
    </row>
    <row r="187" spans="2:12" x14ac:dyDescent="0.25">
      <c r="B187" s="88">
        <v>35394214285.713997</v>
      </c>
      <c r="C187" s="88">
        <v>-63.613827000000001</v>
      </c>
      <c r="D187" s="88">
        <v>-53.851139000000003</v>
      </c>
      <c r="J187" s="88">
        <v>35394214285.713997</v>
      </c>
      <c r="K187" s="88">
        <v>-69.101180999999997</v>
      </c>
      <c r="L187" s="88">
        <v>-61.525478</v>
      </c>
    </row>
    <row r="188" spans="2:12" x14ac:dyDescent="0.25">
      <c r="B188" s="88">
        <v>35750892857.142998</v>
      </c>
      <c r="C188" s="88">
        <v>-63.598965</v>
      </c>
      <c r="D188" s="88">
        <v>-52.804248999999999</v>
      </c>
      <c r="J188" s="88">
        <v>35750892857.142998</v>
      </c>
      <c r="K188" s="88">
        <v>-67.901955000000001</v>
      </c>
      <c r="L188" s="88">
        <v>-58.555283000000003</v>
      </c>
    </row>
    <row r="189" spans="2:12" x14ac:dyDescent="0.25">
      <c r="B189" s="88">
        <v>36107571428.570999</v>
      </c>
      <c r="C189" s="88">
        <v>-61.560867000000002</v>
      </c>
      <c r="D189" s="88">
        <v>-51.625931000000001</v>
      </c>
      <c r="J189" s="88">
        <v>36107571428.570999</v>
      </c>
      <c r="K189" s="88">
        <v>-66.019706999999997</v>
      </c>
      <c r="L189" s="88">
        <v>-57.546996999999998</v>
      </c>
    </row>
    <row r="190" spans="2:12" x14ac:dyDescent="0.25">
      <c r="B190" s="88">
        <v>36464250000</v>
      </c>
      <c r="C190" s="88">
        <v>-60.140521999999997</v>
      </c>
      <c r="D190" s="88">
        <v>-50.513668000000003</v>
      </c>
      <c r="J190" s="88">
        <v>36464250000</v>
      </c>
      <c r="K190" s="88">
        <v>-66.472358999999997</v>
      </c>
      <c r="L190" s="88">
        <v>-56.879886999999997</v>
      </c>
    </row>
    <row r="191" spans="2:12" x14ac:dyDescent="0.25">
      <c r="B191" s="88">
        <v>36820928571.429001</v>
      </c>
      <c r="C191" s="88">
        <v>-60.149124</v>
      </c>
      <c r="D191" s="88">
        <v>-49.957721999999997</v>
      </c>
      <c r="J191" s="88">
        <v>36820928571.429001</v>
      </c>
      <c r="K191" s="88">
        <v>-66.348640000000003</v>
      </c>
      <c r="L191" s="88">
        <v>-56.261668999999998</v>
      </c>
    </row>
    <row r="192" spans="2:12" x14ac:dyDescent="0.25">
      <c r="B192" s="88">
        <v>37177607142.857002</v>
      </c>
      <c r="C192" s="88">
        <v>-59.725009999999997</v>
      </c>
      <c r="D192" s="88">
        <v>-50.308242999999997</v>
      </c>
      <c r="J192" s="88">
        <v>37177607142.857002</v>
      </c>
      <c r="K192" s="88">
        <v>-64.521011000000001</v>
      </c>
      <c r="L192" s="88">
        <v>-55.240551000000004</v>
      </c>
    </row>
    <row r="193" spans="2:12" x14ac:dyDescent="0.25">
      <c r="B193" s="88">
        <v>37534285714.286003</v>
      </c>
      <c r="C193" s="88">
        <v>-60.941516999999997</v>
      </c>
      <c r="D193" s="88">
        <v>-50.686793999999999</v>
      </c>
      <c r="J193" s="88">
        <v>37534285714.286003</v>
      </c>
      <c r="K193" s="88">
        <v>-63.694656000000002</v>
      </c>
      <c r="L193" s="88">
        <v>-54.396011000000001</v>
      </c>
    </row>
    <row r="194" spans="2:12" x14ac:dyDescent="0.25">
      <c r="B194" s="88">
        <v>37890964285.713997</v>
      </c>
      <c r="C194" s="88">
        <v>-60.999104000000003</v>
      </c>
      <c r="D194" s="88">
        <v>-51.709117999999997</v>
      </c>
      <c r="J194" s="88">
        <v>37890964285.713997</v>
      </c>
      <c r="K194" s="88">
        <v>-64.031845000000004</v>
      </c>
      <c r="L194" s="88">
        <v>-54.662483000000002</v>
      </c>
    </row>
    <row r="195" spans="2:12" x14ac:dyDescent="0.25">
      <c r="B195" s="88">
        <v>38247642857.142998</v>
      </c>
      <c r="C195" s="88">
        <v>-62.449356000000002</v>
      </c>
      <c r="D195" s="88">
        <v>-52.109530999999997</v>
      </c>
      <c r="J195" s="88">
        <v>38247642857.142998</v>
      </c>
      <c r="K195" s="88">
        <v>-65.425162999999998</v>
      </c>
      <c r="L195" s="88">
        <v>-55.594746000000001</v>
      </c>
    </row>
    <row r="196" spans="2:12" x14ac:dyDescent="0.25">
      <c r="B196" s="88">
        <v>38604321428.570999</v>
      </c>
      <c r="C196" s="88">
        <v>-61.861786000000002</v>
      </c>
      <c r="D196" s="88">
        <v>-52.775509</v>
      </c>
      <c r="J196" s="88">
        <v>38604321428.570999</v>
      </c>
      <c r="K196" s="88">
        <v>-66.658385999999993</v>
      </c>
      <c r="L196" s="88">
        <v>-56.512180000000001</v>
      </c>
    </row>
    <row r="197" spans="2:12" x14ac:dyDescent="0.25">
      <c r="B197" s="88">
        <v>38961000000</v>
      </c>
      <c r="C197" s="88">
        <v>-62.654471999999998</v>
      </c>
      <c r="D197" s="88">
        <v>-53.358241999999997</v>
      </c>
      <c r="J197" s="88">
        <v>38961000000</v>
      </c>
      <c r="K197" s="88">
        <v>-66.922027999999997</v>
      </c>
      <c r="L197" s="88">
        <v>-57.252437999999998</v>
      </c>
    </row>
    <row r="198" spans="2:12" x14ac:dyDescent="0.25">
      <c r="B198" s="88">
        <v>39317678571.429001</v>
      </c>
      <c r="C198" s="88">
        <v>-63.927363999999997</v>
      </c>
      <c r="D198" s="88">
        <v>-55.003365000000002</v>
      </c>
      <c r="J198" s="88">
        <v>39317678571.429001</v>
      </c>
      <c r="K198" s="88">
        <v>-67.851494000000002</v>
      </c>
      <c r="L198" s="88">
        <v>-58.039622999999999</v>
      </c>
    </row>
    <row r="199" spans="2:12" x14ac:dyDescent="0.25">
      <c r="B199" s="88">
        <v>39674357142.857002</v>
      </c>
      <c r="C199" s="88">
        <v>-66.385795999999999</v>
      </c>
      <c r="D199" s="88">
        <v>-56.051501999999999</v>
      </c>
      <c r="J199" s="88">
        <v>39674357142.857002</v>
      </c>
      <c r="K199" s="88">
        <v>-69.243842999999998</v>
      </c>
      <c r="L199" s="88">
        <v>-59.175507000000003</v>
      </c>
    </row>
    <row r="200" spans="2:12" x14ac:dyDescent="0.25">
      <c r="B200" s="88">
        <v>40031035714.286003</v>
      </c>
      <c r="C200" s="88">
        <v>-65.664375000000007</v>
      </c>
      <c r="D200" s="88">
        <v>-57.177588999999998</v>
      </c>
      <c r="J200" s="88">
        <v>40031035714.286003</v>
      </c>
      <c r="K200" s="88">
        <v>-70.640686000000002</v>
      </c>
      <c r="L200" s="88">
        <v>-59.852916999999998</v>
      </c>
    </row>
    <row r="201" spans="2:12" x14ac:dyDescent="0.25">
      <c r="B201" s="88">
        <v>40387714285.713997</v>
      </c>
      <c r="C201" s="88">
        <v>-67.123512000000005</v>
      </c>
      <c r="D201" s="88">
        <v>-57.301327000000001</v>
      </c>
      <c r="J201" s="88">
        <v>40387714285.713997</v>
      </c>
      <c r="K201" s="88">
        <v>-70.125304999999997</v>
      </c>
      <c r="L201" s="88">
        <v>-60.422131</v>
      </c>
    </row>
    <row r="202" spans="2:12" x14ac:dyDescent="0.25">
      <c r="B202" s="88">
        <v>40744392857.142998</v>
      </c>
      <c r="C202" s="88">
        <v>-66.936699000000004</v>
      </c>
      <c r="D202" s="88">
        <v>-57.694842999999999</v>
      </c>
      <c r="J202" s="88">
        <v>40744392857.142998</v>
      </c>
      <c r="K202" s="88">
        <v>-71.155120999999994</v>
      </c>
      <c r="L202" s="88">
        <v>-60.802925000000002</v>
      </c>
    </row>
    <row r="203" spans="2:12" x14ac:dyDescent="0.25">
      <c r="B203" s="88">
        <v>41101071428.570999</v>
      </c>
      <c r="C203" s="88">
        <v>-67.084632999999997</v>
      </c>
      <c r="D203" s="88">
        <v>-57.631793999999999</v>
      </c>
      <c r="J203" s="88">
        <v>41101071428.570999</v>
      </c>
      <c r="K203" s="88">
        <v>-71.992142000000001</v>
      </c>
      <c r="L203" s="88">
        <v>-61.50423</v>
      </c>
    </row>
    <row r="204" spans="2:12" x14ac:dyDescent="0.25">
      <c r="B204" s="88">
        <v>41457750000</v>
      </c>
      <c r="C204" s="88">
        <v>-67.380538999999999</v>
      </c>
      <c r="D204" s="88">
        <v>-57.638438999999998</v>
      </c>
      <c r="J204" s="88">
        <v>41457750000</v>
      </c>
      <c r="K204" s="88">
        <v>-72.536452999999995</v>
      </c>
      <c r="L204" s="88">
        <v>-62.614016999999997</v>
      </c>
    </row>
    <row r="205" spans="2:12" x14ac:dyDescent="0.25">
      <c r="B205" s="88">
        <v>41814428571.429001</v>
      </c>
      <c r="C205" s="88">
        <v>-67.378494000000003</v>
      </c>
      <c r="D205" s="88">
        <v>-57.746558999999998</v>
      </c>
      <c r="J205" s="88">
        <v>41814428571.429001</v>
      </c>
      <c r="K205" s="88">
        <v>-74.721283</v>
      </c>
      <c r="L205" s="88">
        <v>-63.363650999999997</v>
      </c>
    </row>
    <row r="206" spans="2:12" x14ac:dyDescent="0.25">
      <c r="B206" s="88">
        <v>42171107142.857002</v>
      </c>
      <c r="C206" s="88">
        <v>-67.868431000000001</v>
      </c>
      <c r="D206" s="88">
        <v>-57.965178999999999</v>
      </c>
      <c r="J206" s="88">
        <v>42171107142.857002</v>
      </c>
      <c r="K206" s="88">
        <v>-74.253829999999994</v>
      </c>
      <c r="L206" s="88">
        <v>-63.735008000000001</v>
      </c>
    </row>
    <row r="207" spans="2:12" x14ac:dyDescent="0.25">
      <c r="B207" s="88">
        <v>42527785714.286003</v>
      </c>
      <c r="C207" s="88">
        <v>-68.617667999999995</v>
      </c>
      <c r="D207" s="88">
        <v>-57.96508</v>
      </c>
      <c r="J207" s="88">
        <v>42527785714.286003</v>
      </c>
      <c r="K207" s="88">
        <v>-73.513831999999994</v>
      </c>
      <c r="L207" s="88">
        <v>-64.576629999999994</v>
      </c>
    </row>
    <row r="208" spans="2:12" x14ac:dyDescent="0.25">
      <c r="B208" s="88">
        <v>42884464285.713997</v>
      </c>
      <c r="C208" s="88">
        <v>-67.930779000000001</v>
      </c>
      <c r="D208" s="88">
        <v>-57.584805000000003</v>
      </c>
      <c r="J208" s="88">
        <v>42884464285.713997</v>
      </c>
      <c r="K208" s="88">
        <v>-77.186729</v>
      </c>
      <c r="L208" s="88">
        <v>-66.035697999999996</v>
      </c>
    </row>
    <row r="209" spans="2:12" x14ac:dyDescent="0.25">
      <c r="B209" s="88">
        <v>43241142857.142998</v>
      </c>
      <c r="C209" s="88">
        <v>-67.356803999999997</v>
      </c>
      <c r="D209" s="88">
        <v>-57.047195000000002</v>
      </c>
      <c r="J209" s="88">
        <v>43241142857.142998</v>
      </c>
      <c r="K209" s="88">
        <v>-78.558075000000002</v>
      </c>
      <c r="L209" s="88">
        <v>-67.804473999999999</v>
      </c>
    </row>
    <row r="210" spans="2:12" x14ac:dyDescent="0.25">
      <c r="B210" s="88">
        <v>43597821428.570999</v>
      </c>
      <c r="C210" s="88">
        <v>-67.769440000000003</v>
      </c>
      <c r="D210" s="88">
        <v>-56.685943999999999</v>
      </c>
      <c r="J210" s="88">
        <v>43597821428.570999</v>
      </c>
      <c r="K210" s="88">
        <v>-78.866675999999998</v>
      </c>
      <c r="L210" s="88">
        <v>-66.155518000000001</v>
      </c>
    </row>
    <row r="211" spans="2:12" x14ac:dyDescent="0.25">
      <c r="B211" s="88">
        <v>43954500000</v>
      </c>
      <c r="C211" s="88">
        <v>-67.902145000000004</v>
      </c>
      <c r="D211" s="88">
        <v>-56.609794999999998</v>
      </c>
      <c r="J211" s="88">
        <v>43954500000</v>
      </c>
      <c r="K211" s="88">
        <v>-72.210921999999997</v>
      </c>
      <c r="L211" s="88">
        <v>-64.019073000000006</v>
      </c>
    </row>
    <row r="212" spans="2:12" x14ac:dyDescent="0.25">
      <c r="B212" s="88" t="s">
        <v>21</v>
      </c>
      <c r="J212" s="88" t="s">
        <v>21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48"/>
  <sheetViews>
    <sheetView workbookViewId="0">
      <selection activeCell="H12" sqref="H12"/>
    </sheetView>
  </sheetViews>
  <sheetFormatPr defaultRowHeight="15" x14ac:dyDescent="0.25"/>
  <cols>
    <col min="1" max="1" width="13.7109375" style="40" customWidth="1"/>
    <col min="2" max="4" width="9.140625" style="88"/>
    <col min="5" max="5" width="2" style="7" customWidth="1"/>
    <col min="6" max="6" width="16.28515625" style="6" bestFit="1" customWidth="1"/>
    <col min="7" max="7" width="25.28515625" style="6" bestFit="1" customWidth="1"/>
    <col min="8" max="8" width="9.28515625" bestFit="1" customWidth="1"/>
    <col min="9" max="9" width="13.7109375" style="40" customWidth="1"/>
    <col min="10" max="12" width="9.140625" style="88"/>
    <col min="13" max="13" width="2" style="7" customWidth="1"/>
    <col min="14" max="14" width="16.28515625" style="6" bestFit="1" customWidth="1"/>
    <col min="15" max="15" width="25.28515625" style="6" bestFit="1" customWidth="1"/>
    <col min="16" max="16" width="9.28515625" style="88" bestFit="1" customWidth="1"/>
    <col min="17" max="17" width="2" style="7" customWidth="1"/>
  </cols>
  <sheetData>
    <row r="1" spans="1:17" x14ac:dyDescent="0.25">
      <c r="B1" s="88" t="s">
        <v>95</v>
      </c>
      <c r="E1" s="10"/>
      <c r="G1" s="41" t="s">
        <v>16</v>
      </c>
      <c r="J1" s="88" t="s">
        <v>95</v>
      </c>
      <c r="M1" s="10"/>
      <c r="O1" s="41" t="s">
        <v>17</v>
      </c>
      <c r="Q1" s="10"/>
    </row>
    <row r="2" spans="1:17" x14ac:dyDescent="0.25">
      <c r="A2" s="50" t="s">
        <v>111</v>
      </c>
      <c r="B2" s="88" t="s">
        <v>256</v>
      </c>
      <c r="C2" s="88" t="s">
        <v>270</v>
      </c>
      <c r="D2" s="88" t="s">
        <v>272</v>
      </c>
      <c r="E2" s="10"/>
      <c r="G2" s="82" t="s">
        <v>293</v>
      </c>
      <c r="I2" s="50" t="s">
        <v>108</v>
      </c>
      <c r="J2" s="88" t="s">
        <v>256</v>
      </c>
      <c r="K2" s="88" t="s">
        <v>270</v>
      </c>
      <c r="L2" s="88" t="s">
        <v>272</v>
      </c>
      <c r="M2" s="10"/>
      <c r="O2" s="82" t="s">
        <v>293</v>
      </c>
      <c r="Q2" s="10"/>
    </row>
    <row r="3" spans="1:17" x14ac:dyDescent="0.25">
      <c r="B3" s="88" t="s">
        <v>264</v>
      </c>
      <c r="C3" s="88" t="s">
        <v>288</v>
      </c>
      <c r="D3" s="88" t="s">
        <v>303</v>
      </c>
      <c r="E3" s="10"/>
      <c r="G3" s="13"/>
      <c r="J3" s="88" t="s">
        <v>264</v>
      </c>
      <c r="K3" s="88" t="s">
        <v>288</v>
      </c>
      <c r="L3" s="88" t="s">
        <v>304</v>
      </c>
      <c r="M3" s="10"/>
      <c r="O3" s="13"/>
      <c r="Q3" s="10"/>
    </row>
    <row r="4" spans="1:17" x14ac:dyDescent="0.25">
      <c r="B4" s="88" t="s">
        <v>98</v>
      </c>
      <c r="E4" s="10"/>
      <c r="G4" s="41" t="s">
        <v>20</v>
      </c>
      <c r="J4" s="88" t="s">
        <v>98</v>
      </c>
      <c r="M4" s="10"/>
      <c r="O4" s="41" t="s">
        <v>20</v>
      </c>
      <c r="Q4" s="10"/>
    </row>
    <row r="5" spans="1:17" x14ac:dyDescent="0.25">
      <c r="E5" s="10"/>
      <c r="F5" s="6" t="s">
        <v>18</v>
      </c>
      <c r="H5" s="6"/>
      <c r="M5" s="10"/>
      <c r="N5" s="6" t="s">
        <v>18</v>
      </c>
      <c r="P5" s="89"/>
      <c r="Q5" s="10"/>
    </row>
    <row r="6" spans="1:17" ht="15.75" x14ac:dyDescent="0.25">
      <c r="E6" s="10"/>
      <c r="F6" s="6" t="s">
        <v>19</v>
      </c>
      <c r="G6" s="6" t="str">
        <f t="shared" ref="G6:G25" si="0">D32</f>
        <v>1Rx0L dBc Log Mag(dB)</v>
      </c>
      <c r="H6" s="35">
        <v>1</v>
      </c>
      <c r="M6" s="10"/>
      <c r="N6" s="6" t="s">
        <v>19</v>
      </c>
      <c r="O6" s="6" t="str">
        <f t="shared" ref="O6:O25" si="1">L32</f>
        <v>1Rx0L dBc Log Mag(dB)</v>
      </c>
      <c r="P6" s="35">
        <v>1</v>
      </c>
      <c r="Q6" s="10"/>
    </row>
    <row r="7" spans="1:17" ht="15.75" x14ac:dyDescent="0.25">
      <c r="B7" s="88" t="s">
        <v>99</v>
      </c>
      <c r="E7" s="10"/>
      <c r="F7" s="6">
        <f t="shared" ref="F7:F25" si="2">B33/1000000000</f>
        <v>9</v>
      </c>
      <c r="G7" s="6">
        <f t="shared" si="0"/>
        <v>-29.154366</v>
      </c>
      <c r="H7" s="36">
        <f>ABS(AVERAGE(G7:G25)-(H6-1)*5)</f>
        <v>27.067334052631587</v>
      </c>
      <c r="J7" s="88" t="s">
        <v>99</v>
      </c>
      <c r="M7" s="10"/>
      <c r="N7" s="6">
        <f t="shared" ref="N7:N25" si="3">J33/1000000000</f>
        <v>9</v>
      </c>
      <c r="O7" s="6">
        <f t="shared" si="1"/>
        <v>-37.206401999999997</v>
      </c>
      <c r="P7" s="36">
        <f>ABS(AVERAGE(O7:O25)-(P6-1)*5)</f>
        <v>21.355550736842105</v>
      </c>
      <c r="Q7" s="10"/>
    </row>
    <row r="8" spans="1:17" x14ac:dyDescent="0.25">
      <c r="B8" s="88" t="s">
        <v>19</v>
      </c>
      <c r="C8" s="88" t="s">
        <v>113</v>
      </c>
      <c r="E8" s="10"/>
      <c r="F8" s="6">
        <f t="shared" si="2"/>
        <v>10.944444444444001</v>
      </c>
      <c r="G8" s="6">
        <f t="shared" si="0"/>
        <v>-25.926062000000002</v>
      </c>
      <c r="H8" s="6"/>
      <c r="J8" s="88" t="s">
        <v>19</v>
      </c>
      <c r="K8" s="88" t="s">
        <v>113</v>
      </c>
      <c r="M8" s="10"/>
      <c r="N8" s="6">
        <f t="shared" si="3"/>
        <v>10.944444444444001</v>
      </c>
      <c r="O8" s="6">
        <f t="shared" si="1"/>
        <v>-31.552451999999999</v>
      </c>
      <c r="P8" s="89"/>
      <c r="Q8" s="10"/>
    </row>
    <row r="9" spans="1:17" x14ac:dyDescent="0.25">
      <c r="B9" s="88">
        <v>9000000000</v>
      </c>
      <c r="C9" s="88">
        <v>-10.928061</v>
      </c>
      <c r="E9" s="10"/>
      <c r="F9" s="6">
        <f t="shared" si="2"/>
        <v>12.888888888888999</v>
      </c>
      <c r="G9" s="6">
        <f t="shared" si="0"/>
        <v>-27.808699000000001</v>
      </c>
      <c r="H9" s="6"/>
      <c r="J9" s="88">
        <v>9000000000</v>
      </c>
      <c r="K9" s="88">
        <v>-11.811253000000001</v>
      </c>
      <c r="M9" s="10"/>
      <c r="N9" s="6">
        <f t="shared" si="3"/>
        <v>12.888888888888999</v>
      </c>
      <c r="O9" s="6">
        <f t="shared" si="1"/>
        <v>-27.410817999999999</v>
      </c>
      <c r="P9" s="89"/>
      <c r="Q9" s="10"/>
    </row>
    <row r="10" spans="1:17" x14ac:dyDescent="0.25">
      <c r="B10" s="88">
        <v>10939388888.889</v>
      </c>
      <c r="C10" s="88">
        <v>-6.4098334000000001</v>
      </c>
      <c r="E10" s="10"/>
      <c r="F10" s="6">
        <f t="shared" si="2"/>
        <v>14.833333333333</v>
      </c>
      <c r="G10" s="6">
        <f t="shared" si="0"/>
        <v>-33.140445999999997</v>
      </c>
      <c r="H10" s="6"/>
      <c r="J10" s="88">
        <v>10939388888.889</v>
      </c>
      <c r="K10" s="88">
        <v>-7.4254889000000004</v>
      </c>
      <c r="M10" s="10"/>
      <c r="N10" s="6">
        <f t="shared" si="3"/>
        <v>14.833333333333</v>
      </c>
      <c r="O10" s="6">
        <f t="shared" si="1"/>
        <v>-28.485887999999999</v>
      </c>
      <c r="P10" s="89"/>
      <c r="Q10" s="10"/>
    </row>
    <row r="11" spans="1:17" x14ac:dyDescent="0.25">
      <c r="B11" s="88">
        <v>12878777777.778</v>
      </c>
      <c r="C11" s="88">
        <v>-6.6446009000000004</v>
      </c>
      <c r="E11" s="10"/>
      <c r="F11" s="6">
        <f t="shared" si="2"/>
        <v>16.777777777777999</v>
      </c>
      <c r="G11" s="6">
        <f t="shared" si="0"/>
        <v>-33.737335000000002</v>
      </c>
      <c r="H11" s="6"/>
      <c r="J11" s="88">
        <v>12878777777.778</v>
      </c>
      <c r="K11" s="88">
        <v>-7.1082653999999996</v>
      </c>
      <c r="M11" s="10"/>
      <c r="N11" s="6">
        <f t="shared" si="3"/>
        <v>16.777777777777999</v>
      </c>
      <c r="O11" s="6">
        <f t="shared" si="1"/>
        <v>-27.377893</v>
      </c>
      <c r="P11" s="89"/>
      <c r="Q11" s="10"/>
    </row>
    <row r="12" spans="1:17" x14ac:dyDescent="0.25">
      <c r="B12" s="88">
        <v>14818166666.667</v>
      </c>
      <c r="C12" s="88">
        <v>-6.2735114000000003</v>
      </c>
      <c r="E12" s="10"/>
      <c r="F12" s="6">
        <f t="shared" si="2"/>
        <v>18.722222222222001</v>
      </c>
      <c r="G12" s="6">
        <f t="shared" si="0"/>
        <v>-32.432181999999997</v>
      </c>
      <c r="H12" s="6"/>
      <c r="J12" s="88">
        <v>14818166666.667</v>
      </c>
      <c r="K12" s="88">
        <v>-7.4155974000000002</v>
      </c>
      <c r="M12" s="10"/>
      <c r="N12" s="6">
        <f t="shared" si="3"/>
        <v>18.722222222222001</v>
      </c>
      <c r="O12" s="6">
        <f t="shared" si="1"/>
        <v>-24.993760999999999</v>
      </c>
      <c r="P12" s="89"/>
      <c r="Q12" s="10"/>
    </row>
    <row r="13" spans="1:17" x14ac:dyDescent="0.25">
      <c r="B13" s="88">
        <v>16757555555.556</v>
      </c>
      <c r="C13" s="88">
        <v>-6.2098912999999998</v>
      </c>
      <c r="E13" s="10"/>
      <c r="F13" s="6">
        <f t="shared" si="2"/>
        <v>20.666666666666998</v>
      </c>
      <c r="G13" s="6">
        <f t="shared" si="0"/>
        <v>-44.933498</v>
      </c>
      <c r="H13" s="6"/>
      <c r="J13" s="88">
        <v>16757555555.556</v>
      </c>
      <c r="K13" s="88">
        <v>-7.6243176000000004</v>
      </c>
      <c r="M13" s="10"/>
      <c r="N13" s="6">
        <f t="shared" si="3"/>
        <v>20.666666666666998</v>
      </c>
      <c r="O13" s="6">
        <f t="shared" si="1"/>
        <v>-24.164362000000001</v>
      </c>
      <c r="P13" s="89"/>
      <c r="Q13" s="10"/>
    </row>
    <row r="14" spans="1:17" x14ac:dyDescent="0.25">
      <c r="B14" s="88">
        <v>18696944444.444</v>
      </c>
      <c r="C14" s="88">
        <v>-6.6561933</v>
      </c>
      <c r="E14" s="10"/>
      <c r="F14" s="6">
        <f t="shared" si="2"/>
        <v>22.611111111111001</v>
      </c>
      <c r="G14" s="6">
        <f t="shared" si="0"/>
        <v>-30.226326</v>
      </c>
      <c r="H14" s="6"/>
      <c r="J14" s="88">
        <v>18696944444.444</v>
      </c>
      <c r="K14" s="88">
        <v>-7.8789606000000001</v>
      </c>
      <c r="M14" s="10"/>
      <c r="N14" s="6">
        <f t="shared" si="3"/>
        <v>22.611111111111001</v>
      </c>
      <c r="O14" s="6">
        <f t="shared" si="1"/>
        <v>-26.00177</v>
      </c>
      <c r="P14" s="89"/>
      <c r="Q14" s="10"/>
    </row>
    <row r="15" spans="1:17" x14ac:dyDescent="0.25">
      <c r="B15" s="88">
        <v>20636333333.333</v>
      </c>
      <c r="C15" s="88">
        <v>-7.3117894999999997</v>
      </c>
      <c r="E15" s="10"/>
      <c r="F15" s="6">
        <f t="shared" si="2"/>
        <v>24.555555555556001</v>
      </c>
      <c r="G15" s="6">
        <f t="shared" si="0"/>
        <v>-29.646740000000001</v>
      </c>
      <c r="H15" s="6"/>
      <c r="J15" s="88">
        <v>20636333333.333</v>
      </c>
      <c r="K15" s="88">
        <v>-8.5698948000000001</v>
      </c>
      <c r="M15" s="10"/>
      <c r="N15" s="6">
        <f t="shared" si="3"/>
        <v>24.555555555556001</v>
      </c>
      <c r="O15" s="6">
        <f t="shared" si="1"/>
        <v>-30.255929999999999</v>
      </c>
      <c r="P15" s="89"/>
      <c r="Q15" s="10"/>
    </row>
    <row r="16" spans="1:17" x14ac:dyDescent="0.25">
      <c r="B16" s="88">
        <v>22575722222.222</v>
      </c>
      <c r="C16" s="88">
        <v>-7.6106024000000003</v>
      </c>
      <c r="E16" s="10"/>
      <c r="F16" s="6">
        <f t="shared" si="2"/>
        <v>26.5</v>
      </c>
      <c r="G16" s="6">
        <f t="shared" si="0"/>
        <v>-29.366997000000001</v>
      </c>
      <c r="H16" s="6"/>
      <c r="J16" s="88">
        <v>22575722222.222</v>
      </c>
      <c r="K16" s="88">
        <v>-8.0025300999999995</v>
      </c>
      <c r="M16" s="10"/>
      <c r="N16" s="6">
        <f t="shared" si="3"/>
        <v>26.5</v>
      </c>
      <c r="O16" s="6">
        <f t="shared" si="1"/>
        <v>-24.93573</v>
      </c>
      <c r="P16" s="89"/>
      <c r="Q16" s="10"/>
    </row>
    <row r="17" spans="2:17" x14ac:dyDescent="0.25">
      <c r="B17" s="88">
        <v>24515111111.111</v>
      </c>
      <c r="C17" s="88">
        <v>-7.3167137999999996</v>
      </c>
      <c r="E17" s="10"/>
      <c r="F17" s="6">
        <f t="shared" si="2"/>
        <v>28.444444444443999</v>
      </c>
      <c r="G17" s="6">
        <f t="shared" si="0"/>
        <v>-29.529033999999999</v>
      </c>
      <c r="H17" s="6"/>
      <c r="J17" s="88">
        <v>24515111111.111</v>
      </c>
      <c r="K17" s="88">
        <v>-8.1502923999999997</v>
      </c>
      <c r="M17" s="10"/>
      <c r="N17" s="6">
        <f t="shared" si="3"/>
        <v>28.444444444443999</v>
      </c>
      <c r="O17" s="6">
        <f t="shared" si="1"/>
        <v>-18.808568999999999</v>
      </c>
      <c r="P17" s="89"/>
      <c r="Q17" s="10"/>
    </row>
    <row r="18" spans="2:17" x14ac:dyDescent="0.25">
      <c r="B18" s="88">
        <v>26454500000</v>
      </c>
      <c r="C18" s="88">
        <v>-7.1806406999999997</v>
      </c>
      <c r="E18" s="10"/>
      <c r="F18" s="6">
        <f t="shared" si="2"/>
        <v>30.388888888888999</v>
      </c>
      <c r="G18" s="6">
        <f t="shared" si="0"/>
        <v>-28.041398999999998</v>
      </c>
      <c r="H18" s="6"/>
      <c r="J18" s="88">
        <v>26454500000</v>
      </c>
      <c r="K18" s="88">
        <v>-8.2819853000000005</v>
      </c>
      <c r="M18" s="10"/>
      <c r="N18" s="6">
        <f t="shared" si="3"/>
        <v>30.388888888888999</v>
      </c>
      <c r="O18" s="6">
        <f t="shared" si="1"/>
        <v>-14.270545</v>
      </c>
      <c r="P18" s="89"/>
      <c r="Q18" s="10"/>
    </row>
    <row r="19" spans="2:17" x14ac:dyDescent="0.25">
      <c r="B19" s="88">
        <v>28393888888.889</v>
      </c>
      <c r="C19" s="88">
        <v>-7.1001053000000001</v>
      </c>
      <c r="E19" s="10"/>
      <c r="F19" s="6">
        <f t="shared" si="2"/>
        <v>32.333333333333002</v>
      </c>
      <c r="G19" s="6">
        <f t="shared" si="0"/>
        <v>-29.710484000000001</v>
      </c>
      <c r="H19" s="6"/>
      <c r="J19" s="88">
        <v>28393888888.889</v>
      </c>
      <c r="K19" s="88">
        <v>-8.2300529000000004</v>
      </c>
      <c r="M19" s="10"/>
      <c r="N19" s="6">
        <f t="shared" si="3"/>
        <v>32.333333333333002</v>
      </c>
      <c r="O19" s="6">
        <f t="shared" si="1"/>
        <v>-10.677769</v>
      </c>
      <c r="P19" s="89"/>
      <c r="Q19" s="10"/>
    </row>
    <row r="20" spans="2:17" x14ac:dyDescent="0.25">
      <c r="B20" s="88">
        <v>30333277777.778</v>
      </c>
      <c r="C20" s="88">
        <v>-7.4731420999999996</v>
      </c>
      <c r="E20" s="10"/>
      <c r="F20" s="6">
        <f t="shared" si="2"/>
        <v>34.277777777777999</v>
      </c>
      <c r="G20" s="6">
        <f t="shared" si="0"/>
        <v>-34.818283000000001</v>
      </c>
      <c r="H20" s="6"/>
      <c r="J20" s="88">
        <v>30333277777.778</v>
      </c>
      <c r="K20" s="88">
        <v>-8.3568715999999998</v>
      </c>
      <c r="M20" s="10"/>
      <c r="N20" s="6">
        <f t="shared" si="3"/>
        <v>34.277777777777999</v>
      </c>
      <c r="O20" s="6">
        <f t="shared" si="1"/>
        <v>-10.562163999999999</v>
      </c>
      <c r="P20" s="89"/>
      <c r="Q20" s="10"/>
    </row>
    <row r="21" spans="2:17" x14ac:dyDescent="0.25">
      <c r="B21" s="88">
        <v>32272666666.667</v>
      </c>
      <c r="C21" s="88">
        <v>-7.9191979999999997</v>
      </c>
      <c r="E21" s="10"/>
      <c r="F21" s="6">
        <f t="shared" si="2"/>
        <v>36.222222222222001</v>
      </c>
      <c r="G21" s="6">
        <f t="shared" si="0"/>
        <v>-25.545138999999999</v>
      </c>
      <c r="H21" s="6"/>
      <c r="J21" s="88">
        <v>32272666666.667</v>
      </c>
      <c r="K21" s="88">
        <v>-8.3924532000000003</v>
      </c>
      <c r="M21" s="10"/>
      <c r="N21" s="6">
        <f t="shared" si="3"/>
        <v>36.222222222222001</v>
      </c>
      <c r="O21" s="6">
        <f t="shared" si="1"/>
        <v>-13.934462</v>
      </c>
      <c r="P21" s="89"/>
      <c r="Q21" s="10"/>
    </row>
    <row r="22" spans="2:17" x14ac:dyDescent="0.25">
      <c r="B22" s="88">
        <v>34212055555.556</v>
      </c>
      <c r="C22" s="88">
        <v>-9.3868513</v>
      </c>
      <c r="E22" s="10"/>
      <c r="F22" s="6">
        <f t="shared" si="2"/>
        <v>38.166666666666998</v>
      </c>
      <c r="G22" s="6">
        <f t="shared" si="0"/>
        <v>-16.120736999999998</v>
      </c>
      <c r="H22" s="6"/>
      <c r="J22" s="88">
        <v>34212055555.556</v>
      </c>
      <c r="K22" s="88">
        <v>-8.5364655999999997</v>
      </c>
      <c r="M22" s="10"/>
      <c r="N22" s="6">
        <f t="shared" si="3"/>
        <v>38.166666666666998</v>
      </c>
      <c r="O22" s="6">
        <f t="shared" si="1"/>
        <v>-13.086327000000001</v>
      </c>
      <c r="P22" s="89"/>
      <c r="Q22" s="10"/>
    </row>
    <row r="23" spans="2:17" x14ac:dyDescent="0.25">
      <c r="B23" s="88">
        <v>36151444444.444</v>
      </c>
      <c r="C23" s="88">
        <v>-10.135002999999999</v>
      </c>
      <c r="E23" s="10"/>
      <c r="F23" s="6">
        <f t="shared" si="2"/>
        <v>40.111111111111001</v>
      </c>
      <c r="G23" s="6">
        <f t="shared" si="0"/>
        <v>-12.524335000000001</v>
      </c>
      <c r="H23" s="6"/>
      <c r="J23" s="88">
        <v>36151444444.444</v>
      </c>
      <c r="K23" s="88">
        <v>-9.3650923000000006</v>
      </c>
      <c r="M23" s="10"/>
      <c r="N23" s="6">
        <f t="shared" si="3"/>
        <v>40.111111111111001</v>
      </c>
      <c r="O23" s="6">
        <f t="shared" si="1"/>
        <v>-13.424773999999999</v>
      </c>
      <c r="P23" s="89"/>
      <c r="Q23" s="10"/>
    </row>
    <row r="24" spans="2:17" x14ac:dyDescent="0.25">
      <c r="B24" s="88">
        <v>38090833333.333</v>
      </c>
      <c r="C24" s="88">
        <v>-9.6576728999999997</v>
      </c>
      <c r="E24" s="10"/>
      <c r="F24" s="6">
        <f t="shared" si="2"/>
        <v>42.055555555555998</v>
      </c>
      <c r="G24" s="6">
        <f t="shared" si="0"/>
        <v>-11.217834</v>
      </c>
      <c r="H24" s="6"/>
      <c r="J24" s="88">
        <v>38090833333.333</v>
      </c>
      <c r="K24" s="88">
        <v>-9.7582740999999995</v>
      </c>
      <c r="M24" s="10"/>
      <c r="N24" s="6">
        <f t="shared" si="3"/>
        <v>42.055555555555998</v>
      </c>
      <c r="O24" s="6">
        <f t="shared" si="1"/>
        <v>-13.899406000000001</v>
      </c>
      <c r="P24" s="89"/>
      <c r="Q24" s="10"/>
    </row>
    <row r="25" spans="2:17" x14ac:dyDescent="0.25">
      <c r="B25" s="88">
        <v>40030222222.222</v>
      </c>
      <c r="C25" s="88">
        <v>-9.3588581000000008</v>
      </c>
      <c r="E25" s="10"/>
      <c r="F25" s="6">
        <f t="shared" si="2"/>
        <v>44</v>
      </c>
      <c r="G25" s="6">
        <f t="shared" si="0"/>
        <v>-10.399450999999999</v>
      </c>
      <c r="H25" s="6"/>
      <c r="J25" s="88">
        <v>40030222222.222</v>
      </c>
      <c r="K25" s="88">
        <v>-10.121029</v>
      </c>
      <c r="M25" s="10"/>
      <c r="N25" s="6">
        <f t="shared" si="3"/>
        <v>44</v>
      </c>
      <c r="O25" s="6">
        <f t="shared" si="1"/>
        <v>-14.706441999999999</v>
      </c>
      <c r="P25" s="89"/>
      <c r="Q25" s="10"/>
    </row>
    <row r="26" spans="2:17" x14ac:dyDescent="0.25">
      <c r="B26" s="88">
        <v>41969611111.111</v>
      </c>
      <c r="C26" s="88">
        <v>-9.8884802000000001</v>
      </c>
      <c r="E26" s="10"/>
      <c r="F26" s="6" t="s">
        <v>21</v>
      </c>
      <c r="H26" s="6"/>
      <c r="J26" s="88">
        <v>41969611111.111</v>
      </c>
      <c r="K26" s="88">
        <v>-10.575850000000001</v>
      </c>
      <c r="M26" s="10"/>
      <c r="N26" s="6" t="s">
        <v>21</v>
      </c>
      <c r="P26" s="89"/>
      <c r="Q26" s="10"/>
    </row>
    <row r="27" spans="2:17" x14ac:dyDescent="0.25">
      <c r="B27" s="88">
        <v>43909000000</v>
      </c>
      <c r="C27" s="88">
        <v>-11.455506</v>
      </c>
      <c r="E27" s="10"/>
      <c r="H27" s="6"/>
      <c r="J27" s="88">
        <v>43909000000</v>
      </c>
      <c r="K27" s="88">
        <v>-10.241275</v>
      </c>
      <c r="M27" s="10"/>
      <c r="P27" s="89"/>
      <c r="Q27" s="10"/>
    </row>
    <row r="28" spans="2:17" x14ac:dyDescent="0.25">
      <c r="B28" s="88" t="s">
        <v>21</v>
      </c>
      <c r="E28" s="10"/>
      <c r="H28" s="6"/>
      <c r="J28" s="88" t="s">
        <v>21</v>
      </c>
      <c r="M28" s="10"/>
      <c r="P28" s="89"/>
      <c r="Q28" s="10"/>
    </row>
    <row r="29" spans="2:17" x14ac:dyDescent="0.25">
      <c r="E29" s="10"/>
      <c r="F29" s="6" t="s">
        <v>22</v>
      </c>
      <c r="H29" s="6"/>
      <c r="M29" s="10"/>
      <c r="N29" s="6" t="s">
        <v>22</v>
      </c>
      <c r="P29" s="89"/>
      <c r="Q29" s="10"/>
    </row>
    <row r="30" spans="2:17" ht="15.75" x14ac:dyDescent="0.25">
      <c r="E30" s="10"/>
      <c r="F30" s="6" t="s">
        <v>19</v>
      </c>
      <c r="G30" s="6" t="str">
        <f t="shared" ref="G30:G49" si="4">D56</f>
        <v>2Rx0L dBc Log Mag(dB)</v>
      </c>
      <c r="H30" s="35">
        <v>2</v>
      </c>
      <c r="M30" s="10"/>
      <c r="N30" s="6" t="s">
        <v>19</v>
      </c>
      <c r="O30" s="6" t="str">
        <f t="shared" ref="O30:O49" si="5">L56</f>
        <v>2Rx0L dBc Log Mag(dB)</v>
      </c>
      <c r="P30" s="35">
        <v>2</v>
      </c>
      <c r="Q30" s="10"/>
    </row>
    <row r="31" spans="2:17" ht="15.75" x14ac:dyDescent="0.25">
      <c r="B31" s="88" t="s">
        <v>18</v>
      </c>
      <c r="E31" s="10"/>
      <c r="F31" s="6">
        <f t="shared" ref="F31:F49" si="6">B57/1000000000</f>
        <v>18</v>
      </c>
      <c r="G31" s="6">
        <f t="shared" si="4"/>
        <v>-73.531257999999994</v>
      </c>
      <c r="H31" s="36">
        <f>ABS(AVERAGE(G31:G49)-(H30-1)*5)</f>
        <v>73.13655942105261</v>
      </c>
      <c r="J31" s="88" t="s">
        <v>18</v>
      </c>
      <c r="M31" s="10"/>
      <c r="N31" s="6">
        <f t="shared" ref="N31:N49" si="7">J57/1000000000</f>
        <v>18</v>
      </c>
      <c r="O31" s="6">
        <f t="shared" si="5"/>
        <v>-81.970200000000006</v>
      </c>
      <c r="P31" s="36">
        <f>ABS(AVERAGE(O31:O49)-(P30-1)*5)</f>
        <v>75.195569368421047</v>
      </c>
      <c r="Q31" s="10"/>
    </row>
    <row r="32" spans="2:17" x14ac:dyDescent="0.25">
      <c r="B32" s="88" t="s">
        <v>19</v>
      </c>
      <c r="C32" s="88" t="s">
        <v>238</v>
      </c>
      <c r="D32" s="88" t="s">
        <v>241</v>
      </c>
      <c r="E32" s="10"/>
      <c r="F32" s="6">
        <f t="shared" si="6"/>
        <v>19.444444444443999</v>
      </c>
      <c r="G32" s="6">
        <f t="shared" si="4"/>
        <v>-75.350921999999997</v>
      </c>
      <c r="H32" s="6"/>
      <c r="J32" s="88" t="s">
        <v>19</v>
      </c>
      <c r="K32" s="88" t="s">
        <v>238</v>
      </c>
      <c r="L32" s="88" t="s">
        <v>241</v>
      </c>
      <c r="M32" s="10"/>
      <c r="N32" s="6">
        <f t="shared" si="7"/>
        <v>19.444444444443999</v>
      </c>
      <c r="O32" s="6">
        <f t="shared" si="5"/>
        <v>-83.632880999999998</v>
      </c>
      <c r="P32" s="89"/>
      <c r="Q32" s="10"/>
    </row>
    <row r="33" spans="2:17" x14ac:dyDescent="0.25">
      <c r="B33" s="88">
        <v>9000000000</v>
      </c>
      <c r="C33" s="88">
        <v>-40.082428</v>
      </c>
      <c r="D33" s="88">
        <v>-29.154366</v>
      </c>
      <c r="E33" s="10"/>
      <c r="F33" s="6">
        <f t="shared" si="6"/>
        <v>20.888888888888999</v>
      </c>
      <c r="G33" s="6">
        <f t="shared" si="4"/>
        <v>-73.157471000000001</v>
      </c>
      <c r="H33" s="6"/>
      <c r="J33" s="88">
        <v>9000000000</v>
      </c>
      <c r="K33" s="88">
        <v>-49.017651000000001</v>
      </c>
      <c r="L33" s="88">
        <v>-37.206401999999997</v>
      </c>
      <c r="M33" s="10"/>
      <c r="N33" s="6">
        <f t="shared" si="7"/>
        <v>20.888888888888999</v>
      </c>
      <c r="O33" s="6">
        <f t="shared" si="5"/>
        <v>-78.170815000000005</v>
      </c>
      <c r="P33" s="89"/>
      <c r="Q33" s="10"/>
    </row>
    <row r="34" spans="2:17" x14ac:dyDescent="0.25">
      <c r="B34" s="88">
        <v>10944444444.444</v>
      </c>
      <c r="C34" s="88">
        <v>-32.335895999999998</v>
      </c>
      <c r="D34" s="88">
        <v>-25.926062000000002</v>
      </c>
      <c r="E34" s="10"/>
      <c r="F34" s="6">
        <f t="shared" si="6"/>
        <v>22.333333333333002</v>
      </c>
      <c r="G34" s="6">
        <f t="shared" si="4"/>
        <v>-72.988761999999994</v>
      </c>
      <c r="H34" s="6"/>
      <c r="J34" s="88">
        <v>10944444444.444</v>
      </c>
      <c r="K34" s="88">
        <v>-38.977943000000003</v>
      </c>
      <c r="L34" s="88">
        <v>-31.552451999999999</v>
      </c>
      <c r="M34" s="10"/>
      <c r="N34" s="6">
        <f t="shared" si="7"/>
        <v>22.333333333333002</v>
      </c>
      <c r="O34" s="6">
        <f t="shared" si="5"/>
        <v>-80.404030000000006</v>
      </c>
      <c r="P34" s="89"/>
      <c r="Q34" s="10"/>
    </row>
    <row r="35" spans="2:17" x14ac:dyDescent="0.25">
      <c r="B35" s="88">
        <v>12888888888.889</v>
      </c>
      <c r="C35" s="88">
        <v>-34.453299999999999</v>
      </c>
      <c r="D35" s="88">
        <v>-27.808699000000001</v>
      </c>
      <c r="E35" s="10"/>
      <c r="F35" s="6">
        <f t="shared" si="6"/>
        <v>23.777777777777999</v>
      </c>
      <c r="G35" s="6">
        <f t="shared" si="4"/>
        <v>-77.181488000000002</v>
      </c>
      <c r="H35" s="6"/>
      <c r="J35" s="88">
        <v>12888888888.889</v>
      </c>
      <c r="K35" s="88">
        <v>-34.519084999999997</v>
      </c>
      <c r="L35" s="88">
        <v>-27.410817999999999</v>
      </c>
      <c r="M35" s="10"/>
      <c r="N35" s="6">
        <f t="shared" si="7"/>
        <v>23.777777777777999</v>
      </c>
      <c r="O35" s="6">
        <f t="shared" si="5"/>
        <v>-87.915694999999999</v>
      </c>
      <c r="P35" s="89"/>
      <c r="Q35" s="10"/>
    </row>
    <row r="36" spans="2:17" x14ac:dyDescent="0.25">
      <c r="B36" s="88">
        <v>14833333333.333</v>
      </c>
      <c r="C36" s="88">
        <v>-39.413955999999999</v>
      </c>
      <c r="D36" s="88">
        <v>-33.140445999999997</v>
      </c>
      <c r="E36" s="10"/>
      <c r="F36" s="6">
        <f t="shared" si="6"/>
        <v>25.222222222222001</v>
      </c>
      <c r="G36" s="6">
        <f t="shared" si="4"/>
        <v>-80.652023</v>
      </c>
      <c r="H36" s="6"/>
      <c r="J36" s="88">
        <v>14833333333.333</v>
      </c>
      <c r="K36" s="88">
        <v>-35.901485000000001</v>
      </c>
      <c r="L36" s="88">
        <v>-28.485887999999999</v>
      </c>
      <c r="M36" s="10"/>
      <c r="N36" s="6">
        <f t="shared" si="7"/>
        <v>25.222222222222001</v>
      </c>
      <c r="O36" s="6">
        <f t="shared" si="5"/>
        <v>-87.440887000000004</v>
      </c>
      <c r="P36" s="89"/>
      <c r="Q36" s="10"/>
    </row>
    <row r="37" spans="2:17" x14ac:dyDescent="0.25">
      <c r="B37" s="88">
        <v>16777777777.778</v>
      </c>
      <c r="C37" s="88">
        <v>-39.947223999999999</v>
      </c>
      <c r="D37" s="88">
        <v>-33.737335000000002</v>
      </c>
      <c r="E37" s="10"/>
      <c r="F37" s="6">
        <f t="shared" si="6"/>
        <v>26.666666666666998</v>
      </c>
      <c r="G37" s="6">
        <f t="shared" si="4"/>
        <v>-84.980941999999999</v>
      </c>
      <c r="H37" s="6"/>
      <c r="J37" s="88">
        <v>16777777777.778</v>
      </c>
      <c r="K37" s="88">
        <v>-35.002212999999998</v>
      </c>
      <c r="L37" s="88">
        <v>-27.377893</v>
      </c>
      <c r="M37" s="10"/>
      <c r="N37" s="6">
        <f t="shared" si="7"/>
        <v>26.666666666666998</v>
      </c>
      <c r="O37" s="6">
        <f t="shared" si="5"/>
        <v>-80.194182999999995</v>
      </c>
      <c r="P37" s="89"/>
      <c r="Q37" s="10"/>
    </row>
    <row r="38" spans="2:17" x14ac:dyDescent="0.25">
      <c r="B38" s="88">
        <v>18722222222.222</v>
      </c>
      <c r="C38" s="88">
        <v>-39.088374999999999</v>
      </c>
      <c r="D38" s="88">
        <v>-32.432181999999997</v>
      </c>
      <c r="E38" s="10"/>
      <c r="F38" s="6">
        <f t="shared" si="6"/>
        <v>28.111111111111001</v>
      </c>
      <c r="G38" s="6">
        <f t="shared" si="4"/>
        <v>-74.118790000000004</v>
      </c>
      <c r="H38" s="6"/>
      <c r="J38" s="88">
        <v>18722222222.222</v>
      </c>
      <c r="K38" s="88">
        <v>-32.872723000000001</v>
      </c>
      <c r="L38" s="88">
        <v>-24.993760999999999</v>
      </c>
      <c r="M38" s="10"/>
      <c r="N38" s="6">
        <f t="shared" si="7"/>
        <v>28.111111111111001</v>
      </c>
      <c r="O38" s="6">
        <f t="shared" si="5"/>
        <v>-75.736510999999993</v>
      </c>
      <c r="P38" s="89"/>
      <c r="Q38" s="10"/>
    </row>
    <row r="39" spans="2:17" x14ac:dyDescent="0.25">
      <c r="B39" s="88">
        <v>20666666666.667</v>
      </c>
      <c r="C39" s="88">
        <v>-52.245289</v>
      </c>
      <c r="D39" s="88">
        <v>-44.933498</v>
      </c>
      <c r="E39" s="10"/>
      <c r="F39" s="6">
        <f t="shared" si="6"/>
        <v>29.555555555556001</v>
      </c>
      <c r="G39" s="6">
        <f t="shared" si="4"/>
        <v>-68.121109000000004</v>
      </c>
      <c r="H39" s="6"/>
      <c r="J39" s="88">
        <v>20666666666.667</v>
      </c>
      <c r="K39" s="88">
        <v>-32.734256999999999</v>
      </c>
      <c r="L39" s="88">
        <v>-24.164362000000001</v>
      </c>
      <c r="M39" s="10"/>
      <c r="N39" s="6">
        <f t="shared" si="7"/>
        <v>29.555555555556001</v>
      </c>
      <c r="O39" s="6">
        <f t="shared" si="5"/>
        <v>-75.256080999999995</v>
      </c>
      <c r="P39" s="89"/>
      <c r="Q39" s="10"/>
    </row>
    <row r="40" spans="2:17" x14ac:dyDescent="0.25">
      <c r="B40" s="88">
        <v>22611111111.111</v>
      </c>
      <c r="C40" s="88">
        <v>-37.836928999999998</v>
      </c>
      <c r="D40" s="88">
        <v>-30.226326</v>
      </c>
      <c r="E40" s="10"/>
      <c r="F40" s="6">
        <f t="shared" si="6"/>
        <v>31</v>
      </c>
      <c r="G40" s="6">
        <f t="shared" si="4"/>
        <v>-63.619796999999998</v>
      </c>
      <c r="H40" s="6"/>
      <c r="J40" s="88">
        <v>22611111111.111</v>
      </c>
      <c r="K40" s="88">
        <v>-34.004299000000003</v>
      </c>
      <c r="L40" s="88">
        <v>-26.00177</v>
      </c>
      <c r="M40" s="10"/>
      <c r="N40" s="6">
        <f t="shared" si="7"/>
        <v>31</v>
      </c>
      <c r="O40" s="6">
        <f t="shared" si="5"/>
        <v>-67.847190999999995</v>
      </c>
      <c r="P40" s="89"/>
      <c r="Q40" s="10"/>
    </row>
    <row r="41" spans="2:17" x14ac:dyDescent="0.25">
      <c r="B41" s="88">
        <v>24555555555.556</v>
      </c>
      <c r="C41" s="88">
        <v>-36.963455000000003</v>
      </c>
      <c r="D41" s="88">
        <v>-29.646740000000001</v>
      </c>
      <c r="E41" s="10"/>
      <c r="F41" s="6">
        <f t="shared" si="6"/>
        <v>32.444444444444002</v>
      </c>
      <c r="G41" s="6">
        <f t="shared" si="4"/>
        <v>-66.264686999999995</v>
      </c>
      <c r="H41" s="6"/>
      <c r="J41" s="88">
        <v>24555555555.556</v>
      </c>
      <c r="K41" s="88">
        <v>-38.406222999999997</v>
      </c>
      <c r="L41" s="88">
        <v>-30.255929999999999</v>
      </c>
      <c r="M41" s="10"/>
      <c r="N41" s="6">
        <f t="shared" si="7"/>
        <v>32.444444444444002</v>
      </c>
      <c r="O41" s="6">
        <f t="shared" si="5"/>
        <v>-65.087112000000005</v>
      </c>
      <c r="P41" s="89"/>
      <c r="Q41" s="10"/>
    </row>
    <row r="42" spans="2:17" x14ac:dyDescent="0.25">
      <c r="B42" s="88">
        <v>26500000000</v>
      </c>
      <c r="C42" s="88">
        <v>-36.547637999999999</v>
      </c>
      <c r="D42" s="88">
        <v>-29.366997000000001</v>
      </c>
      <c r="E42" s="10"/>
      <c r="F42" s="6">
        <f t="shared" si="6"/>
        <v>33.888888888888999</v>
      </c>
      <c r="G42" s="6">
        <f t="shared" si="4"/>
        <v>-61.120776999999997</v>
      </c>
      <c r="H42" s="6"/>
      <c r="J42" s="88">
        <v>26500000000</v>
      </c>
      <c r="K42" s="88">
        <v>-33.217716000000003</v>
      </c>
      <c r="L42" s="88">
        <v>-24.93573</v>
      </c>
      <c r="M42" s="10"/>
      <c r="N42" s="6">
        <f t="shared" si="7"/>
        <v>33.888888888888999</v>
      </c>
      <c r="O42" s="6">
        <f t="shared" si="5"/>
        <v>-60.680565000000001</v>
      </c>
      <c r="P42" s="89"/>
      <c r="Q42" s="10"/>
    </row>
    <row r="43" spans="2:17" x14ac:dyDescent="0.25">
      <c r="B43" s="88">
        <v>28444444444.444</v>
      </c>
      <c r="C43" s="88">
        <v>-36.629139000000002</v>
      </c>
      <c r="D43" s="88">
        <v>-29.529033999999999</v>
      </c>
      <c r="E43" s="10"/>
      <c r="F43" s="6">
        <f t="shared" si="6"/>
        <v>35.333333333333002</v>
      </c>
      <c r="G43" s="6">
        <f t="shared" si="4"/>
        <v>-62.217308000000003</v>
      </c>
      <c r="H43" s="6"/>
      <c r="J43" s="88">
        <v>28444444444.444</v>
      </c>
      <c r="K43" s="88">
        <v>-27.038622</v>
      </c>
      <c r="L43" s="88">
        <v>-18.808568999999999</v>
      </c>
      <c r="M43" s="10"/>
      <c r="N43" s="6">
        <f t="shared" si="7"/>
        <v>35.333333333333002</v>
      </c>
      <c r="O43" s="6">
        <f t="shared" si="5"/>
        <v>-61.030312000000002</v>
      </c>
      <c r="P43" s="89"/>
      <c r="Q43" s="10"/>
    </row>
    <row r="44" spans="2:17" x14ac:dyDescent="0.25">
      <c r="B44" s="88">
        <v>30388888888.889</v>
      </c>
      <c r="C44" s="88">
        <v>-35.514541999999999</v>
      </c>
      <c r="D44" s="88">
        <v>-28.041398999999998</v>
      </c>
      <c r="E44" s="10"/>
      <c r="F44" s="6">
        <f t="shared" si="6"/>
        <v>36.777777777777999</v>
      </c>
      <c r="G44" s="6">
        <f t="shared" si="4"/>
        <v>-63.638354999999997</v>
      </c>
      <c r="H44" s="6"/>
      <c r="J44" s="88">
        <v>30388888888.889</v>
      </c>
      <c r="K44" s="88">
        <v>-22.627417000000001</v>
      </c>
      <c r="L44" s="88">
        <v>-14.270545</v>
      </c>
      <c r="M44" s="10"/>
      <c r="N44" s="6">
        <f t="shared" si="7"/>
        <v>36.777777777777999</v>
      </c>
      <c r="O44" s="6">
        <f t="shared" si="5"/>
        <v>-59.773529000000003</v>
      </c>
      <c r="P44" s="89"/>
      <c r="Q44" s="10"/>
    </row>
    <row r="45" spans="2:17" x14ac:dyDescent="0.25">
      <c r="B45" s="88">
        <v>32333333333.333</v>
      </c>
      <c r="C45" s="88">
        <v>-37.629680999999998</v>
      </c>
      <c r="D45" s="88">
        <v>-29.710484000000001</v>
      </c>
      <c r="E45" s="10"/>
      <c r="F45" s="6">
        <f t="shared" si="6"/>
        <v>38.222222222222001</v>
      </c>
      <c r="G45" s="6">
        <f t="shared" si="4"/>
        <v>-61.595199999999998</v>
      </c>
      <c r="H45" s="6"/>
      <c r="J45" s="88">
        <v>32333333333.333</v>
      </c>
      <c r="K45" s="88">
        <v>-19.070221</v>
      </c>
      <c r="L45" s="88">
        <v>-10.677769</v>
      </c>
      <c r="M45" s="10"/>
      <c r="N45" s="6">
        <f t="shared" si="7"/>
        <v>38.222222222222001</v>
      </c>
      <c r="O45" s="6">
        <f t="shared" si="5"/>
        <v>-57.686675999999999</v>
      </c>
      <c r="P45" s="89"/>
      <c r="Q45" s="10"/>
    </row>
    <row r="46" spans="2:17" x14ac:dyDescent="0.25">
      <c r="B46" s="88">
        <v>34277777777.778</v>
      </c>
      <c r="C46" s="88">
        <v>-44.205131999999999</v>
      </c>
      <c r="D46" s="88">
        <v>-34.818283000000001</v>
      </c>
      <c r="E46" s="10"/>
      <c r="F46" s="6">
        <f t="shared" si="6"/>
        <v>39.666666666666998</v>
      </c>
      <c r="G46" s="6">
        <f t="shared" si="4"/>
        <v>-59.773353999999998</v>
      </c>
      <c r="H46" s="6"/>
      <c r="J46" s="88">
        <v>34277777777.778</v>
      </c>
      <c r="K46" s="88">
        <v>-19.098628999999999</v>
      </c>
      <c r="L46" s="88">
        <v>-10.562163999999999</v>
      </c>
      <c r="M46" s="10"/>
      <c r="N46" s="6">
        <f t="shared" si="7"/>
        <v>39.666666666666998</v>
      </c>
      <c r="O46" s="6">
        <f t="shared" si="5"/>
        <v>-56.868110999999999</v>
      </c>
      <c r="P46" s="89"/>
      <c r="Q46" s="10"/>
    </row>
    <row r="47" spans="2:17" x14ac:dyDescent="0.25">
      <c r="B47" s="88">
        <v>36222222222.222</v>
      </c>
      <c r="C47" s="88">
        <v>-35.680140999999999</v>
      </c>
      <c r="D47" s="88">
        <v>-25.545138999999999</v>
      </c>
      <c r="E47" s="10"/>
      <c r="F47" s="6">
        <f t="shared" si="6"/>
        <v>41.111111111111001</v>
      </c>
      <c r="G47" s="6">
        <f t="shared" si="4"/>
        <v>-59.976180999999997</v>
      </c>
      <c r="H47" s="6"/>
      <c r="J47" s="88">
        <v>36222222222.222</v>
      </c>
      <c r="K47" s="88">
        <v>-23.299555000000002</v>
      </c>
      <c r="L47" s="88">
        <v>-13.934462</v>
      </c>
      <c r="M47" s="10"/>
      <c r="N47" s="6">
        <f t="shared" si="7"/>
        <v>41.111111111111001</v>
      </c>
      <c r="O47" s="6">
        <f t="shared" si="5"/>
        <v>-58.545216000000003</v>
      </c>
      <c r="P47" s="89"/>
      <c r="Q47" s="10"/>
    </row>
    <row r="48" spans="2:17" x14ac:dyDescent="0.25">
      <c r="B48" s="88">
        <v>38166666666.667</v>
      </c>
      <c r="C48" s="88">
        <v>-25.778410000000001</v>
      </c>
      <c r="D48" s="88">
        <v>-16.120736999999998</v>
      </c>
      <c r="E48" s="10"/>
      <c r="F48" s="6">
        <f t="shared" si="6"/>
        <v>42.555555555555998</v>
      </c>
      <c r="G48" s="6">
        <f t="shared" si="4"/>
        <v>-59.401671999999998</v>
      </c>
      <c r="H48" s="6"/>
      <c r="J48" s="88">
        <v>38166666666.667</v>
      </c>
      <c r="K48" s="88">
        <v>-22.844601000000001</v>
      </c>
      <c r="L48" s="88">
        <v>-13.086327000000001</v>
      </c>
      <c r="M48" s="10"/>
      <c r="N48" s="6">
        <f t="shared" si="7"/>
        <v>42.555555555555998</v>
      </c>
      <c r="O48" s="6">
        <f t="shared" si="5"/>
        <v>-58.385216</v>
      </c>
      <c r="P48" s="89"/>
      <c r="Q48" s="10"/>
    </row>
    <row r="49" spans="2:17" x14ac:dyDescent="0.25">
      <c r="B49" s="88">
        <v>40111111111.111</v>
      </c>
      <c r="C49" s="88">
        <v>-21.883194</v>
      </c>
      <c r="D49" s="88">
        <v>-12.524335000000001</v>
      </c>
      <c r="E49" s="10"/>
      <c r="F49" s="6">
        <f t="shared" si="6"/>
        <v>44</v>
      </c>
      <c r="G49" s="6">
        <f t="shared" si="4"/>
        <v>-56.904533000000001</v>
      </c>
      <c r="H49" s="6"/>
      <c r="J49" s="88">
        <v>40111111111.111</v>
      </c>
      <c r="K49" s="88">
        <v>-23.545802999999999</v>
      </c>
      <c r="L49" s="88">
        <v>-13.424773999999999</v>
      </c>
      <c r="M49" s="10"/>
      <c r="N49" s="6">
        <f t="shared" si="7"/>
        <v>44</v>
      </c>
      <c r="O49" s="6">
        <f t="shared" si="5"/>
        <v>-57.090606999999999</v>
      </c>
      <c r="P49" s="89"/>
      <c r="Q49" s="10"/>
    </row>
    <row r="50" spans="2:17" x14ac:dyDescent="0.25">
      <c r="B50" s="88">
        <v>42055555555.556</v>
      </c>
      <c r="C50" s="88">
        <v>-21.106314000000001</v>
      </c>
      <c r="D50" s="88">
        <v>-11.217834</v>
      </c>
      <c r="E50" s="10"/>
      <c r="F50" s="6" t="s">
        <v>21</v>
      </c>
      <c r="H50" s="6"/>
      <c r="J50" s="88">
        <v>42055555555.556</v>
      </c>
      <c r="K50" s="88">
        <v>-24.475256000000002</v>
      </c>
      <c r="L50" s="88">
        <v>-13.899406000000001</v>
      </c>
      <c r="M50" s="10"/>
      <c r="N50" s="6" t="s">
        <v>21</v>
      </c>
      <c r="P50" s="89"/>
      <c r="Q50" s="10"/>
    </row>
    <row r="51" spans="2:17" x14ac:dyDescent="0.25">
      <c r="B51" s="88">
        <v>44000000000</v>
      </c>
      <c r="C51" s="88">
        <v>-21.854956000000001</v>
      </c>
      <c r="D51" s="88">
        <v>-10.399450999999999</v>
      </c>
      <c r="E51" s="10"/>
      <c r="H51" s="6"/>
      <c r="J51" s="88">
        <v>44000000000</v>
      </c>
      <c r="K51" s="88">
        <v>-24.947717999999998</v>
      </c>
      <c r="L51" s="88">
        <v>-14.706441999999999</v>
      </c>
      <c r="M51" s="10"/>
      <c r="P51" s="89"/>
      <c r="Q51" s="10"/>
    </row>
    <row r="52" spans="2:17" x14ac:dyDescent="0.25">
      <c r="B52" s="88" t="s">
        <v>21</v>
      </c>
      <c r="E52" s="8"/>
      <c r="H52" s="6"/>
      <c r="J52" s="88" t="s">
        <v>21</v>
      </c>
      <c r="M52" s="8"/>
      <c r="P52" s="89"/>
      <c r="Q52" s="8"/>
    </row>
    <row r="53" spans="2:17" x14ac:dyDescent="0.25">
      <c r="E53" s="8"/>
      <c r="F53" s="6" t="s">
        <v>23</v>
      </c>
      <c r="H53" s="6"/>
      <c r="M53" s="8"/>
      <c r="N53" s="6" t="s">
        <v>23</v>
      </c>
      <c r="P53" s="89"/>
      <c r="Q53" s="8"/>
    </row>
    <row r="54" spans="2:17" ht="15.75" x14ac:dyDescent="0.25">
      <c r="E54" s="8"/>
      <c r="F54" s="6" t="s">
        <v>19</v>
      </c>
      <c r="G54" s="6" t="str">
        <f>D80</f>
        <v>3Rx0L dBc Log Mag(dB)</v>
      </c>
      <c r="H54" s="35">
        <v>3</v>
      </c>
      <c r="M54" s="8"/>
      <c r="N54" s="6" t="s">
        <v>19</v>
      </c>
      <c r="O54" s="6" t="str">
        <f>L80</f>
        <v>3Rx0L dBc Log Mag(dB)</v>
      </c>
      <c r="P54" s="35">
        <v>3</v>
      </c>
      <c r="Q54" s="8"/>
    </row>
    <row r="55" spans="2:17" ht="15.75" x14ac:dyDescent="0.25">
      <c r="B55" s="88" t="s">
        <v>22</v>
      </c>
      <c r="E55" s="8"/>
      <c r="F55" s="6">
        <f>B81/1000000000</f>
        <v>27</v>
      </c>
      <c r="G55" s="6">
        <f>D81</f>
        <v>-86.383553000000006</v>
      </c>
      <c r="H55" s="36">
        <f>ABS(AVERAGE(G55:G73)-(H54-1)*10)</f>
        <v>96.809446684210528</v>
      </c>
      <c r="J55" s="88" t="s">
        <v>22</v>
      </c>
      <c r="M55" s="8"/>
      <c r="N55" s="6">
        <f>J81/1000000000</f>
        <v>27</v>
      </c>
      <c r="O55" s="6">
        <f>L81</f>
        <v>-104.01705</v>
      </c>
      <c r="P55" s="36">
        <f>ABS(AVERAGE(O55:O73)-(P54-1)*10)</f>
        <v>99.68889200000001</v>
      </c>
      <c r="Q55" s="8"/>
    </row>
    <row r="56" spans="2:17" x14ac:dyDescent="0.25">
      <c r="B56" s="88" t="s">
        <v>19</v>
      </c>
      <c r="C56" s="88" t="s">
        <v>239</v>
      </c>
      <c r="D56" s="88" t="s">
        <v>242</v>
      </c>
      <c r="E56" s="8"/>
      <c r="F56" s="6">
        <v>19805555555.556</v>
      </c>
      <c r="G56" s="84">
        <f t="shared" ref="G56:G73" si="8">D82</f>
        <v>-92.876846</v>
      </c>
      <c r="H56" s="6"/>
      <c r="J56" s="88" t="s">
        <v>19</v>
      </c>
      <c r="K56" s="88" t="s">
        <v>239</v>
      </c>
      <c r="L56" s="88" t="s">
        <v>242</v>
      </c>
      <c r="M56" s="8"/>
      <c r="N56" s="6">
        <v>19805555555.556</v>
      </c>
      <c r="O56" s="84">
        <f t="shared" ref="O56:O73" si="9">L82</f>
        <v>-104.20693</v>
      </c>
      <c r="P56" s="89"/>
      <c r="Q56" s="8"/>
    </row>
    <row r="57" spans="2:17" x14ac:dyDescent="0.25">
      <c r="B57" s="88">
        <v>18000000000</v>
      </c>
      <c r="C57" s="88">
        <v>-84.459320000000005</v>
      </c>
      <c r="D57" s="88">
        <v>-73.531257999999994</v>
      </c>
      <c r="E57" s="8"/>
      <c r="F57" s="6">
        <v>20111111111.111</v>
      </c>
      <c r="G57" s="84">
        <f t="shared" si="8"/>
        <v>-94.473288999999994</v>
      </c>
      <c r="H57" s="6"/>
      <c r="J57" s="88">
        <v>18000000000</v>
      </c>
      <c r="K57" s="88">
        <v>-93.781447999999997</v>
      </c>
      <c r="L57" s="88">
        <v>-81.970200000000006</v>
      </c>
      <c r="M57" s="8"/>
      <c r="N57" s="6">
        <v>20111111111.111</v>
      </c>
      <c r="O57" s="84">
        <f t="shared" si="9"/>
        <v>-102.46380000000001</v>
      </c>
      <c r="P57" s="89"/>
      <c r="Q57" s="8"/>
    </row>
    <row r="58" spans="2:17" x14ac:dyDescent="0.25">
      <c r="B58" s="88">
        <v>19444444444.444</v>
      </c>
      <c r="C58" s="88">
        <v>-81.760756999999998</v>
      </c>
      <c r="D58" s="88">
        <v>-75.350921999999997</v>
      </c>
      <c r="E58" s="8"/>
      <c r="F58" s="6">
        <v>20416666666.667</v>
      </c>
      <c r="G58" s="84">
        <f t="shared" si="8"/>
        <v>-93.314964000000003</v>
      </c>
      <c r="H58" s="6"/>
      <c r="J58" s="88">
        <v>19444444444.444</v>
      </c>
      <c r="K58" s="88">
        <v>-91.058364999999995</v>
      </c>
      <c r="L58" s="88">
        <v>-83.632880999999998</v>
      </c>
      <c r="M58" s="8"/>
      <c r="N58" s="6">
        <v>20416666666.667</v>
      </c>
      <c r="O58" s="84">
        <f t="shared" si="9"/>
        <v>-85.031693000000004</v>
      </c>
      <c r="P58" s="89"/>
      <c r="Q58" s="8"/>
    </row>
    <row r="59" spans="2:17" x14ac:dyDescent="0.25">
      <c r="B59" s="88">
        <v>20888888888.889</v>
      </c>
      <c r="C59" s="88">
        <v>-79.802070999999998</v>
      </c>
      <c r="D59" s="88">
        <v>-73.157471000000001</v>
      </c>
      <c r="E59" s="8"/>
      <c r="F59" s="6">
        <v>20722222222.222</v>
      </c>
      <c r="G59" s="84">
        <f t="shared" si="8"/>
        <v>-82.695762999999999</v>
      </c>
      <c r="H59" s="6"/>
      <c r="J59" s="88">
        <v>20888888888.889</v>
      </c>
      <c r="K59" s="88">
        <v>-85.279076000000003</v>
      </c>
      <c r="L59" s="88">
        <v>-78.170815000000005</v>
      </c>
      <c r="M59" s="8"/>
      <c r="N59" s="6">
        <v>20722222222.222</v>
      </c>
      <c r="O59" s="84">
        <f t="shared" si="9"/>
        <v>-78.227103999999997</v>
      </c>
      <c r="P59" s="89"/>
      <c r="Q59" s="8"/>
    </row>
    <row r="60" spans="2:17" x14ac:dyDescent="0.25">
      <c r="B60" s="88">
        <v>22333333333.333</v>
      </c>
      <c r="C60" s="88">
        <v>-79.262268000000006</v>
      </c>
      <c r="D60" s="88">
        <v>-72.988761999999994</v>
      </c>
      <c r="E60" s="8"/>
      <c r="F60" s="6">
        <v>21027777777.778</v>
      </c>
      <c r="G60" s="84">
        <f t="shared" si="8"/>
        <v>-72.69323</v>
      </c>
      <c r="H60" s="6"/>
      <c r="J60" s="88">
        <v>22333333333.333</v>
      </c>
      <c r="K60" s="88">
        <v>-87.819626</v>
      </c>
      <c r="L60" s="88">
        <v>-80.404030000000006</v>
      </c>
      <c r="M60" s="8"/>
      <c r="N60" s="6">
        <v>21027777777.778</v>
      </c>
      <c r="O60" s="84">
        <f t="shared" si="9"/>
        <v>-74.237403999999998</v>
      </c>
      <c r="P60" s="89"/>
      <c r="Q60" s="8"/>
    </row>
    <row r="61" spans="2:17" x14ac:dyDescent="0.25">
      <c r="B61" s="88">
        <v>23777777777.778</v>
      </c>
      <c r="C61" s="88">
        <v>-83.391379999999998</v>
      </c>
      <c r="D61" s="88">
        <v>-77.181488000000002</v>
      </c>
      <c r="E61" s="8"/>
      <c r="F61" s="6">
        <v>21333333333.333</v>
      </c>
      <c r="G61" s="84">
        <f t="shared" si="8"/>
        <v>-71.491104000000007</v>
      </c>
      <c r="H61" s="6"/>
      <c r="J61" s="88">
        <v>23777777777.778</v>
      </c>
      <c r="K61" s="88">
        <v>-95.540015999999994</v>
      </c>
      <c r="L61" s="88">
        <v>-87.915694999999999</v>
      </c>
      <c r="M61" s="8"/>
      <c r="N61" s="6">
        <v>21333333333.333</v>
      </c>
      <c r="O61" s="84">
        <f t="shared" si="9"/>
        <v>-70.925758000000002</v>
      </c>
      <c r="P61" s="89"/>
      <c r="Q61" s="8"/>
    </row>
    <row r="62" spans="2:17" x14ac:dyDescent="0.25">
      <c r="B62" s="88">
        <v>25222222222.222</v>
      </c>
      <c r="C62" s="88">
        <v>-87.308220000000006</v>
      </c>
      <c r="D62" s="88">
        <v>-80.652023</v>
      </c>
      <c r="E62" s="8"/>
      <c r="F62" s="6">
        <v>21638888888.889</v>
      </c>
      <c r="G62" s="84">
        <f t="shared" si="8"/>
        <v>-70.642914000000005</v>
      </c>
      <c r="H62" s="6"/>
      <c r="J62" s="88">
        <v>25222222222.222</v>
      </c>
      <c r="K62" s="88">
        <v>-95.319846999999996</v>
      </c>
      <c r="L62" s="88">
        <v>-87.440887000000004</v>
      </c>
      <c r="M62" s="8"/>
      <c r="N62" s="6">
        <v>21638888888.889</v>
      </c>
      <c r="O62" s="84">
        <f t="shared" si="9"/>
        <v>-69.916740000000004</v>
      </c>
      <c r="P62" s="89"/>
      <c r="Q62" s="8"/>
    </row>
    <row r="63" spans="2:17" x14ac:dyDescent="0.25">
      <c r="B63" s="88">
        <v>26666666666.667</v>
      </c>
      <c r="C63" s="88">
        <v>-92.292732000000001</v>
      </c>
      <c r="D63" s="88">
        <v>-84.980941999999999</v>
      </c>
      <c r="E63" s="8"/>
      <c r="F63" s="6">
        <v>21944444444.444</v>
      </c>
      <c r="G63" s="84">
        <f t="shared" si="8"/>
        <v>-70.430801000000002</v>
      </c>
      <c r="H63" s="6"/>
      <c r="J63" s="88">
        <v>26666666666.667</v>
      </c>
      <c r="K63" s="88">
        <v>-88.764076000000003</v>
      </c>
      <c r="L63" s="88">
        <v>-80.194182999999995</v>
      </c>
      <c r="M63" s="8"/>
      <c r="N63" s="6">
        <v>21944444444.444</v>
      </c>
      <c r="O63" s="84">
        <f t="shared" si="9"/>
        <v>-68.926169999999999</v>
      </c>
      <c r="P63" s="89"/>
      <c r="Q63" s="8"/>
    </row>
    <row r="64" spans="2:17" x14ac:dyDescent="0.25">
      <c r="B64" s="88">
        <v>28111111111.111</v>
      </c>
      <c r="C64" s="88">
        <v>-81.729393000000002</v>
      </c>
      <c r="D64" s="88">
        <v>-74.118790000000004</v>
      </c>
      <c r="E64" s="8"/>
      <c r="F64" s="6">
        <v>22250000000</v>
      </c>
      <c r="G64" s="84">
        <f t="shared" si="8"/>
        <v>-72.733536000000001</v>
      </c>
      <c r="H64" s="6"/>
      <c r="J64" s="88">
        <v>28111111111.111</v>
      </c>
      <c r="K64" s="88">
        <v>-83.739044000000007</v>
      </c>
      <c r="L64" s="88">
        <v>-75.736510999999993</v>
      </c>
      <c r="M64" s="8"/>
      <c r="N64" s="6">
        <v>22250000000</v>
      </c>
      <c r="O64" s="84">
        <f t="shared" si="9"/>
        <v>-71.266602000000006</v>
      </c>
      <c r="P64" s="89"/>
      <c r="Q64" s="8"/>
    </row>
    <row r="65" spans="2:17" x14ac:dyDescent="0.25">
      <c r="B65" s="88">
        <v>29555555555.556</v>
      </c>
      <c r="C65" s="88">
        <v>-75.437827999999996</v>
      </c>
      <c r="D65" s="88">
        <v>-68.121109000000004</v>
      </c>
      <c r="E65" s="8"/>
      <c r="F65" s="6">
        <v>22555555555.556</v>
      </c>
      <c r="G65" s="84">
        <f t="shared" si="8"/>
        <v>-78.075699</v>
      </c>
      <c r="H65" s="6"/>
      <c r="J65" s="88">
        <v>29555555555.556</v>
      </c>
      <c r="K65" s="88">
        <v>-83.406372000000005</v>
      </c>
      <c r="L65" s="88">
        <v>-75.256080999999995</v>
      </c>
      <c r="M65" s="8"/>
      <c r="N65" s="6">
        <v>22555555555.556</v>
      </c>
      <c r="O65" s="84">
        <f t="shared" si="9"/>
        <v>-74.584259000000003</v>
      </c>
      <c r="P65" s="89"/>
      <c r="Q65" s="8"/>
    </row>
    <row r="66" spans="2:17" x14ac:dyDescent="0.25">
      <c r="B66" s="88">
        <v>31000000000</v>
      </c>
      <c r="C66" s="88">
        <v>-70.800438</v>
      </c>
      <c r="D66" s="88">
        <v>-63.619796999999998</v>
      </c>
      <c r="E66" s="8"/>
      <c r="F66" s="6">
        <v>22861111111.111</v>
      </c>
      <c r="G66" s="84">
        <f t="shared" si="8"/>
        <v>-74.757973000000007</v>
      </c>
      <c r="H66" s="6"/>
      <c r="J66" s="88">
        <v>31000000000</v>
      </c>
      <c r="K66" s="88">
        <v>-76.129172999999994</v>
      </c>
      <c r="L66" s="88">
        <v>-67.847190999999995</v>
      </c>
      <c r="M66" s="8"/>
      <c r="N66" s="6">
        <v>22861111111.111</v>
      </c>
      <c r="O66" s="84">
        <f t="shared" si="9"/>
        <v>-75.478493</v>
      </c>
      <c r="P66" s="89"/>
      <c r="Q66" s="8"/>
    </row>
    <row r="67" spans="2:17" x14ac:dyDescent="0.25">
      <c r="B67" s="88">
        <v>32444444444.444</v>
      </c>
      <c r="C67" s="88">
        <v>-73.364791999999994</v>
      </c>
      <c r="D67" s="88">
        <v>-66.264686999999995</v>
      </c>
      <c r="E67" s="8"/>
      <c r="F67" s="6">
        <v>23166666666.667</v>
      </c>
      <c r="G67" s="84">
        <f t="shared" si="8"/>
        <v>-74.094971000000001</v>
      </c>
      <c r="H67" s="6"/>
      <c r="J67" s="88">
        <v>32444444444.444</v>
      </c>
      <c r="K67" s="88">
        <v>-73.317161999999996</v>
      </c>
      <c r="L67" s="88">
        <v>-65.087112000000005</v>
      </c>
      <c r="M67" s="8"/>
      <c r="N67" s="6">
        <v>23166666666.667</v>
      </c>
      <c r="O67" s="84">
        <f t="shared" si="9"/>
        <v>-74.754752999999994</v>
      </c>
      <c r="P67" s="89"/>
      <c r="Q67" s="8"/>
    </row>
    <row r="68" spans="2:17" x14ac:dyDescent="0.25">
      <c r="B68" s="88">
        <v>33888888888.889</v>
      </c>
      <c r="C68" s="88">
        <v>-68.593918000000002</v>
      </c>
      <c r="D68" s="88">
        <v>-61.120776999999997</v>
      </c>
      <c r="E68" s="8"/>
      <c r="F68" s="6">
        <v>23472222222.222</v>
      </c>
      <c r="G68" s="84">
        <f t="shared" si="8"/>
        <v>-73.103499999999997</v>
      </c>
      <c r="H68" s="6"/>
      <c r="J68" s="88">
        <v>33888888888.889</v>
      </c>
      <c r="K68" s="88">
        <v>-69.037436999999997</v>
      </c>
      <c r="L68" s="88">
        <v>-60.680565000000001</v>
      </c>
      <c r="M68" s="8"/>
      <c r="N68" s="6">
        <v>23472222222.222</v>
      </c>
      <c r="O68" s="84">
        <f t="shared" si="9"/>
        <v>-76.114784</v>
      </c>
      <c r="P68" s="89"/>
      <c r="Q68" s="8"/>
    </row>
    <row r="69" spans="2:17" x14ac:dyDescent="0.25">
      <c r="B69" s="88">
        <v>35333333333.333</v>
      </c>
      <c r="C69" s="88">
        <v>-70.136505</v>
      </c>
      <c r="D69" s="88">
        <v>-62.217308000000003</v>
      </c>
      <c r="E69" s="8"/>
      <c r="F69" s="6">
        <v>23777777777.778</v>
      </c>
      <c r="G69" s="84">
        <f t="shared" si="8"/>
        <v>-71.448691999999994</v>
      </c>
      <c r="H69" s="6"/>
      <c r="J69" s="88">
        <v>35333333333.333</v>
      </c>
      <c r="K69" s="88">
        <v>-69.422768000000005</v>
      </c>
      <c r="L69" s="88">
        <v>-61.030312000000002</v>
      </c>
      <c r="M69" s="8"/>
      <c r="N69" s="6">
        <v>23777777777.778</v>
      </c>
      <c r="O69" s="84">
        <f t="shared" si="9"/>
        <v>-74.541167999999999</v>
      </c>
      <c r="P69" s="89"/>
      <c r="Q69" s="8"/>
    </row>
    <row r="70" spans="2:17" x14ac:dyDescent="0.25">
      <c r="B70" s="88">
        <v>36777777777.778</v>
      </c>
      <c r="C70" s="88">
        <v>-73.025208000000006</v>
      </c>
      <c r="D70" s="88">
        <v>-63.638354999999997</v>
      </c>
      <c r="E70" s="8"/>
      <c r="F70" s="6">
        <v>24083333333.333</v>
      </c>
      <c r="G70" s="84">
        <f t="shared" si="8"/>
        <v>-71.722153000000006</v>
      </c>
      <c r="H70" s="6"/>
      <c r="J70" s="88">
        <v>36777777777.778</v>
      </c>
      <c r="K70" s="88">
        <v>-68.309997999999993</v>
      </c>
      <c r="L70" s="88">
        <v>-59.773529000000003</v>
      </c>
      <c r="M70" s="8"/>
      <c r="N70" s="6">
        <v>24083333333.333</v>
      </c>
      <c r="O70" s="84">
        <f t="shared" si="9"/>
        <v>-77.936179999999993</v>
      </c>
      <c r="P70" s="89"/>
      <c r="Q70" s="8"/>
    </row>
    <row r="71" spans="2:17" x14ac:dyDescent="0.25">
      <c r="B71" s="88">
        <v>38222222222.222</v>
      </c>
      <c r="C71" s="88">
        <v>-71.730202000000006</v>
      </c>
      <c r="D71" s="88">
        <v>-61.595199999999998</v>
      </c>
      <c r="E71" s="8"/>
      <c r="F71" s="6">
        <v>24388888888.889</v>
      </c>
      <c r="G71" s="84">
        <f t="shared" si="8"/>
        <v>-72.275208000000006</v>
      </c>
      <c r="H71" s="6"/>
      <c r="J71" s="88">
        <v>38222222222.222</v>
      </c>
      <c r="K71" s="88">
        <v>-67.051772999999997</v>
      </c>
      <c r="L71" s="88">
        <v>-57.686675999999999</v>
      </c>
      <c r="M71" s="8"/>
      <c r="N71" s="6">
        <v>24388888888.889</v>
      </c>
      <c r="O71" s="84">
        <f t="shared" si="9"/>
        <v>-75.707061999999993</v>
      </c>
      <c r="P71" s="89"/>
      <c r="Q71" s="8"/>
    </row>
    <row r="72" spans="2:17" x14ac:dyDescent="0.25">
      <c r="B72" s="88">
        <v>39666666666.667</v>
      </c>
      <c r="C72" s="88">
        <v>-69.431022999999996</v>
      </c>
      <c r="D72" s="88">
        <v>-59.773353999999998</v>
      </c>
      <c r="E72" s="8"/>
      <c r="F72" s="6">
        <v>24694444444.444</v>
      </c>
      <c r="G72" s="84">
        <f t="shared" si="8"/>
        <v>-67.643119999999996</v>
      </c>
      <c r="H72" s="6"/>
      <c r="J72" s="88">
        <v>39666666666.667</v>
      </c>
      <c r="K72" s="88">
        <v>-66.626389000000003</v>
      </c>
      <c r="L72" s="88">
        <v>-56.868110999999999</v>
      </c>
      <c r="M72" s="8"/>
      <c r="N72" s="6">
        <v>24694444444.444</v>
      </c>
      <c r="O72" s="84">
        <f t="shared" si="9"/>
        <v>-75.506691000000004</v>
      </c>
      <c r="P72" s="89"/>
      <c r="Q72" s="8"/>
    </row>
    <row r="73" spans="2:17" x14ac:dyDescent="0.25">
      <c r="B73" s="88">
        <v>41111111111.111</v>
      </c>
      <c r="C73" s="88">
        <v>-69.335037</v>
      </c>
      <c r="D73" s="88">
        <v>-59.976180999999997</v>
      </c>
      <c r="E73" s="8"/>
      <c r="F73" s="6">
        <v>25000000000</v>
      </c>
      <c r="G73" s="84">
        <f t="shared" si="8"/>
        <v>-68.522171</v>
      </c>
      <c r="H73" s="6"/>
      <c r="J73" s="88">
        <v>41111111111.111</v>
      </c>
      <c r="K73" s="88">
        <v>-68.666245000000004</v>
      </c>
      <c r="L73" s="88">
        <v>-58.545216000000003</v>
      </c>
      <c r="M73" s="8"/>
      <c r="N73" s="6">
        <v>25000000000</v>
      </c>
      <c r="O73" s="84">
        <f t="shared" si="9"/>
        <v>-80.246307000000002</v>
      </c>
      <c r="P73" s="89"/>
      <c r="Q73" s="8"/>
    </row>
    <row r="74" spans="2:17" x14ac:dyDescent="0.25">
      <c r="B74" s="88">
        <v>42555555555.556</v>
      </c>
      <c r="C74" s="88">
        <v>-69.290154000000001</v>
      </c>
      <c r="D74" s="88">
        <v>-59.401671999999998</v>
      </c>
      <c r="E74" s="8"/>
      <c r="F74" s="6" t="s">
        <v>21</v>
      </c>
      <c r="H74" s="6"/>
      <c r="J74" s="88">
        <v>42555555555.556</v>
      </c>
      <c r="K74" s="88">
        <v>-68.961067</v>
      </c>
      <c r="L74" s="88">
        <v>-58.385216</v>
      </c>
      <c r="M74" s="8"/>
      <c r="N74" s="6" t="s">
        <v>21</v>
      </c>
      <c r="P74" s="89"/>
      <c r="Q74" s="8"/>
    </row>
    <row r="75" spans="2:17" x14ac:dyDescent="0.25">
      <c r="B75" s="88">
        <v>44000000000</v>
      </c>
      <c r="C75" s="88">
        <v>-68.360039</v>
      </c>
      <c r="D75" s="88">
        <v>-56.904533000000001</v>
      </c>
      <c r="H75" s="6"/>
      <c r="J75" s="88">
        <v>44000000000</v>
      </c>
      <c r="K75" s="88">
        <v>-67.331885999999997</v>
      </c>
      <c r="L75" s="88">
        <v>-57.090606999999999</v>
      </c>
      <c r="P75" s="89"/>
    </row>
    <row r="76" spans="2:17" x14ac:dyDescent="0.25">
      <c r="B76" s="88" t="s">
        <v>21</v>
      </c>
      <c r="H76" s="6"/>
      <c r="J76" s="88" t="s">
        <v>21</v>
      </c>
      <c r="P76" s="89"/>
    </row>
    <row r="77" spans="2:17" x14ac:dyDescent="0.25">
      <c r="F77" s="6" t="s">
        <v>24</v>
      </c>
      <c r="H77" s="6"/>
      <c r="N77" s="6" t="s">
        <v>24</v>
      </c>
      <c r="P77" s="89"/>
    </row>
    <row r="78" spans="2:17" ht="15.75" x14ac:dyDescent="0.25">
      <c r="F78" s="6" t="s">
        <v>19</v>
      </c>
      <c r="G78" s="6" t="str">
        <f t="shared" ref="G78:G97" si="10">D104</f>
        <v>4Rx0L dBc Log Mag(dB)</v>
      </c>
      <c r="H78" s="35">
        <v>4</v>
      </c>
      <c r="N78" s="6" t="s">
        <v>19</v>
      </c>
      <c r="O78" s="6" t="str">
        <f t="shared" ref="O78:O97" si="11">L104</f>
        <v>4Rx0L dBc Log Mag(dB)</v>
      </c>
      <c r="P78" s="35">
        <v>4</v>
      </c>
    </row>
    <row r="79" spans="2:17" ht="15.75" x14ac:dyDescent="0.25">
      <c r="B79" s="88" t="s">
        <v>23</v>
      </c>
      <c r="F79" s="6">
        <f t="shared" ref="F79:F97" si="12">B105/1000000000</f>
        <v>36</v>
      </c>
      <c r="G79" s="6">
        <f t="shared" si="10"/>
        <v>-91.085159000000004</v>
      </c>
      <c r="H79" s="36">
        <f>ABS(AVERAGE(G79:G97)-(H78-1)*10)</f>
        <v>117.74320336842106</v>
      </c>
      <c r="J79" s="88" t="s">
        <v>23</v>
      </c>
      <c r="N79" s="6">
        <f t="shared" ref="N79:N97" si="13">J105/1000000000</f>
        <v>36</v>
      </c>
      <c r="O79" s="6">
        <f t="shared" si="11"/>
        <v>-88.390274000000005</v>
      </c>
      <c r="P79" s="36">
        <f>ABS(AVERAGE(O79:O97)-(P78-1)*10)</f>
        <v>118.55337521052633</v>
      </c>
    </row>
    <row r="80" spans="2:17" x14ac:dyDescent="0.25">
      <c r="B80" s="88" t="s">
        <v>19</v>
      </c>
      <c r="C80" s="88" t="s">
        <v>240</v>
      </c>
      <c r="D80" s="88" t="s">
        <v>243</v>
      </c>
      <c r="F80" s="6">
        <f t="shared" si="12"/>
        <v>36.444444444444002</v>
      </c>
      <c r="G80" s="6">
        <f t="shared" si="10"/>
        <v>-93.490928999999994</v>
      </c>
      <c r="H80" s="6"/>
      <c r="J80" s="88" t="s">
        <v>19</v>
      </c>
      <c r="K80" s="88" t="s">
        <v>240</v>
      </c>
      <c r="L80" s="88" t="s">
        <v>243</v>
      </c>
      <c r="N80" s="6">
        <f t="shared" si="13"/>
        <v>36.444444444444002</v>
      </c>
      <c r="O80" s="6">
        <f t="shared" si="11"/>
        <v>-93.977867000000003</v>
      </c>
      <c r="P80" s="89"/>
    </row>
    <row r="81" spans="2:16" x14ac:dyDescent="0.25">
      <c r="B81" s="88">
        <v>27000000000</v>
      </c>
      <c r="C81" s="88">
        <v>-97.311606999999995</v>
      </c>
      <c r="D81" s="88">
        <v>-86.383553000000006</v>
      </c>
      <c r="F81" s="6">
        <f t="shared" si="12"/>
        <v>36.888888888888999</v>
      </c>
      <c r="G81" s="6">
        <f t="shared" si="10"/>
        <v>-90.003371999999999</v>
      </c>
      <c r="H81" s="6"/>
      <c r="J81" s="88">
        <v>27000000000</v>
      </c>
      <c r="K81" s="88">
        <v>-115.8283</v>
      </c>
      <c r="L81" s="88">
        <v>-104.01705</v>
      </c>
      <c r="N81" s="6">
        <f t="shared" si="13"/>
        <v>36.888888888888999</v>
      </c>
      <c r="O81" s="6">
        <f t="shared" si="11"/>
        <v>-92.001059999999995</v>
      </c>
      <c r="P81" s="89"/>
    </row>
    <row r="82" spans="2:16" x14ac:dyDescent="0.25">
      <c r="B82" s="88">
        <v>27944444444.444</v>
      </c>
      <c r="C82" s="88">
        <v>-99.286681999999999</v>
      </c>
      <c r="D82" s="88">
        <v>-92.876846</v>
      </c>
      <c r="F82" s="6">
        <f t="shared" si="12"/>
        <v>37.333333333333002</v>
      </c>
      <c r="G82" s="6">
        <f t="shared" si="10"/>
        <v>-91.375884999999997</v>
      </c>
      <c r="H82" s="6"/>
      <c r="J82" s="88">
        <v>27944444444.444</v>
      </c>
      <c r="K82" s="88">
        <v>-111.63242</v>
      </c>
      <c r="L82" s="88">
        <v>-104.20693</v>
      </c>
      <c r="N82" s="6">
        <f t="shared" si="13"/>
        <v>37.333333333333002</v>
      </c>
      <c r="O82" s="6">
        <f t="shared" si="11"/>
        <v>-88.991118999999998</v>
      </c>
      <c r="P82" s="89"/>
    </row>
    <row r="83" spans="2:16" x14ac:dyDescent="0.25">
      <c r="B83" s="88">
        <v>28888888888.889</v>
      </c>
      <c r="C83" s="88">
        <v>-101.11790000000001</v>
      </c>
      <c r="D83" s="88">
        <v>-94.473288999999994</v>
      </c>
      <c r="F83" s="6">
        <f t="shared" si="12"/>
        <v>37.777777777777999</v>
      </c>
      <c r="G83" s="6">
        <f t="shared" si="10"/>
        <v>-90.164146000000002</v>
      </c>
      <c r="H83" s="6"/>
      <c r="J83" s="88">
        <v>28888888888.889</v>
      </c>
      <c r="K83" s="88">
        <v>-109.57205999999999</v>
      </c>
      <c r="L83" s="88">
        <v>-102.46380000000001</v>
      </c>
      <c r="N83" s="6">
        <f t="shared" si="13"/>
        <v>37.777777777777999</v>
      </c>
      <c r="O83" s="6">
        <f t="shared" si="11"/>
        <v>-90.130607999999995</v>
      </c>
      <c r="P83" s="89"/>
    </row>
    <row r="84" spans="2:16" x14ac:dyDescent="0.25">
      <c r="B84" s="88">
        <v>29833333333.333</v>
      </c>
      <c r="C84" s="88">
        <v>-99.588477999999995</v>
      </c>
      <c r="D84" s="88">
        <v>-93.314964000000003</v>
      </c>
      <c r="F84" s="6">
        <f t="shared" si="12"/>
        <v>38.222222222222001</v>
      </c>
      <c r="G84" s="6">
        <f t="shared" si="10"/>
        <v>-94.726592999999994</v>
      </c>
      <c r="H84" s="6"/>
      <c r="J84" s="88">
        <v>29833333333.333</v>
      </c>
      <c r="K84" s="88">
        <v>-92.447288999999998</v>
      </c>
      <c r="L84" s="88">
        <v>-85.031693000000004</v>
      </c>
      <c r="N84" s="6">
        <f t="shared" si="13"/>
        <v>38.222222222222001</v>
      </c>
      <c r="O84" s="6">
        <f t="shared" si="11"/>
        <v>-89.075569000000002</v>
      </c>
      <c r="P84" s="89"/>
    </row>
    <row r="85" spans="2:16" x14ac:dyDescent="0.25">
      <c r="B85" s="88">
        <v>30777777777.778</v>
      </c>
      <c r="C85" s="88">
        <v>-88.905654999999996</v>
      </c>
      <c r="D85" s="88">
        <v>-82.695762999999999</v>
      </c>
      <c r="F85" s="6">
        <f t="shared" si="12"/>
        <v>38.666666666666998</v>
      </c>
      <c r="G85" s="6">
        <f t="shared" si="10"/>
        <v>-90.234534999999994</v>
      </c>
      <c r="H85" s="6"/>
      <c r="J85" s="88">
        <v>30777777777.778</v>
      </c>
      <c r="K85" s="88">
        <v>-85.851425000000006</v>
      </c>
      <c r="L85" s="88">
        <v>-78.227103999999997</v>
      </c>
      <c r="N85" s="6">
        <f t="shared" si="13"/>
        <v>38.666666666666998</v>
      </c>
      <c r="O85" s="6">
        <f t="shared" si="11"/>
        <v>-86.683937</v>
      </c>
      <c r="P85" s="89"/>
    </row>
    <row r="86" spans="2:16" x14ac:dyDescent="0.25">
      <c r="B86" s="88">
        <v>31722222222.222</v>
      </c>
      <c r="C86" s="88">
        <v>-79.349418999999997</v>
      </c>
      <c r="D86" s="88">
        <v>-72.69323</v>
      </c>
      <c r="F86" s="6">
        <f t="shared" si="12"/>
        <v>39.111111111111001</v>
      </c>
      <c r="G86" s="6">
        <f t="shared" si="10"/>
        <v>-88.779304999999994</v>
      </c>
      <c r="H86" s="6"/>
      <c r="J86" s="88">
        <v>31722222222.222</v>
      </c>
      <c r="K86" s="88">
        <v>-82.116364000000004</v>
      </c>
      <c r="L86" s="88">
        <v>-74.237403999999998</v>
      </c>
      <c r="N86" s="6">
        <f t="shared" si="13"/>
        <v>39.111111111111001</v>
      </c>
      <c r="O86" s="6">
        <f t="shared" si="11"/>
        <v>-89.164878999999999</v>
      </c>
      <c r="P86" s="89"/>
    </row>
    <row r="87" spans="2:16" x14ac:dyDescent="0.25">
      <c r="B87" s="88">
        <v>32666666666.667</v>
      </c>
      <c r="C87" s="88">
        <v>-78.802895000000007</v>
      </c>
      <c r="D87" s="88">
        <v>-71.491104000000007</v>
      </c>
      <c r="F87" s="6">
        <f t="shared" si="12"/>
        <v>39.555555555555998</v>
      </c>
      <c r="G87" s="6">
        <f t="shared" si="10"/>
        <v>-90.819526999999994</v>
      </c>
      <c r="H87" s="6"/>
      <c r="J87" s="88">
        <v>32666666666.667</v>
      </c>
      <c r="K87" s="88">
        <v>-79.495650999999995</v>
      </c>
      <c r="L87" s="88">
        <v>-70.925758000000002</v>
      </c>
      <c r="N87" s="6">
        <f t="shared" si="13"/>
        <v>39.555555555555998</v>
      </c>
      <c r="O87" s="6">
        <f t="shared" si="11"/>
        <v>-88.325728999999995</v>
      </c>
      <c r="P87" s="89"/>
    </row>
    <row r="88" spans="2:16" x14ac:dyDescent="0.25">
      <c r="B88" s="88">
        <v>33611111111.111</v>
      </c>
      <c r="C88" s="88">
        <v>-78.253510000000006</v>
      </c>
      <c r="D88" s="88">
        <v>-70.642914000000005</v>
      </c>
      <c r="F88" s="6">
        <f t="shared" si="12"/>
        <v>40</v>
      </c>
      <c r="G88" s="6">
        <f t="shared" si="10"/>
        <v>-88.045280000000005</v>
      </c>
      <c r="H88" s="6"/>
      <c r="J88" s="88">
        <v>33611111111.111</v>
      </c>
      <c r="K88" s="88">
        <v>-77.919273000000004</v>
      </c>
      <c r="L88" s="88">
        <v>-69.916740000000004</v>
      </c>
      <c r="N88" s="6">
        <f t="shared" si="13"/>
        <v>40</v>
      </c>
      <c r="O88" s="6">
        <f t="shared" si="11"/>
        <v>-87.041984999999997</v>
      </c>
      <c r="P88" s="89"/>
    </row>
    <row r="89" spans="2:16" x14ac:dyDescent="0.25">
      <c r="B89" s="88">
        <v>34555555555.556</v>
      </c>
      <c r="C89" s="88">
        <v>-77.747512999999998</v>
      </c>
      <c r="D89" s="88">
        <v>-70.430801000000002</v>
      </c>
      <c r="F89" s="6">
        <f t="shared" si="12"/>
        <v>40.444444444444002</v>
      </c>
      <c r="G89" s="6">
        <f t="shared" si="10"/>
        <v>-88.349379999999996</v>
      </c>
      <c r="H89" s="6"/>
      <c r="J89" s="88">
        <v>34555555555.556</v>
      </c>
      <c r="K89" s="88">
        <v>-77.076462000000006</v>
      </c>
      <c r="L89" s="88">
        <v>-68.926169999999999</v>
      </c>
      <c r="N89" s="6">
        <f t="shared" si="13"/>
        <v>40.444444444444002</v>
      </c>
      <c r="O89" s="6">
        <f t="shared" si="11"/>
        <v>-87.287353999999993</v>
      </c>
      <c r="P89" s="89"/>
    </row>
    <row r="90" spans="2:16" x14ac:dyDescent="0.25">
      <c r="B90" s="88">
        <v>35500000000</v>
      </c>
      <c r="C90" s="88">
        <v>-79.914176999999995</v>
      </c>
      <c r="D90" s="88">
        <v>-72.733536000000001</v>
      </c>
      <c r="F90" s="6">
        <f t="shared" si="12"/>
        <v>40.888888888888999</v>
      </c>
      <c r="G90" s="6">
        <f t="shared" si="10"/>
        <v>-87.191101000000003</v>
      </c>
      <c r="H90" s="6"/>
      <c r="J90" s="88">
        <v>35500000000</v>
      </c>
      <c r="K90" s="88">
        <v>-79.548584000000005</v>
      </c>
      <c r="L90" s="88">
        <v>-71.266602000000006</v>
      </c>
      <c r="N90" s="6">
        <f t="shared" si="13"/>
        <v>40.888888888888999</v>
      </c>
      <c r="O90" s="6">
        <f t="shared" si="11"/>
        <v>-89.993324000000001</v>
      </c>
      <c r="P90" s="89"/>
    </row>
    <row r="91" spans="2:16" x14ac:dyDescent="0.25">
      <c r="B91" s="88">
        <v>36444444444.444</v>
      </c>
      <c r="C91" s="88">
        <v>-85.175803999999999</v>
      </c>
      <c r="D91" s="88">
        <v>-78.075699</v>
      </c>
      <c r="F91" s="6">
        <f t="shared" si="12"/>
        <v>41.333333333333002</v>
      </c>
      <c r="G91" s="6">
        <f t="shared" si="10"/>
        <v>-83.812729000000004</v>
      </c>
      <c r="H91" s="6"/>
      <c r="J91" s="88">
        <v>36444444444.444</v>
      </c>
      <c r="K91" s="88">
        <v>-82.814316000000005</v>
      </c>
      <c r="L91" s="88">
        <v>-74.584259000000003</v>
      </c>
      <c r="N91" s="6">
        <f t="shared" si="13"/>
        <v>41.333333333333002</v>
      </c>
      <c r="O91" s="6">
        <f t="shared" si="11"/>
        <v>-89.156302999999994</v>
      </c>
      <c r="P91" s="89"/>
    </row>
    <row r="92" spans="2:16" x14ac:dyDescent="0.25">
      <c r="B92" s="88">
        <v>37388888888.889</v>
      </c>
      <c r="C92" s="88">
        <v>-82.231116999999998</v>
      </c>
      <c r="D92" s="88">
        <v>-74.757973000000007</v>
      </c>
      <c r="F92" s="6">
        <f t="shared" si="12"/>
        <v>41.777777777777999</v>
      </c>
      <c r="G92" s="6">
        <f t="shared" si="10"/>
        <v>-86.163230999999996</v>
      </c>
      <c r="H92" s="6"/>
      <c r="J92" s="88">
        <v>37388888888.889</v>
      </c>
      <c r="K92" s="88">
        <v>-83.835364999999996</v>
      </c>
      <c r="L92" s="88">
        <v>-75.478493</v>
      </c>
      <c r="N92" s="6">
        <f t="shared" si="13"/>
        <v>41.777777777777999</v>
      </c>
      <c r="O92" s="6">
        <f t="shared" si="11"/>
        <v>-87.945435000000003</v>
      </c>
      <c r="P92" s="89"/>
    </row>
    <row r="93" spans="2:16" x14ac:dyDescent="0.25">
      <c r="B93" s="88">
        <v>38333333333.333</v>
      </c>
      <c r="C93" s="88">
        <v>-82.014167999999998</v>
      </c>
      <c r="D93" s="88">
        <v>-74.094971000000001</v>
      </c>
      <c r="F93" s="6">
        <f t="shared" si="12"/>
        <v>42.222222222222001</v>
      </c>
      <c r="G93" s="6">
        <f t="shared" si="10"/>
        <v>-80.795356999999996</v>
      </c>
      <c r="H93" s="6"/>
      <c r="J93" s="88">
        <v>38333333333.333</v>
      </c>
      <c r="K93" s="88">
        <v>-83.147209000000004</v>
      </c>
      <c r="L93" s="88">
        <v>-74.754752999999994</v>
      </c>
      <c r="N93" s="6">
        <f t="shared" si="13"/>
        <v>42.222222222222001</v>
      </c>
      <c r="O93" s="6">
        <f t="shared" si="11"/>
        <v>-86.303635</v>
      </c>
      <c r="P93" s="89"/>
    </row>
    <row r="94" spans="2:16" x14ac:dyDescent="0.25">
      <c r="B94" s="88">
        <v>39277777777.778</v>
      </c>
      <c r="C94" s="88">
        <v>-82.490356000000006</v>
      </c>
      <c r="D94" s="88">
        <v>-73.103499999999997</v>
      </c>
      <c r="F94" s="6">
        <f t="shared" si="12"/>
        <v>42.666666666666998</v>
      </c>
      <c r="G94" s="6">
        <f t="shared" si="10"/>
        <v>-82.122596999999999</v>
      </c>
      <c r="H94" s="6"/>
      <c r="J94" s="88">
        <v>39277777777.778</v>
      </c>
      <c r="K94" s="88">
        <v>-84.651252999999997</v>
      </c>
      <c r="L94" s="88">
        <v>-76.114784</v>
      </c>
      <c r="N94" s="6">
        <f t="shared" si="13"/>
        <v>42.666666666666998</v>
      </c>
      <c r="O94" s="6">
        <f t="shared" si="11"/>
        <v>-88.125670999999997</v>
      </c>
      <c r="P94" s="89"/>
    </row>
    <row r="95" spans="2:16" x14ac:dyDescent="0.25">
      <c r="B95" s="88">
        <v>40222222222.222</v>
      </c>
      <c r="C95" s="88">
        <v>-81.583693999999994</v>
      </c>
      <c r="D95" s="88">
        <v>-71.448691999999994</v>
      </c>
      <c r="F95" s="6">
        <f t="shared" si="12"/>
        <v>43.111111111111001</v>
      </c>
      <c r="G95" s="6">
        <f t="shared" si="10"/>
        <v>-83.219954999999999</v>
      </c>
      <c r="H95" s="6"/>
      <c r="J95" s="88">
        <v>40222222222.222</v>
      </c>
      <c r="K95" s="88">
        <v>-83.906265000000005</v>
      </c>
      <c r="L95" s="88">
        <v>-74.541167999999999</v>
      </c>
      <c r="N95" s="6">
        <f t="shared" si="13"/>
        <v>43.111111111111001</v>
      </c>
      <c r="O95" s="6">
        <f t="shared" si="11"/>
        <v>-86.883292999999995</v>
      </c>
      <c r="P95" s="89"/>
    </row>
    <row r="96" spans="2:16" x14ac:dyDescent="0.25">
      <c r="B96" s="88">
        <v>41166666666.667</v>
      </c>
      <c r="C96" s="88">
        <v>-81.379829000000001</v>
      </c>
      <c r="D96" s="88">
        <v>-71.722153000000006</v>
      </c>
      <c r="F96" s="6">
        <f t="shared" si="12"/>
        <v>43.555555555555998</v>
      </c>
      <c r="G96" s="6">
        <f t="shared" si="10"/>
        <v>-82.596549999999993</v>
      </c>
      <c r="H96" s="6"/>
      <c r="J96" s="88">
        <v>41166666666.667</v>
      </c>
      <c r="K96" s="88">
        <v>-87.694450000000003</v>
      </c>
      <c r="L96" s="88">
        <v>-77.936179999999993</v>
      </c>
      <c r="N96" s="6">
        <f t="shared" si="13"/>
        <v>43.555555555555998</v>
      </c>
      <c r="O96" s="6">
        <f t="shared" si="11"/>
        <v>-86.404387999999997</v>
      </c>
      <c r="P96" s="89"/>
    </row>
    <row r="97" spans="2:16" x14ac:dyDescent="0.25">
      <c r="B97" s="88">
        <v>42111111111.111</v>
      </c>
      <c r="C97" s="88">
        <v>-81.634071000000006</v>
      </c>
      <c r="D97" s="88">
        <v>-72.275208000000006</v>
      </c>
      <c r="F97" s="6">
        <f t="shared" si="12"/>
        <v>44</v>
      </c>
      <c r="G97" s="6">
        <f t="shared" si="10"/>
        <v>-84.145233000000005</v>
      </c>
      <c r="H97" s="6"/>
      <c r="J97" s="88">
        <v>42111111111.111</v>
      </c>
      <c r="K97" s="88">
        <v>-85.828086999999996</v>
      </c>
      <c r="L97" s="88">
        <v>-75.707061999999993</v>
      </c>
      <c r="N97" s="6">
        <f t="shared" si="13"/>
        <v>44</v>
      </c>
      <c r="O97" s="6">
        <f t="shared" si="11"/>
        <v>-86.631698999999998</v>
      </c>
      <c r="P97" s="89"/>
    </row>
    <row r="98" spans="2:16" x14ac:dyDescent="0.25">
      <c r="B98" s="88">
        <v>43055555555.556</v>
      </c>
      <c r="C98" s="88">
        <v>-77.531600999999995</v>
      </c>
      <c r="D98" s="88">
        <v>-67.643119999999996</v>
      </c>
      <c r="F98" s="6" t="s">
        <v>21</v>
      </c>
      <c r="H98" s="6"/>
      <c r="J98" s="88">
        <v>43055555555.556</v>
      </c>
      <c r="K98" s="88">
        <v>-86.082534999999993</v>
      </c>
      <c r="L98" s="88">
        <v>-75.506691000000004</v>
      </c>
      <c r="N98" s="6" t="s">
        <v>21</v>
      </c>
      <c r="P98" s="89"/>
    </row>
    <row r="99" spans="2:16" x14ac:dyDescent="0.25">
      <c r="B99" s="88">
        <v>44000000000</v>
      </c>
      <c r="C99" s="88">
        <v>-79.977676000000002</v>
      </c>
      <c r="D99" s="88">
        <v>-68.522171</v>
      </c>
      <c r="H99" s="6"/>
      <c r="J99" s="88">
        <v>44000000000</v>
      </c>
      <c r="K99" s="88">
        <v>-90.487587000000005</v>
      </c>
      <c r="L99" s="88">
        <v>-80.246307000000002</v>
      </c>
      <c r="P99" s="89"/>
    </row>
    <row r="100" spans="2:16" x14ac:dyDescent="0.25">
      <c r="B100" s="88" t="s">
        <v>21</v>
      </c>
      <c r="H100" s="6"/>
      <c r="J100" s="88" t="s">
        <v>21</v>
      </c>
      <c r="P100" s="89"/>
    </row>
    <row r="101" spans="2:16" x14ac:dyDescent="0.25">
      <c r="F101" s="6" t="s">
        <v>25</v>
      </c>
      <c r="H101" s="6"/>
      <c r="N101" s="6" t="s">
        <v>25</v>
      </c>
      <c r="P101" s="89"/>
    </row>
    <row r="102" spans="2:16" ht="15.75" x14ac:dyDescent="0.25">
      <c r="F102" s="6" t="s">
        <v>19</v>
      </c>
      <c r="G102" s="6" t="str">
        <f t="shared" ref="G102:G121" si="14">D128</f>
        <v>N/A Log Mag(dB)</v>
      </c>
      <c r="H102" s="35">
        <v>5</v>
      </c>
      <c r="N102" s="6" t="s">
        <v>19</v>
      </c>
      <c r="O102" s="6" t="str">
        <f t="shared" ref="O102:O121" si="15">L128</f>
        <v>N/A Log Mag(dB)</v>
      </c>
      <c r="P102" s="35">
        <v>5</v>
      </c>
    </row>
    <row r="103" spans="2:16" ht="15.75" x14ac:dyDescent="0.25">
      <c r="B103" s="88" t="s">
        <v>24</v>
      </c>
      <c r="F103" s="6">
        <f t="shared" ref="F103:F121" si="16">B129/1000000000</f>
        <v>26.5</v>
      </c>
      <c r="G103" s="6">
        <f t="shared" si="14"/>
        <v>-112.72175</v>
      </c>
      <c r="H103" s="36">
        <f>ABS(AVERAGE(G103:G121)-(H102-1)*10)</f>
        <v>157.40719578947369</v>
      </c>
      <c r="J103" s="88" t="s">
        <v>24</v>
      </c>
      <c r="N103" s="6">
        <f t="shared" ref="N103:N121" si="17">J129/1000000000</f>
        <v>26.5</v>
      </c>
      <c r="O103" s="6">
        <f t="shared" si="15"/>
        <v>-110.26521</v>
      </c>
      <c r="P103" s="36">
        <f>ABS(AVERAGE(O103:O121)-(P102-1)*10)</f>
        <v>154.72859263157892</v>
      </c>
    </row>
    <row r="104" spans="2:16" x14ac:dyDescent="0.25">
      <c r="B104" s="88" t="s">
        <v>19</v>
      </c>
      <c r="C104" s="88" t="s">
        <v>262</v>
      </c>
      <c r="D104" s="88" t="s">
        <v>263</v>
      </c>
      <c r="F104" s="6">
        <f t="shared" si="16"/>
        <v>26.416666666666998</v>
      </c>
      <c r="G104" s="6">
        <f t="shared" si="14"/>
        <v>-119.05244999999999</v>
      </c>
      <c r="J104" s="88" t="s">
        <v>19</v>
      </c>
      <c r="K104" s="88" t="s">
        <v>262</v>
      </c>
      <c r="L104" s="88" t="s">
        <v>263</v>
      </c>
      <c r="N104" s="6">
        <f t="shared" si="17"/>
        <v>26.416666666666998</v>
      </c>
      <c r="O104" s="6">
        <f t="shared" si="15"/>
        <v>-115.79816</v>
      </c>
    </row>
    <row r="105" spans="2:16" x14ac:dyDescent="0.25">
      <c r="B105" s="88">
        <v>36000000000</v>
      </c>
      <c r="C105" s="88">
        <v>-102.01322</v>
      </c>
      <c r="D105" s="88">
        <v>-91.085159000000004</v>
      </c>
      <c r="F105" s="6">
        <f t="shared" si="16"/>
        <v>26.333333333333002</v>
      </c>
      <c r="G105" s="6">
        <f t="shared" si="14"/>
        <v>-117.95998</v>
      </c>
      <c r="J105" s="88">
        <v>36000000000</v>
      </c>
      <c r="K105" s="88">
        <v>-100.20152</v>
      </c>
      <c r="L105" s="88">
        <v>-88.390274000000005</v>
      </c>
      <c r="N105" s="6">
        <f t="shared" si="17"/>
        <v>26.333333333333002</v>
      </c>
      <c r="O105" s="6">
        <f t="shared" si="15"/>
        <v>-124.57187999999999</v>
      </c>
    </row>
    <row r="106" spans="2:16" x14ac:dyDescent="0.25">
      <c r="B106" s="88">
        <v>36444444444.444</v>
      </c>
      <c r="C106" s="88">
        <v>-99.900756999999999</v>
      </c>
      <c r="D106" s="88">
        <v>-93.490928999999994</v>
      </c>
      <c r="F106" s="6">
        <f t="shared" si="16"/>
        <v>26.25</v>
      </c>
      <c r="G106" s="6">
        <f t="shared" si="14"/>
        <v>-125.68505999999999</v>
      </c>
      <c r="J106" s="88">
        <v>36444444444.444</v>
      </c>
      <c r="K106" s="88">
        <v>-101.40335</v>
      </c>
      <c r="L106" s="88">
        <v>-93.977867000000003</v>
      </c>
      <c r="N106" s="6">
        <f t="shared" si="17"/>
        <v>26.25</v>
      </c>
      <c r="O106" s="6">
        <f t="shared" si="15"/>
        <v>-114.05543</v>
      </c>
    </row>
    <row r="107" spans="2:16" x14ac:dyDescent="0.25">
      <c r="B107" s="88">
        <v>36888888888.889</v>
      </c>
      <c r="C107" s="88">
        <v>-96.647971999999996</v>
      </c>
      <c r="D107" s="88">
        <v>-90.003371999999999</v>
      </c>
      <c r="F107" s="6">
        <f t="shared" si="16"/>
        <v>26.166666666666998</v>
      </c>
      <c r="G107" s="6">
        <f t="shared" si="14"/>
        <v>-120.16603000000001</v>
      </c>
      <c r="J107" s="88">
        <v>36888888888.889</v>
      </c>
      <c r="K107" s="88">
        <v>-99.109329000000002</v>
      </c>
      <c r="L107" s="88">
        <v>-92.001059999999995</v>
      </c>
      <c r="N107" s="6">
        <f t="shared" si="17"/>
        <v>26.166666666666998</v>
      </c>
      <c r="O107" s="6">
        <f t="shared" si="15"/>
        <v>-109.79124</v>
      </c>
    </row>
    <row r="108" spans="2:16" x14ac:dyDescent="0.25">
      <c r="B108" s="88">
        <v>37333333333.333</v>
      </c>
      <c r="C108" s="88">
        <v>-97.649399000000003</v>
      </c>
      <c r="D108" s="88">
        <v>-91.375884999999997</v>
      </c>
      <c r="F108" s="6">
        <f t="shared" si="16"/>
        <v>26.083333333333002</v>
      </c>
      <c r="G108" s="6">
        <f t="shared" si="14"/>
        <v>-132.02435</v>
      </c>
      <c r="J108" s="88">
        <v>37333333333.333</v>
      </c>
      <c r="K108" s="88">
        <v>-96.406715000000005</v>
      </c>
      <c r="L108" s="88">
        <v>-88.991118999999998</v>
      </c>
      <c r="N108" s="6">
        <f t="shared" si="17"/>
        <v>26.083333333333002</v>
      </c>
      <c r="O108" s="6">
        <f t="shared" si="15"/>
        <v>-109.61324</v>
      </c>
    </row>
    <row r="109" spans="2:16" x14ac:dyDescent="0.25">
      <c r="B109" s="88">
        <v>37777777777.778</v>
      </c>
      <c r="C109" s="88">
        <v>-96.374038999999996</v>
      </c>
      <c r="D109" s="88">
        <v>-90.164146000000002</v>
      </c>
      <c r="F109" s="6">
        <f t="shared" si="16"/>
        <v>26</v>
      </c>
      <c r="G109" s="6">
        <f t="shared" si="14"/>
        <v>-112.94524</v>
      </c>
      <c r="J109" s="88">
        <v>37777777777.778</v>
      </c>
      <c r="K109" s="88">
        <v>-97.754920999999996</v>
      </c>
      <c r="L109" s="88">
        <v>-90.130607999999995</v>
      </c>
      <c r="N109" s="6">
        <f t="shared" si="17"/>
        <v>26</v>
      </c>
      <c r="O109" s="6">
        <f t="shared" si="15"/>
        <v>-111.93932</v>
      </c>
    </row>
    <row r="110" spans="2:16" x14ac:dyDescent="0.25">
      <c r="B110" s="88">
        <v>38222222222.222</v>
      </c>
      <c r="C110" s="88">
        <v>-101.38278</v>
      </c>
      <c r="D110" s="88">
        <v>-94.726592999999994</v>
      </c>
      <c r="F110" s="6">
        <f t="shared" si="16"/>
        <v>25.916666666666998</v>
      </c>
      <c r="G110" s="6">
        <f t="shared" si="14"/>
        <v>-121.99630999999999</v>
      </c>
      <c r="J110" s="88">
        <v>38222222222.222</v>
      </c>
      <c r="K110" s="88">
        <v>-96.954528999999994</v>
      </c>
      <c r="L110" s="88">
        <v>-89.075569000000002</v>
      </c>
      <c r="N110" s="6">
        <f t="shared" si="17"/>
        <v>25.916666666666998</v>
      </c>
      <c r="O110" s="6">
        <f t="shared" si="15"/>
        <v>-122.23155</v>
      </c>
    </row>
    <row r="111" spans="2:16" x14ac:dyDescent="0.25">
      <c r="B111" s="88">
        <v>38666666666.667</v>
      </c>
      <c r="C111" s="88">
        <v>-97.546325999999993</v>
      </c>
      <c r="D111" s="88">
        <v>-90.234534999999994</v>
      </c>
      <c r="F111" s="6">
        <f t="shared" si="16"/>
        <v>25.833333333333002</v>
      </c>
      <c r="G111" s="6">
        <f t="shared" si="14"/>
        <v>-117.16842</v>
      </c>
      <c r="J111" s="88">
        <v>38666666666.667</v>
      </c>
      <c r="K111" s="88">
        <v>-95.253829999999994</v>
      </c>
      <c r="L111" s="88">
        <v>-86.683937</v>
      </c>
      <c r="N111" s="6">
        <f t="shared" si="17"/>
        <v>25.833333333333002</v>
      </c>
      <c r="O111" s="6">
        <f t="shared" si="15"/>
        <v>-115.62774</v>
      </c>
    </row>
    <row r="112" spans="2:16" x14ac:dyDescent="0.25">
      <c r="B112" s="88">
        <v>39111111111.111</v>
      </c>
      <c r="C112" s="88">
        <v>-96.389908000000005</v>
      </c>
      <c r="D112" s="88">
        <v>-88.779304999999994</v>
      </c>
      <c r="F112" s="6">
        <f t="shared" si="16"/>
        <v>25.75</v>
      </c>
      <c r="G112" s="6">
        <f t="shared" si="14"/>
        <v>-115.67757</v>
      </c>
      <c r="J112" s="88">
        <v>39111111111.111</v>
      </c>
      <c r="K112" s="88">
        <v>-97.167411999999999</v>
      </c>
      <c r="L112" s="88">
        <v>-89.164878999999999</v>
      </c>
      <c r="N112" s="6">
        <f t="shared" si="17"/>
        <v>25.75</v>
      </c>
      <c r="O112" s="6">
        <f t="shared" si="15"/>
        <v>-117.31497</v>
      </c>
    </row>
    <row r="113" spans="2:15" x14ac:dyDescent="0.25">
      <c r="B113" s="88">
        <v>39555555555.556</v>
      </c>
      <c r="C113" s="88">
        <v>-98.136238000000006</v>
      </c>
      <c r="D113" s="88">
        <v>-90.819526999999994</v>
      </c>
      <c r="F113" s="6">
        <f t="shared" si="16"/>
        <v>25.666666666666998</v>
      </c>
      <c r="G113" s="6">
        <f t="shared" si="14"/>
        <v>-114.14879000000001</v>
      </c>
      <c r="J113" s="88">
        <v>39555555555.556</v>
      </c>
      <c r="K113" s="88">
        <v>-96.476021000000003</v>
      </c>
      <c r="L113" s="88">
        <v>-88.325728999999995</v>
      </c>
      <c r="N113" s="6">
        <f t="shared" si="17"/>
        <v>25.666666666666998</v>
      </c>
      <c r="O113" s="6">
        <f t="shared" si="15"/>
        <v>-112.40577</v>
      </c>
    </row>
    <row r="114" spans="2:15" x14ac:dyDescent="0.25">
      <c r="B114" s="88">
        <v>40000000000</v>
      </c>
      <c r="C114" s="88">
        <v>-95.225921999999997</v>
      </c>
      <c r="D114" s="88">
        <v>-88.045280000000005</v>
      </c>
      <c r="F114" s="6">
        <f t="shared" si="16"/>
        <v>25.583333333333002</v>
      </c>
      <c r="G114" s="6">
        <f t="shared" si="14"/>
        <v>-113.86962</v>
      </c>
      <c r="J114" s="88">
        <v>40000000000</v>
      </c>
      <c r="K114" s="88">
        <v>-95.323966999999996</v>
      </c>
      <c r="L114" s="88">
        <v>-87.041984999999997</v>
      </c>
      <c r="N114" s="6">
        <f t="shared" si="17"/>
        <v>25.583333333333002</v>
      </c>
      <c r="O114" s="6">
        <f t="shared" si="15"/>
        <v>-112.53046999999999</v>
      </c>
    </row>
    <row r="115" spans="2:15" x14ac:dyDescent="0.25">
      <c r="B115" s="88">
        <v>40444444444.444</v>
      </c>
      <c r="C115" s="88">
        <v>-95.449485999999993</v>
      </c>
      <c r="D115" s="88">
        <v>-88.349379999999996</v>
      </c>
      <c r="F115" s="6">
        <f t="shared" si="16"/>
        <v>25.5</v>
      </c>
      <c r="G115" s="6">
        <f t="shared" si="14"/>
        <v>-122.46605</v>
      </c>
      <c r="J115" s="88">
        <v>40444444444.444</v>
      </c>
      <c r="K115" s="88">
        <v>-95.517403000000002</v>
      </c>
      <c r="L115" s="88">
        <v>-87.287353999999993</v>
      </c>
      <c r="N115" s="6">
        <f t="shared" si="17"/>
        <v>25.5</v>
      </c>
      <c r="O115" s="6">
        <f t="shared" si="15"/>
        <v>-111.51661</v>
      </c>
    </row>
    <row r="116" spans="2:15" x14ac:dyDescent="0.25">
      <c r="B116" s="88">
        <v>40888888888.889</v>
      </c>
      <c r="C116" s="88">
        <v>-94.664237999999997</v>
      </c>
      <c r="D116" s="88">
        <v>-87.191101000000003</v>
      </c>
      <c r="F116" s="6">
        <f t="shared" si="16"/>
        <v>25.416666666666998</v>
      </c>
      <c r="G116" s="6">
        <f t="shared" si="14"/>
        <v>-110.50515</v>
      </c>
      <c r="J116" s="88">
        <v>40888888888.889</v>
      </c>
      <c r="K116" s="88">
        <v>-98.350196999999994</v>
      </c>
      <c r="L116" s="88">
        <v>-89.993324000000001</v>
      </c>
      <c r="N116" s="6">
        <f t="shared" si="17"/>
        <v>25.416666666666998</v>
      </c>
      <c r="O116" s="6">
        <f t="shared" si="15"/>
        <v>-119.41973</v>
      </c>
    </row>
    <row r="117" spans="2:15" x14ac:dyDescent="0.25">
      <c r="B117" s="88">
        <v>41333333333.333</v>
      </c>
      <c r="C117" s="88">
        <v>-91.731926000000001</v>
      </c>
      <c r="D117" s="88">
        <v>-83.812729000000004</v>
      </c>
      <c r="F117" s="6">
        <f t="shared" si="16"/>
        <v>25.333333333333002</v>
      </c>
      <c r="G117" s="6">
        <f t="shared" si="14"/>
        <v>-120.71323</v>
      </c>
      <c r="J117" s="88">
        <v>41333333333.333</v>
      </c>
      <c r="K117" s="88">
        <v>-97.548759000000004</v>
      </c>
      <c r="L117" s="88">
        <v>-89.156302999999994</v>
      </c>
      <c r="N117" s="6">
        <f t="shared" si="17"/>
        <v>25.333333333333002</v>
      </c>
      <c r="O117" s="6">
        <f t="shared" si="15"/>
        <v>-118.95095000000001</v>
      </c>
    </row>
    <row r="118" spans="2:15" x14ac:dyDescent="0.25">
      <c r="B118" s="88">
        <v>41777777777.778</v>
      </c>
      <c r="C118" s="88">
        <v>-95.550087000000005</v>
      </c>
      <c r="D118" s="88">
        <v>-86.163230999999996</v>
      </c>
      <c r="F118" s="6">
        <f t="shared" si="16"/>
        <v>25.25</v>
      </c>
      <c r="G118" s="6">
        <f t="shared" si="14"/>
        <v>-115.42529999999999</v>
      </c>
      <c r="J118" s="88">
        <v>41777777777.778</v>
      </c>
      <c r="K118" s="88">
        <v>-96.481894999999994</v>
      </c>
      <c r="L118" s="88">
        <v>-87.945435000000003</v>
      </c>
      <c r="N118" s="6">
        <f t="shared" si="17"/>
        <v>25.25</v>
      </c>
      <c r="O118" s="6">
        <f t="shared" si="15"/>
        <v>-116.71877000000001</v>
      </c>
    </row>
    <row r="119" spans="2:15" x14ac:dyDescent="0.25">
      <c r="B119" s="88">
        <v>42222222222.222</v>
      </c>
      <c r="C119" s="88">
        <v>-90.930358999999996</v>
      </c>
      <c r="D119" s="88">
        <v>-80.795356999999996</v>
      </c>
      <c r="F119" s="6">
        <f t="shared" si="16"/>
        <v>25.166666666666998</v>
      </c>
      <c r="G119" s="6">
        <f t="shared" si="14"/>
        <v>-111.93056</v>
      </c>
      <c r="J119" s="88">
        <v>42222222222.222</v>
      </c>
      <c r="K119" s="88">
        <v>-95.668723999999997</v>
      </c>
      <c r="L119" s="88">
        <v>-86.303635</v>
      </c>
      <c r="N119" s="6">
        <f t="shared" si="17"/>
        <v>25.166666666666998</v>
      </c>
      <c r="O119" s="6">
        <f t="shared" si="15"/>
        <v>-108.47593999999999</v>
      </c>
    </row>
    <row r="120" spans="2:15" x14ac:dyDescent="0.25">
      <c r="B120" s="88">
        <v>42666666666.667</v>
      </c>
      <c r="C120" s="88">
        <v>-91.780272999999994</v>
      </c>
      <c r="D120" s="88">
        <v>-82.122596999999999</v>
      </c>
      <c r="F120" s="6">
        <f t="shared" si="16"/>
        <v>25.083333333333002</v>
      </c>
      <c r="G120" s="6">
        <f t="shared" si="14"/>
        <v>-113.9228</v>
      </c>
      <c r="J120" s="88">
        <v>42666666666.667</v>
      </c>
      <c r="K120" s="88">
        <v>-97.883949000000001</v>
      </c>
      <c r="L120" s="88">
        <v>-88.125670999999997</v>
      </c>
      <c r="N120" s="6">
        <f t="shared" si="17"/>
        <v>25.083333333333002</v>
      </c>
      <c r="O120" s="6">
        <f t="shared" si="15"/>
        <v>-112.6936</v>
      </c>
    </row>
    <row r="121" spans="2:15" x14ac:dyDescent="0.25">
      <c r="B121" s="88">
        <v>43111111111.111</v>
      </c>
      <c r="C121" s="88">
        <v>-92.578811999999999</v>
      </c>
      <c r="D121" s="88">
        <v>-83.219954999999999</v>
      </c>
      <c r="F121" s="6">
        <f t="shared" si="16"/>
        <v>25</v>
      </c>
      <c r="G121" s="6">
        <f t="shared" si="14"/>
        <v>-112.35805999999999</v>
      </c>
      <c r="J121" s="88">
        <v>43111111111.111</v>
      </c>
      <c r="K121" s="88">
        <v>-97.004317999999998</v>
      </c>
      <c r="L121" s="88">
        <v>-86.883292999999995</v>
      </c>
      <c r="N121" s="6">
        <f t="shared" si="17"/>
        <v>25</v>
      </c>
      <c r="O121" s="6">
        <f t="shared" si="15"/>
        <v>-115.92268</v>
      </c>
    </row>
    <row r="122" spans="2:15" x14ac:dyDescent="0.25">
      <c r="B122" s="88">
        <v>43555555555.556</v>
      </c>
      <c r="C122" s="88">
        <v>-92.485031000000006</v>
      </c>
      <c r="D122" s="88">
        <v>-82.596549999999993</v>
      </c>
      <c r="F122" s="6" t="s">
        <v>21</v>
      </c>
      <c r="J122" s="88">
        <v>43555555555.556</v>
      </c>
      <c r="K122" s="88">
        <v>-96.980239999999995</v>
      </c>
      <c r="L122" s="88">
        <v>-86.404387999999997</v>
      </c>
      <c r="N122" s="6" t="s">
        <v>21</v>
      </c>
    </row>
    <row r="123" spans="2:15" x14ac:dyDescent="0.25">
      <c r="B123" s="88">
        <v>44000000000</v>
      </c>
      <c r="C123" s="88">
        <v>-95.600739000000004</v>
      </c>
      <c r="D123" s="88">
        <v>-84.145233000000005</v>
      </c>
      <c r="J123" s="88">
        <v>44000000000</v>
      </c>
      <c r="K123" s="88">
        <v>-96.872971000000007</v>
      </c>
      <c r="L123" s="88">
        <v>-86.631698999999998</v>
      </c>
    </row>
    <row r="124" spans="2:15" x14ac:dyDescent="0.25">
      <c r="B124" s="88" t="s">
        <v>21</v>
      </c>
      <c r="J124" s="88" t="s">
        <v>21</v>
      </c>
    </row>
    <row r="127" spans="2:15" x14ac:dyDescent="0.25">
      <c r="B127" s="88" t="s">
        <v>25</v>
      </c>
      <c r="J127" s="88" t="s">
        <v>25</v>
      </c>
    </row>
    <row r="128" spans="2:15" x14ac:dyDescent="0.25">
      <c r="B128" s="88" t="s">
        <v>19</v>
      </c>
      <c r="C128" s="88" t="s">
        <v>267</v>
      </c>
      <c r="D128" s="88" t="s">
        <v>289</v>
      </c>
      <c r="J128" s="88" t="s">
        <v>19</v>
      </c>
      <c r="K128" s="88" t="s">
        <v>267</v>
      </c>
      <c r="L128" s="88" t="s">
        <v>289</v>
      </c>
    </row>
    <row r="129" spans="2:12" x14ac:dyDescent="0.25">
      <c r="B129" s="88">
        <v>26500000000</v>
      </c>
      <c r="C129" s="88">
        <v>-123.64981</v>
      </c>
      <c r="D129" s="88">
        <v>-112.72175</v>
      </c>
      <c r="J129" s="88">
        <v>26500000000</v>
      </c>
      <c r="K129" s="88">
        <v>-122.07646</v>
      </c>
      <c r="L129" s="88">
        <v>-110.26521</v>
      </c>
    </row>
    <row r="130" spans="2:12" x14ac:dyDescent="0.25">
      <c r="B130" s="88">
        <v>26416666666.667</v>
      </c>
      <c r="C130" s="88">
        <v>-125.46228000000001</v>
      </c>
      <c r="D130" s="88">
        <v>-119.05244999999999</v>
      </c>
      <c r="J130" s="88">
        <v>26416666666.667</v>
      </c>
      <c r="K130" s="88">
        <v>-123.22365000000001</v>
      </c>
      <c r="L130" s="88">
        <v>-115.79816</v>
      </c>
    </row>
    <row r="131" spans="2:12" x14ac:dyDescent="0.25">
      <c r="B131" s="88">
        <v>26333333333.333</v>
      </c>
      <c r="C131" s="88">
        <v>-124.60458</v>
      </c>
      <c r="D131" s="88">
        <v>-117.95998</v>
      </c>
      <c r="J131" s="88">
        <v>26333333333.333</v>
      </c>
      <c r="K131" s="88">
        <v>-131.68015</v>
      </c>
      <c r="L131" s="88">
        <v>-124.57187999999999</v>
      </c>
    </row>
    <row r="132" spans="2:12" x14ac:dyDescent="0.25">
      <c r="B132" s="88">
        <v>26250000000</v>
      </c>
      <c r="C132" s="88">
        <v>-131.95857000000001</v>
      </c>
      <c r="D132" s="88">
        <v>-125.68505999999999</v>
      </c>
      <c r="J132" s="88">
        <v>26250000000</v>
      </c>
      <c r="K132" s="88">
        <v>-121.47102</v>
      </c>
      <c r="L132" s="88">
        <v>-114.05543</v>
      </c>
    </row>
    <row r="133" spans="2:12" x14ac:dyDescent="0.25">
      <c r="B133" s="88">
        <v>26166666666.667</v>
      </c>
      <c r="C133" s="88">
        <v>-126.37591999999999</v>
      </c>
      <c r="D133" s="88">
        <v>-120.16603000000001</v>
      </c>
      <c r="J133" s="88">
        <v>26166666666.667</v>
      </c>
      <c r="K133" s="88">
        <v>-117.41555</v>
      </c>
      <c r="L133" s="88">
        <v>-109.79124</v>
      </c>
    </row>
    <row r="134" spans="2:12" x14ac:dyDescent="0.25">
      <c r="B134" s="88">
        <v>26083333333.333</v>
      </c>
      <c r="C134" s="88">
        <v>-138.68054000000001</v>
      </c>
      <c r="D134" s="88">
        <v>-132.02435</v>
      </c>
      <c r="J134" s="88">
        <v>26083333333.333</v>
      </c>
      <c r="K134" s="88">
        <v>-117.4922</v>
      </c>
      <c r="L134" s="88">
        <v>-109.61324</v>
      </c>
    </row>
    <row r="135" spans="2:12" x14ac:dyDescent="0.25">
      <c r="B135" s="88">
        <v>26000000000</v>
      </c>
      <c r="C135" s="88">
        <v>-120.25703</v>
      </c>
      <c r="D135" s="88">
        <v>-112.94524</v>
      </c>
      <c r="J135" s="88">
        <v>26000000000</v>
      </c>
      <c r="K135" s="88">
        <v>-120.50921</v>
      </c>
      <c r="L135" s="88">
        <v>-111.93932</v>
      </c>
    </row>
    <row r="136" spans="2:12" x14ac:dyDescent="0.25">
      <c r="B136" s="88">
        <v>25916666666.667</v>
      </c>
      <c r="C136" s="88">
        <v>-129.60692</v>
      </c>
      <c r="D136" s="88">
        <v>-121.99630999999999</v>
      </c>
      <c r="J136" s="88">
        <v>25916666666.667</v>
      </c>
      <c r="K136" s="88">
        <v>-130.23409000000001</v>
      </c>
      <c r="L136" s="88">
        <v>-122.23155</v>
      </c>
    </row>
    <row r="137" spans="2:12" x14ac:dyDescent="0.25">
      <c r="B137" s="88">
        <v>25833333333.333</v>
      </c>
      <c r="C137" s="88">
        <v>-124.48514</v>
      </c>
      <c r="D137" s="88">
        <v>-117.16842</v>
      </c>
      <c r="J137" s="88">
        <v>25833333333.333</v>
      </c>
      <c r="K137" s="88">
        <v>-123.77803</v>
      </c>
      <c r="L137" s="88">
        <v>-115.62774</v>
      </c>
    </row>
    <row r="138" spans="2:12" x14ac:dyDescent="0.25">
      <c r="B138" s="88">
        <v>25750000000</v>
      </c>
      <c r="C138" s="88">
        <v>-122.85822</v>
      </c>
      <c r="D138" s="88">
        <v>-115.67757</v>
      </c>
      <c r="J138" s="88">
        <v>25750000000</v>
      </c>
      <c r="K138" s="88">
        <v>-125.59695000000001</v>
      </c>
      <c r="L138" s="88">
        <v>-117.31497</v>
      </c>
    </row>
    <row r="139" spans="2:12" x14ac:dyDescent="0.25">
      <c r="B139" s="88">
        <v>25666666666.667</v>
      </c>
      <c r="C139" s="88">
        <v>-121.24889</v>
      </c>
      <c r="D139" s="88">
        <v>-114.14879000000001</v>
      </c>
      <c r="J139" s="88">
        <v>25666666666.667</v>
      </c>
      <c r="K139" s="88">
        <v>-120.63582</v>
      </c>
      <c r="L139" s="88">
        <v>-112.40577</v>
      </c>
    </row>
    <row r="140" spans="2:12" x14ac:dyDescent="0.25">
      <c r="B140" s="88">
        <v>25583333333.333</v>
      </c>
      <c r="C140" s="88">
        <v>-121.34277</v>
      </c>
      <c r="D140" s="88">
        <v>-113.86962</v>
      </c>
      <c r="J140" s="88">
        <v>25583333333.333</v>
      </c>
      <c r="K140" s="88">
        <v>-120.88733999999999</v>
      </c>
      <c r="L140" s="88">
        <v>-112.53046999999999</v>
      </c>
    </row>
    <row r="141" spans="2:12" x14ac:dyDescent="0.25">
      <c r="B141" s="88">
        <v>25500000000</v>
      </c>
      <c r="C141" s="88">
        <v>-130.38525000000001</v>
      </c>
      <c r="D141" s="88">
        <v>-122.46605</v>
      </c>
      <c r="J141" s="88">
        <v>25500000000</v>
      </c>
      <c r="K141" s="88">
        <v>-119.90906</v>
      </c>
      <c r="L141" s="88">
        <v>-111.51661</v>
      </c>
    </row>
    <row r="142" spans="2:12" x14ac:dyDescent="0.25">
      <c r="B142" s="88">
        <v>25416666666.667</v>
      </c>
      <c r="C142" s="88">
        <v>-119.89201</v>
      </c>
      <c r="D142" s="88">
        <v>-110.50515</v>
      </c>
      <c r="J142" s="88">
        <v>25416666666.667</v>
      </c>
      <c r="K142" s="88">
        <v>-127.9562</v>
      </c>
      <c r="L142" s="88">
        <v>-119.41973</v>
      </c>
    </row>
    <row r="143" spans="2:12" x14ac:dyDescent="0.25">
      <c r="B143" s="88">
        <v>25333333333.333</v>
      </c>
      <c r="C143" s="88">
        <v>-130.84824</v>
      </c>
      <c r="D143" s="88">
        <v>-120.71323</v>
      </c>
      <c r="J143" s="88">
        <v>25333333333.333</v>
      </c>
      <c r="K143" s="88">
        <v>-128.31603999999999</v>
      </c>
      <c r="L143" s="88">
        <v>-118.95095000000001</v>
      </c>
    </row>
    <row r="144" spans="2:12" x14ac:dyDescent="0.25">
      <c r="B144" s="88">
        <v>25250000000</v>
      </c>
      <c r="C144" s="88">
        <v>-125.08297</v>
      </c>
      <c r="D144" s="88">
        <v>-115.42529999999999</v>
      </c>
      <c r="J144" s="88">
        <v>25250000000</v>
      </c>
      <c r="K144" s="88">
        <v>-126.47704</v>
      </c>
      <c r="L144" s="88">
        <v>-116.71877000000001</v>
      </c>
    </row>
    <row r="145" spans="2:12" x14ac:dyDescent="0.25">
      <c r="B145" s="88">
        <v>25166666666.667</v>
      </c>
      <c r="C145" s="88">
        <v>-121.28943</v>
      </c>
      <c r="D145" s="88">
        <v>-111.93056</v>
      </c>
      <c r="J145" s="88">
        <v>25166666666.667</v>
      </c>
      <c r="K145" s="88">
        <v>-118.59697</v>
      </c>
      <c r="L145" s="88">
        <v>-108.47593999999999</v>
      </c>
    </row>
    <row r="146" spans="2:12" x14ac:dyDescent="0.25">
      <c r="B146" s="88">
        <v>25083333333.333</v>
      </c>
      <c r="C146" s="88">
        <v>-123.81128</v>
      </c>
      <c r="D146" s="88">
        <v>-113.9228</v>
      </c>
      <c r="J146" s="88">
        <v>25083333333.333</v>
      </c>
      <c r="K146" s="88">
        <v>-123.26945000000001</v>
      </c>
      <c r="L146" s="88">
        <v>-112.6936</v>
      </c>
    </row>
    <row r="147" spans="2:12" x14ac:dyDescent="0.25">
      <c r="B147" s="88">
        <v>25000000000</v>
      </c>
      <c r="C147" s="88">
        <v>-123.81357</v>
      </c>
      <c r="D147" s="88">
        <v>-112.35805999999999</v>
      </c>
      <c r="J147" s="88">
        <v>25000000000</v>
      </c>
      <c r="K147" s="88">
        <v>-126.16395</v>
      </c>
      <c r="L147" s="88">
        <v>-115.92268</v>
      </c>
    </row>
    <row r="148" spans="2:12" x14ac:dyDescent="0.25">
      <c r="B148" s="88" t="s">
        <v>21</v>
      </c>
      <c r="J148" s="88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604"/>
  <sheetViews>
    <sheetView zoomScaleNormal="100" workbookViewId="0">
      <selection activeCell="H1" sqref="H1:H1048576"/>
    </sheetView>
  </sheetViews>
  <sheetFormatPr defaultRowHeight="15" x14ac:dyDescent="0.25"/>
  <cols>
    <col min="1" max="1" width="13.7109375" style="40" customWidth="1"/>
    <col min="2" max="4" width="9.140625" style="88"/>
    <col min="5" max="5" width="2" style="7" customWidth="1"/>
    <col min="6" max="6" width="17.42578125" style="6" bestFit="1" customWidth="1"/>
    <col min="7" max="7" width="25.28515625" style="6" bestFit="1" customWidth="1"/>
    <col min="8" max="8" width="9.28515625" style="6" bestFit="1" customWidth="1"/>
    <col min="9" max="9" width="13.7109375" style="40" customWidth="1"/>
    <col min="10" max="12" width="9.140625" style="88"/>
    <col min="13" max="13" width="2" style="7" customWidth="1"/>
    <col min="14" max="14" width="17.42578125" style="6" bestFit="1" customWidth="1"/>
    <col min="15" max="15" width="25.28515625" style="6" bestFit="1" customWidth="1"/>
    <col min="16" max="16" width="9.28515625" style="90" bestFit="1" customWidth="1"/>
    <col min="17" max="17" width="2" style="7" customWidth="1"/>
  </cols>
  <sheetData>
    <row r="1" spans="1:17" x14ac:dyDescent="0.25">
      <c r="B1" s="88" t="s">
        <v>95</v>
      </c>
      <c r="E1" s="10"/>
      <c r="G1" s="6" t="s">
        <v>16</v>
      </c>
      <c r="J1" s="88" t="s">
        <v>95</v>
      </c>
      <c r="M1" s="10"/>
      <c r="O1" s="6" t="s">
        <v>17</v>
      </c>
      <c r="Q1" s="10"/>
    </row>
    <row r="2" spans="1:17" x14ac:dyDescent="0.25">
      <c r="A2" s="50" t="s">
        <v>111</v>
      </c>
      <c r="B2" s="88" t="s">
        <v>256</v>
      </c>
      <c r="C2" s="88" t="s">
        <v>270</v>
      </c>
      <c r="D2" s="88" t="s">
        <v>272</v>
      </c>
      <c r="E2" s="10"/>
      <c r="F2" s="15"/>
      <c r="G2" s="82" t="s">
        <v>293</v>
      </c>
      <c r="I2" s="50" t="s">
        <v>108</v>
      </c>
      <c r="J2" s="88" t="s">
        <v>256</v>
      </c>
      <c r="K2" s="88" t="s">
        <v>270</v>
      </c>
      <c r="L2" s="88" t="s">
        <v>272</v>
      </c>
      <c r="M2" s="10"/>
      <c r="N2" s="15"/>
      <c r="O2" s="82" t="s">
        <v>293</v>
      </c>
      <c r="Q2" s="10"/>
    </row>
    <row r="3" spans="1:17" x14ac:dyDescent="0.25">
      <c r="B3" s="88" t="s">
        <v>264</v>
      </c>
      <c r="C3" s="88" t="s">
        <v>288</v>
      </c>
      <c r="D3" s="88" t="s">
        <v>305</v>
      </c>
      <c r="E3" s="10"/>
      <c r="F3" s="15"/>
      <c r="G3" s="13"/>
      <c r="J3" s="88" t="s">
        <v>264</v>
      </c>
      <c r="K3" s="88" t="s">
        <v>288</v>
      </c>
      <c r="L3" s="88" t="s">
        <v>306</v>
      </c>
      <c r="M3" s="10"/>
      <c r="N3" s="15"/>
      <c r="O3" s="13"/>
      <c r="Q3" s="10"/>
    </row>
    <row r="4" spans="1:17" x14ac:dyDescent="0.25">
      <c r="B4" s="88" t="s">
        <v>98</v>
      </c>
      <c r="E4" s="10"/>
      <c r="G4" s="41" t="s">
        <v>20</v>
      </c>
      <c r="J4" s="88" t="s">
        <v>98</v>
      </c>
      <c r="M4" s="10"/>
      <c r="O4" s="41" t="s">
        <v>20</v>
      </c>
      <c r="Q4" s="10"/>
    </row>
    <row r="5" spans="1:17" x14ac:dyDescent="0.25">
      <c r="E5" s="10"/>
      <c r="F5" s="6" t="s">
        <v>18</v>
      </c>
      <c r="M5" s="10"/>
      <c r="N5" s="6" t="s">
        <v>18</v>
      </c>
      <c r="Q5" s="10"/>
    </row>
    <row r="6" spans="1:17" ht="15.75" x14ac:dyDescent="0.25">
      <c r="E6" s="10"/>
      <c r="F6" s="6" t="s">
        <v>19</v>
      </c>
      <c r="G6" s="6" t="str">
        <f t="shared" ref="G6:G25" si="0">D32</f>
        <v>1Rx2L dBc Log Mag(dB)</v>
      </c>
      <c r="H6" s="35">
        <v>1</v>
      </c>
      <c r="M6" s="10"/>
      <c r="N6" s="6" t="s">
        <v>19</v>
      </c>
      <c r="O6" s="6" t="str">
        <f t="shared" ref="O6:O25" si="1">L32</f>
        <v>1Rx2L dBc Log Mag(dB)</v>
      </c>
      <c r="P6" s="35">
        <v>1</v>
      </c>
      <c r="Q6" s="10"/>
    </row>
    <row r="7" spans="1:17" ht="15.75" x14ac:dyDescent="0.25">
      <c r="B7" s="88" t="s">
        <v>99</v>
      </c>
      <c r="E7" s="10"/>
      <c r="F7" s="6">
        <f t="shared" ref="F7:F25" si="2">B33/1000000000</f>
        <v>17.908999999999999</v>
      </c>
      <c r="G7" s="6">
        <f t="shared" si="0"/>
        <v>-18.883524000000001</v>
      </c>
      <c r="H7" s="36">
        <f>ABS(AVERAGE(G7:G25)-(H6-1)*5)</f>
        <v>23.96156826315789</v>
      </c>
      <c r="J7" s="88" t="s">
        <v>99</v>
      </c>
      <c r="M7" s="10"/>
      <c r="N7" s="6">
        <f t="shared" ref="N7:N25" si="3">J33/1000000000</f>
        <v>17.908999999999999</v>
      </c>
      <c r="O7" s="6">
        <f t="shared" si="1"/>
        <v>-38.715145</v>
      </c>
      <c r="P7" s="36">
        <f>ABS(AVERAGE(O7:O25)-(P6-1)*5)</f>
        <v>35.665900736842097</v>
      </c>
      <c r="Q7" s="10"/>
    </row>
    <row r="8" spans="1:17" x14ac:dyDescent="0.25">
      <c r="B8" s="88" t="s">
        <v>19</v>
      </c>
      <c r="C8" s="88" t="s">
        <v>113</v>
      </c>
      <c r="E8" s="10"/>
      <c r="F8" s="6">
        <f t="shared" si="2"/>
        <v>19.358499999999999</v>
      </c>
      <c r="G8" s="6">
        <f t="shared" si="0"/>
        <v>-26.342269999999999</v>
      </c>
      <c r="J8" s="88" t="s">
        <v>19</v>
      </c>
      <c r="K8" s="88" t="s">
        <v>113</v>
      </c>
      <c r="M8" s="10"/>
      <c r="N8" s="6">
        <f t="shared" si="3"/>
        <v>19.358499999999999</v>
      </c>
      <c r="O8" s="6">
        <f t="shared" si="1"/>
        <v>-44.552222999999998</v>
      </c>
      <c r="Q8" s="10"/>
    </row>
    <row r="9" spans="1:17" x14ac:dyDescent="0.25">
      <c r="B9" s="88">
        <v>9000000000</v>
      </c>
      <c r="C9" s="88">
        <v>-10.906957999999999</v>
      </c>
      <c r="E9" s="10"/>
      <c r="F9" s="6">
        <f t="shared" si="2"/>
        <v>20.808</v>
      </c>
      <c r="G9" s="6">
        <f t="shared" si="0"/>
        <v>-28.705486000000001</v>
      </c>
      <c r="J9" s="88">
        <v>9000000000</v>
      </c>
      <c r="K9" s="88">
        <v>-11.792121</v>
      </c>
      <c r="M9" s="10"/>
      <c r="N9" s="6">
        <f t="shared" si="3"/>
        <v>20.808</v>
      </c>
      <c r="O9" s="6">
        <f t="shared" si="1"/>
        <v>-40.172801999999997</v>
      </c>
      <c r="Q9" s="10"/>
    </row>
    <row r="10" spans="1:17" x14ac:dyDescent="0.25">
      <c r="B10" s="88">
        <v>10939388888.889</v>
      </c>
      <c r="C10" s="88">
        <v>-6.4045605999999999</v>
      </c>
      <c r="E10" s="10"/>
      <c r="F10" s="6">
        <f t="shared" si="2"/>
        <v>22.2575</v>
      </c>
      <c r="G10" s="6">
        <f t="shared" si="0"/>
        <v>-31.946795000000002</v>
      </c>
      <c r="J10" s="88">
        <v>10939388888.889</v>
      </c>
      <c r="K10" s="88">
        <v>-7.4212689000000003</v>
      </c>
      <c r="M10" s="10"/>
      <c r="N10" s="6">
        <f t="shared" si="3"/>
        <v>22.2575</v>
      </c>
      <c r="O10" s="6">
        <f t="shared" si="1"/>
        <v>-37.114651000000002</v>
      </c>
      <c r="Q10" s="10"/>
    </row>
    <row r="11" spans="1:17" x14ac:dyDescent="0.25">
      <c r="B11" s="88">
        <v>12878777777.778</v>
      </c>
      <c r="C11" s="88">
        <v>-6.6408376999999996</v>
      </c>
      <c r="E11" s="10"/>
      <c r="F11" s="6">
        <f t="shared" si="2"/>
        <v>23.707000000000001</v>
      </c>
      <c r="G11" s="6">
        <f t="shared" si="0"/>
        <v>-33.244621000000002</v>
      </c>
      <c r="J11" s="88">
        <v>12878777777.778</v>
      </c>
      <c r="K11" s="88">
        <v>-7.1103624999999999</v>
      </c>
      <c r="M11" s="10"/>
      <c r="N11" s="6">
        <f t="shared" si="3"/>
        <v>23.707000000000001</v>
      </c>
      <c r="O11" s="6">
        <f t="shared" si="1"/>
        <v>-34.863312000000001</v>
      </c>
      <c r="Q11" s="10"/>
    </row>
    <row r="12" spans="1:17" x14ac:dyDescent="0.25">
      <c r="B12" s="88">
        <v>14818166666.667</v>
      </c>
      <c r="C12" s="88">
        <v>-6.2693591</v>
      </c>
      <c r="E12" s="10"/>
      <c r="F12" s="6">
        <f t="shared" si="2"/>
        <v>25.156500000000001</v>
      </c>
      <c r="G12" s="6">
        <f t="shared" si="0"/>
        <v>-29.426238999999999</v>
      </c>
      <c r="J12" s="88">
        <v>14818166666.667</v>
      </c>
      <c r="K12" s="88">
        <v>-7.4206785999999996</v>
      </c>
      <c r="M12" s="10"/>
      <c r="N12" s="6">
        <f t="shared" si="3"/>
        <v>25.156500000000001</v>
      </c>
      <c r="O12" s="6">
        <f t="shared" si="1"/>
        <v>-33.697231000000002</v>
      </c>
      <c r="Q12" s="10"/>
    </row>
    <row r="13" spans="1:17" x14ac:dyDescent="0.25">
      <c r="B13" s="88">
        <v>16757555555.556</v>
      </c>
      <c r="C13" s="88">
        <v>-6.2019992000000004</v>
      </c>
      <c r="E13" s="10"/>
      <c r="F13" s="6">
        <f t="shared" si="2"/>
        <v>26.606000000000002</v>
      </c>
      <c r="G13" s="6">
        <f t="shared" si="0"/>
        <v>-25.882753000000001</v>
      </c>
      <c r="J13" s="88">
        <v>16757555555.556</v>
      </c>
      <c r="K13" s="88">
        <v>-7.6252016999999999</v>
      </c>
      <c r="M13" s="10"/>
      <c r="N13" s="6">
        <f t="shared" si="3"/>
        <v>26.606000000000002</v>
      </c>
      <c r="O13" s="6">
        <f t="shared" si="1"/>
        <v>-32.017944</v>
      </c>
      <c r="Q13" s="10"/>
    </row>
    <row r="14" spans="1:17" x14ac:dyDescent="0.25">
      <c r="B14" s="88">
        <v>18696944444.444</v>
      </c>
      <c r="C14" s="88">
        <v>-6.6576962000000002</v>
      </c>
      <c r="E14" s="10"/>
      <c r="F14" s="6">
        <f t="shared" si="2"/>
        <v>28.055499999999999</v>
      </c>
      <c r="G14" s="6">
        <f t="shared" si="0"/>
        <v>-25.182300999999999</v>
      </c>
      <c r="J14" s="88">
        <v>18696944444.444</v>
      </c>
      <c r="K14" s="88">
        <v>-7.8777599</v>
      </c>
      <c r="M14" s="10"/>
      <c r="N14" s="6">
        <f t="shared" si="3"/>
        <v>28.055499999999999</v>
      </c>
      <c r="O14" s="6">
        <f t="shared" si="1"/>
        <v>-32.115704000000001</v>
      </c>
      <c r="Q14" s="10"/>
    </row>
    <row r="15" spans="1:17" x14ac:dyDescent="0.25">
      <c r="B15" s="88">
        <v>20636333333.333</v>
      </c>
      <c r="C15" s="88">
        <v>-7.3079242999999998</v>
      </c>
      <c r="E15" s="10"/>
      <c r="F15" s="6">
        <f t="shared" si="2"/>
        <v>29.504999999999999</v>
      </c>
      <c r="G15" s="6">
        <f t="shared" si="0"/>
        <v>-22.454211999999998</v>
      </c>
      <c r="J15" s="88">
        <v>20636333333.333</v>
      </c>
      <c r="K15" s="88">
        <v>-8.5639534000000008</v>
      </c>
      <c r="M15" s="10"/>
      <c r="N15" s="6">
        <f t="shared" si="3"/>
        <v>29.504999999999999</v>
      </c>
      <c r="O15" s="6">
        <f t="shared" si="1"/>
        <v>-32.269989000000002</v>
      </c>
      <c r="Q15" s="10"/>
    </row>
    <row r="16" spans="1:17" x14ac:dyDescent="0.25">
      <c r="B16" s="88">
        <v>22575722222.222</v>
      </c>
      <c r="C16" s="88">
        <v>-7.5978189</v>
      </c>
      <c r="E16" s="10"/>
      <c r="F16" s="6">
        <f t="shared" si="2"/>
        <v>30.954499999999999</v>
      </c>
      <c r="G16" s="6">
        <f t="shared" si="0"/>
        <v>-21.602974</v>
      </c>
      <c r="J16" s="88">
        <v>22575722222.222</v>
      </c>
      <c r="K16" s="88">
        <v>-7.9898682000000001</v>
      </c>
      <c r="M16" s="10"/>
      <c r="N16" s="6">
        <f t="shared" si="3"/>
        <v>30.954499999999999</v>
      </c>
      <c r="O16" s="6">
        <f t="shared" si="1"/>
        <v>-33.355010999999998</v>
      </c>
      <c r="Q16" s="10"/>
    </row>
    <row r="17" spans="2:17" x14ac:dyDescent="0.25">
      <c r="B17" s="88">
        <v>24515111111.111</v>
      </c>
      <c r="C17" s="88">
        <v>-7.3323368999999996</v>
      </c>
      <c r="E17" s="10"/>
      <c r="F17" s="6">
        <f t="shared" si="2"/>
        <v>32.404000000000003</v>
      </c>
      <c r="G17" s="6">
        <f t="shared" si="0"/>
        <v>-21.073226999999999</v>
      </c>
      <c r="J17" s="88">
        <v>24515111111.111</v>
      </c>
      <c r="K17" s="88">
        <v>-8.1468171999999992</v>
      </c>
      <c r="M17" s="10"/>
      <c r="N17" s="6">
        <f t="shared" si="3"/>
        <v>32.404000000000003</v>
      </c>
      <c r="O17" s="6">
        <f t="shared" si="1"/>
        <v>-36.824451000000003</v>
      </c>
      <c r="Q17" s="10"/>
    </row>
    <row r="18" spans="2:17" x14ac:dyDescent="0.25">
      <c r="B18" s="88">
        <v>26454500000</v>
      </c>
      <c r="C18" s="88">
        <v>-7.1768346000000003</v>
      </c>
      <c r="E18" s="10"/>
      <c r="F18" s="6">
        <f t="shared" si="2"/>
        <v>33.853499999999997</v>
      </c>
      <c r="G18" s="6">
        <f t="shared" si="0"/>
        <v>-21.692437999999999</v>
      </c>
      <c r="J18" s="88">
        <v>26454500000</v>
      </c>
      <c r="K18" s="88">
        <v>-8.2797774999999998</v>
      </c>
      <c r="M18" s="10"/>
      <c r="N18" s="6">
        <f t="shared" si="3"/>
        <v>33.853499999999997</v>
      </c>
      <c r="O18" s="6">
        <f t="shared" si="1"/>
        <v>-38.356059999999999</v>
      </c>
      <c r="Q18" s="10"/>
    </row>
    <row r="19" spans="2:17" x14ac:dyDescent="0.25">
      <c r="B19" s="88">
        <v>28393888888.889</v>
      </c>
      <c r="C19" s="88">
        <v>-7.1186571000000001</v>
      </c>
      <c r="E19" s="10"/>
      <c r="F19" s="6">
        <f t="shared" si="2"/>
        <v>35.302999999999997</v>
      </c>
      <c r="G19" s="6">
        <f t="shared" si="0"/>
        <v>-23.528879</v>
      </c>
      <c r="J19" s="88">
        <v>28393888888.889</v>
      </c>
      <c r="K19" s="88">
        <v>-8.2542171</v>
      </c>
      <c r="M19" s="10"/>
      <c r="N19" s="6">
        <f t="shared" si="3"/>
        <v>35.302999999999997</v>
      </c>
      <c r="O19" s="6">
        <f t="shared" si="1"/>
        <v>-33.083744000000003</v>
      </c>
      <c r="Q19" s="10"/>
    </row>
    <row r="20" spans="2:17" x14ac:dyDescent="0.25">
      <c r="B20" s="88">
        <v>30333277777.778</v>
      </c>
      <c r="C20" s="88">
        <v>-7.4634537999999999</v>
      </c>
      <c r="E20" s="10"/>
      <c r="F20" s="6">
        <f t="shared" si="2"/>
        <v>36.752499999999998</v>
      </c>
      <c r="G20" s="6">
        <f t="shared" si="0"/>
        <v>-23.713159999999998</v>
      </c>
      <c r="J20" s="88">
        <v>30333277777.778</v>
      </c>
      <c r="K20" s="88">
        <v>-8.3527441000000007</v>
      </c>
      <c r="M20" s="10"/>
      <c r="N20" s="6">
        <f t="shared" si="3"/>
        <v>36.752499999999998</v>
      </c>
      <c r="O20" s="6">
        <f t="shared" si="1"/>
        <v>-30.541768999999999</v>
      </c>
      <c r="Q20" s="10"/>
    </row>
    <row r="21" spans="2:17" x14ac:dyDescent="0.25">
      <c r="B21" s="88">
        <v>32272666666.667</v>
      </c>
      <c r="C21" s="88">
        <v>-7.9393944999999997</v>
      </c>
      <c r="E21" s="10"/>
      <c r="F21" s="6">
        <f t="shared" si="2"/>
        <v>38.201999999999998</v>
      </c>
      <c r="G21" s="6">
        <f t="shared" si="0"/>
        <v>-22.243773999999998</v>
      </c>
      <c r="J21" s="88">
        <v>32272666666.667</v>
      </c>
      <c r="K21" s="88">
        <v>-8.4013205000000006</v>
      </c>
      <c r="M21" s="10"/>
      <c r="N21" s="6">
        <f t="shared" si="3"/>
        <v>38.201999999999998</v>
      </c>
      <c r="O21" s="6">
        <f t="shared" si="1"/>
        <v>-30.862065999999999</v>
      </c>
      <c r="Q21" s="10"/>
    </row>
    <row r="22" spans="2:17" x14ac:dyDescent="0.25">
      <c r="B22" s="88">
        <v>34212055555.556</v>
      </c>
      <c r="C22" s="88">
        <v>-9.3652820999999999</v>
      </c>
      <c r="E22" s="10"/>
      <c r="F22" s="6">
        <f t="shared" si="2"/>
        <v>39.651499999999999</v>
      </c>
      <c r="G22" s="6">
        <f t="shared" si="0"/>
        <v>-20.435252999999999</v>
      </c>
      <c r="J22" s="88">
        <v>34212055555.556</v>
      </c>
      <c r="K22" s="88">
        <v>-8.5446501000000001</v>
      </c>
      <c r="M22" s="10"/>
      <c r="N22" s="6">
        <f t="shared" si="3"/>
        <v>39.651499999999999</v>
      </c>
      <c r="O22" s="6">
        <f t="shared" si="1"/>
        <v>-35.382525999999999</v>
      </c>
      <c r="Q22" s="10"/>
    </row>
    <row r="23" spans="2:17" x14ac:dyDescent="0.25">
      <c r="B23" s="88">
        <v>36151444444.444</v>
      </c>
      <c r="C23" s="88">
        <v>-10.124556999999999</v>
      </c>
      <c r="E23" s="10"/>
      <c r="F23" s="6">
        <f t="shared" si="2"/>
        <v>41.100999999999999</v>
      </c>
      <c r="G23" s="6">
        <f t="shared" si="0"/>
        <v>-19.034061000000001</v>
      </c>
      <c r="J23" s="88">
        <v>36151444444.444</v>
      </c>
      <c r="K23" s="88">
        <v>-9.3411063999999993</v>
      </c>
      <c r="M23" s="10"/>
      <c r="N23" s="6">
        <f t="shared" si="3"/>
        <v>41.100999999999999</v>
      </c>
      <c r="O23" s="6">
        <f t="shared" si="1"/>
        <v>-36.334209000000001</v>
      </c>
      <c r="Q23" s="10"/>
    </row>
    <row r="24" spans="2:17" x14ac:dyDescent="0.25">
      <c r="B24" s="88">
        <v>38090833333.333</v>
      </c>
      <c r="C24" s="88">
        <v>-9.6913117999999994</v>
      </c>
      <c r="E24" s="10"/>
      <c r="F24" s="6">
        <f t="shared" si="2"/>
        <v>42.5505</v>
      </c>
      <c r="G24" s="6">
        <f t="shared" si="0"/>
        <v>-18.790984999999999</v>
      </c>
      <c r="J24" s="88">
        <v>38090833333.333</v>
      </c>
      <c r="K24" s="88">
        <v>-9.7419948999999999</v>
      </c>
      <c r="M24" s="10"/>
      <c r="N24" s="6">
        <f t="shared" si="3"/>
        <v>42.5505</v>
      </c>
      <c r="O24" s="6">
        <f t="shared" si="1"/>
        <v>-38.561397999999997</v>
      </c>
      <c r="Q24" s="10"/>
    </row>
    <row r="25" spans="2:17" x14ac:dyDescent="0.25">
      <c r="B25" s="88">
        <v>40030222222.222</v>
      </c>
      <c r="C25" s="88">
        <v>-9.2502593999999991</v>
      </c>
      <c r="E25" s="10"/>
      <c r="F25" s="6">
        <f t="shared" si="2"/>
        <v>44</v>
      </c>
      <c r="G25" s="6">
        <f t="shared" si="0"/>
        <v>-21.086845</v>
      </c>
      <c r="J25" s="88">
        <v>40030222222.222</v>
      </c>
      <c r="K25" s="88">
        <v>-10.091429</v>
      </c>
      <c r="M25" s="10"/>
      <c r="N25" s="6">
        <f t="shared" si="3"/>
        <v>44</v>
      </c>
      <c r="O25" s="6">
        <f t="shared" si="1"/>
        <v>-38.831879000000001</v>
      </c>
      <c r="Q25" s="10"/>
    </row>
    <row r="26" spans="2:17" x14ac:dyDescent="0.25">
      <c r="B26" s="88">
        <v>41969611111.111</v>
      </c>
      <c r="C26" s="88">
        <v>-9.8990936000000005</v>
      </c>
      <c r="E26" s="10"/>
      <c r="F26" s="6" t="s">
        <v>21</v>
      </c>
      <c r="J26" s="88">
        <v>41969611111.111</v>
      </c>
      <c r="K26" s="88">
        <v>-10.581766</v>
      </c>
      <c r="M26" s="10"/>
      <c r="N26" s="6" t="s">
        <v>21</v>
      </c>
      <c r="Q26" s="10"/>
    </row>
    <row r="27" spans="2:17" x14ac:dyDescent="0.25">
      <c r="B27" s="88">
        <v>43909000000</v>
      </c>
      <c r="C27" s="88">
        <v>-11.432641</v>
      </c>
      <c r="E27" s="10"/>
      <c r="J27" s="88">
        <v>43909000000</v>
      </c>
      <c r="K27" s="88">
        <v>-10.251298</v>
      </c>
      <c r="M27" s="10"/>
      <c r="Q27" s="10"/>
    </row>
    <row r="28" spans="2:17" x14ac:dyDescent="0.25">
      <c r="B28" s="88" t="s">
        <v>21</v>
      </c>
      <c r="E28" s="10"/>
      <c r="J28" s="88" t="s">
        <v>21</v>
      </c>
      <c r="M28" s="10"/>
      <c r="Q28" s="10"/>
    </row>
    <row r="29" spans="2:17" x14ac:dyDescent="0.25">
      <c r="E29" s="10"/>
      <c r="F29" s="6" t="s">
        <v>22</v>
      </c>
      <c r="M29" s="10"/>
      <c r="N29" s="6" t="s">
        <v>22</v>
      </c>
      <c r="Q29" s="10"/>
    </row>
    <row r="30" spans="2:17" ht="15.75" x14ac:dyDescent="0.25">
      <c r="E30" s="10"/>
      <c r="F30" s="6" t="s">
        <v>19</v>
      </c>
      <c r="G30" s="6" t="str">
        <f t="shared" ref="G30:G49" si="4">D56</f>
        <v>1Rx3L dBc Log Mag(dB)</v>
      </c>
      <c r="H30" s="35">
        <v>1</v>
      </c>
      <c r="M30" s="10"/>
      <c r="N30" s="6" t="s">
        <v>19</v>
      </c>
      <c r="O30" s="6" t="str">
        <f t="shared" ref="O30:O49" si="5">L56</f>
        <v>1Rx3L dBc Log Mag(dB)</v>
      </c>
      <c r="P30" s="35">
        <v>1</v>
      </c>
      <c r="Q30" s="10"/>
    </row>
    <row r="31" spans="2:17" ht="15.75" x14ac:dyDescent="0.25">
      <c r="B31" s="88" t="s">
        <v>18</v>
      </c>
      <c r="E31" s="10"/>
      <c r="F31" s="6">
        <f t="shared" ref="F31:F49" si="6">B57/1000000000</f>
        <v>26.989000000000001</v>
      </c>
      <c r="G31" s="6">
        <f t="shared" si="4"/>
        <v>-4.8507484999999999</v>
      </c>
      <c r="H31" s="36">
        <f>ABS(AVERAGE(G31:G49)-(H30-1)*5)</f>
        <v>15.516872342105264</v>
      </c>
      <c r="J31" s="88" t="s">
        <v>18</v>
      </c>
      <c r="M31" s="10"/>
      <c r="N31" s="6">
        <f t="shared" ref="N31:N49" si="7">J57/1000000000</f>
        <v>26.989000000000001</v>
      </c>
      <c r="O31" s="6">
        <f t="shared" si="5"/>
        <v>-4.7391614999999998</v>
      </c>
      <c r="P31" s="36">
        <f>ABS(AVERAGE(O31:O49)-(P30-1)*5)</f>
        <v>15.536764247368419</v>
      </c>
      <c r="Q31" s="10"/>
    </row>
    <row r="32" spans="2:17" x14ac:dyDescent="0.25">
      <c r="B32" s="88" t="s">
        <v>19</v>
      </c>
      <c r="C32" s="88" t="s">
        <v>123</v>
      </c>
      <c r="D32" s="88" t="s">
        <v>31</v>
      </c>
      <c r="E32" s="10"/>
      <c r="F32" s="6">
        <f t="shared" si="6"/>
        <v>27.934055555556</v>
      </c>
      <c r="G32" s="6">
        <f t="shared" si="4"/>
        <v>-10.985223</v>
      </c>
      <c r="J32" s="88" t="s">
        <v>19</v>
      </c>
      <c r="K32" s="88" t="s">
        <v>123</v>
      </c>
      <c r="L32" s="88" t="s">
        <v>31</v>
      </c>
      <c r="M32" s="10"/>
      <c r="N32" s="6">
        <f t="shared" si="7"/>
        <v>27.934055555556</v>
      </c>
      <c r="O32" s="6">
        <f t="shared" si="5"/>
        <v>-10.488594000000001</v>
      </c>
      <c r="Q32" s="10"/>
    </row>
    <row r="33" spans="2:17" x14ac:dyDescent="0.25">
      <c r="B33" s="88">
        <v>17909000000</v>
      </c>
      <c r="C33" s="88">
        <v>-29.790482000000001</v>
      </c>
      <c r="D33" s="88">
        <v>-18.883524000000001</v>
      </c>
      <c r="E33" s="10"/>
      <c r="F33" s="6">
        <f t="shared" si="6"/>
        <v>28.879111111111001</v>
      </c>
      <c r="G33" s="6">
        <f t="shared" si="4"/>
        <v>-14.617634000000001</v>
      </c>
      <c r="J33" s="88">
        <v>17909000000</v>
      </c>
      <c r="K33" s="88">
        <v>-50.507266999999999</v>
      </c>
      <c r="L33" s="88">
        <v>-38.715145</v>
      </c>
      <c r="M33" s="10"/>
      <c r="N33" s="6">
        <f t="shared" si="7"/>
        <v>28.879111111111001</v>
      </c>
      <c r="O33" s="6">
        <f t="shared" si="5"/>
        <v>-12.039339</v>
      </c>
      <c r="Q33" s="10"/>
    </row>
    <row r="34" spans="2:17" x14ac:dyDescent="0.25">
      <c r="B34" s="88">
        <v>19358500000</v>
      </c>
      <c r="C34" s="88">
        <v>-32.746830000000003</v>
      </c>
      <c r="D34" s="88">
        <v>-26.342269999999999</v>
      </c>
      <c r="E34" s="10"/>
      <c r="F34" s="6">
        <f t="shared" si="6"/>
        <v>29.824166666667001</v>
      </c>
      <c r="G34" s="6">
        <f t="shared" si="4"/>
        <v>-19.465638999999999</v>
      </c>
      <c r="J34" s="88">
        <v>19358500000</v>
      </c>
      <c r="K34" s="88">
        <v>-51.973492</v>
      </c>
      <c r="L34" s="88">
        <v>-44.552222999999998</v>
      </c>
      <c r="M34" s="10"/>
      <c r="N34" s="6">
        <f t="shared" si="7"/>
        <v>29.824166666667001</v>
      </c>
      <c r="O34" s="6">
        <f t="shared" si="5"/>
        <v>-13.242685</v>
      </c>
      <c r="Q34" s="10"/>
    </row>
    <row r="35" spans="2:17" x14ac:dyDescent="0.25">
      <c r="B35" s="88">
        <v>20808000000</v>
      </c>
      <c r="C35" s="88">
        <v>-35.346325</v>
      </c>
      <c r="D35" s="88">
        <v>-28.705486000000001</v>
      </c>
      <c r="E35" s="10"/>
      <c r="F35" s="6">
        <f t="shared" si="6"/>
        <v>30.769222222222002</v>
      </c>
      <c r="G35" s="6">
        <f t="shared" si="4"/>
        <v>-21.444887000000001</v>
      </c>
      <c r="J35" s="88">
        <v>20808000000</v>
      </c>
      <c r="K35" s="88">
        <v>-47.283164999999997</v>
      </c>
      <c r="L35" s="88">
        <v>-40.172801999999997</v>
      </c>
      <c r="M35" s="10"/>
      <c r="N35" s="6">
        <f t="shared" si="7"/>
        <v>30.769222222222002</v>
      </c>
      <c r="O35" s="6">
        <f t="shared" si="5"/>
        <v>-14.812263</v>
      </c>
      <c r="Q35" s="10"/>
    </row>
    <row r="36" spans="2:17" x14ac:dyDescent="0.25">
      <c r="B36" s="88">
        <v>22257500000</v>
      </c>
      <c r="C36" s="88">
        <v>-38.216155999999998</v>
      </c>
      <c r="D36" s="88">
        <v>-31.946795000000002</v>
      </c>
      <c r="E36" s="10"/>
      <c r="F36" s="6">
        <f t="shared" si="6"/>
        <v>31.714277777778001</v>
      </c>
      <c r="G36" s="6">
        <f t="shared" si="4"/>
        <v>-21.585363000000001</v>
      </c>
      <c r="J36" s="88">
        <v>22257500000</v>
      </c>
      <c r="K36" s="88">
        <v>-44.535331999999997</v>
      </c>
      <c r="L36" s="88">
        <v>-37.114651000000002</v>
      </c>
      <c r="M36" s="10"/>
      <c r="N36" s="6">
        <f t="shared" si="7"/>
        <v>31.714277777778001</v>
      </c>
      <c r="O36" s="6">
        <f t="shared" si="5"/>
        <v>-16.450308</v>
      </c>
      <c r="Q36" s="10"/>
    </row>
    <row r="37" spans="2:17" x14ac:dyDescent="0.25">
      <c r="B37" s="88">
        <v>23707000000</v>
      </c>
      <c r="C37" s="88">
        <v>-39.446621</v>
      </c>
      <c r="D37" s="88">
        <v>-33.244621000000002</v>
      </c>
      <c r="E37" s="10"/>
      <c r="F37" s="6">
        <f t="shared" si="6"/>
        <v>32.659333333333002</v>
      </c>
      <c r="G37" s="6">
        <f t="shared" si="4"/>
        <v>-19.710787</v>
      </c>
      <c r="J37" s="88">
        <v>23707000000</v>
      </c>
      <c r="K37" s="88">
        <v>-42.488514000000002</v>
      </c>
      <c r="L37" s="88">
        <v>-34.863312000000001</v>
      </c>
      <c r="M37" s="10"/>
      <c r="N37" s="6">
        <f t="shared" si="7"/>
        <v>32.659333333333002</v>
      </c>
      <c r="O37" s="6">
        <f t="shared" si="5"/>
        <v>-16.984425000000002</v>
      </c>
      <c r="Q37" s="10"/>
    </row>
    <row r="38" spans="2:17" x14ac:dyDescent="0.25">
      <c r="B38" s="88">
        <v>25156500000</v>
      </c>
      <c r="C38" s="88">
        <v>-36.083934999999997</v>
      </c>
      <c r="D38" s="88">
        <v>-29.426238999999999</v>
      </c>
      <c r="E38" s="10"/>
      <c r="F38" s="6">
        <f t="shared" si="6"/>
        <v>33.604388888888998</v>
      </c>
      <c r="G38" s="6">
        <f t="shared" si="4"/>
        <v>-18.699079999999999</v>
      </c>
      <c r="J38" s="88">
        <v>25156500000</v>
      </c>
      <c r="K38" s="88">
        <v>-41.574992999999999</v>
      </c>
      <c r="L38" s="88">
        <v>-33.697231000000002</v>
      </c>
      <c r="M38" s="10"/>
      <c r="N38" s="6">
        <f t="shared" si="7"/>
        <v>33.604388888888998</v>
      </c>
      <c r="O38" s="6">
        <f t="shared" si="5"/>
        <v>-18.124302</v>
      </c>
      <c r="Q38" s="10"/>
    </row>
    <row r="39" spans="2:17" x14ac:dyDescent="0.25">
      <c r="B39" s="88">
        <v>26606000000</v>
      </c>
      <c r="C39" s="88">
        <v>-33.190677999999998</v>
      </c>
      <c r="D39" s="88">
        <v>-25.882753000000001</v>
      </c>
      <c r="E39" s="10"/>
      <c r="F39" s="6">
        <f t="shared" si="6"/>
        <v>34.549444444443999</v>
      </c>
      <c r="G39" s="6">
        <f t="shared" si="4"/>
        <v>-16.682423</v>
      </c>
      <c r="J39" s="88">
        <v>26606000000</v>
      </c>
      <c r="K39" s="88">
        <v>-40.581893999999998</v>
      </c>
      <c r="L39" s="88">
        <v>-32.017944</v>
      </c>
      <c r="M39" s="10"/>
      <c r="N39" s="6">
        <f t="shared" si="7"/>
        <v>34.549444444443999</v>
      </c>
      <c r="O39" s="6">
        <f t="shared" si="5"/>
        <v>-20.541630000000001</v>
      </c>
      <c r="Q39" s="10"/>
    </row>
    <row r="40" spans="2:17" x14ac:dyDescent="0.25">
      <c r="B40" s="88">
        <v>28055500000</v>
      </c>
      <c r="C40" s="88">
        <v>-32.780121000000001</v>
      </c>
      <c r="D40" s="88">
        <v>-25.182300999999999</v>
      </c>
      <c r="E40" s="10"/>
      <c r="F40" s="6">
        <f t="shared" si="6"/>
        <v>35.494500000000002</v>
      </c>
      <c r="G40" s="6">
        <f t="shared" si="4"/>
        <v>-16.161843999999999</v>
      </c>
      <c r="J40" s="88">
        <v>28055500000</v>
      </c>
      <c r="K40" s="88">
        <v>-40.105572000000002</v>
      </c>
      <c r="L40" s="88">
        <v>-32.115704000000001</v>
      </c>
      <c r="M40" s="10"/>
      <c r="N40" s="6">
        <f t="shared" si="7"/>
        <v>35.494500000000002</v>
      </c>
      <c r="O40" s="6">
        <f t="shared" si="5"/>
        <v>-21.854655999999999</v>
      </c>
      <c r="Q40" s="10"/>
    </row>
    <row r="41" spans="2:17" x14ac:dyDescent="0.25">
      <c r="B41" s="88">
        <v>29505000000</v>
      </c>
      <c r="C41" s="88">
        <v>-29.786549000000001</v>
      </c>
      <c r="D41" s="88">
        <v>-22.454211999999998</v>
      </c>
      <c r="E41" s="10"/>
      <c r="F41" s="6">
        <f t="shared" si="6"/>
        <v>36.439555555555998</v>
      </c>
      <c r="G41" s="6">
        <f t="shared" si="4"/>
        <v>-16.200676000000001</v>
      </c>
      <c r="J41" s="88">
        <v>29505000000</v>
      </c>
      <c r="K41" s="88">
        <v>-40.416804999999997</v>
      </c>
      <c r="L41" s="88">
        <v>-32.269989000000002</v>
      </c>
      <c r="M41" s="10"/>
      <c r="N41" s="6">
        <f t="shared" si="7"/>
        <v>36.439555555555998</v>
      </c>
      <c r="O41" s="6">
        <f t="shared" si="5"/>
        <v>-21.651278000000001</v>
      </c>
      <c r="Q41" s="10"/>
    </row>
    <row r="42" spans="2:17" x14ac:dyDescent="0.25">
      <c r="B42" s="88">
        <v>30954500000</v>
      </c>
      <c r="C42" s="88">
        <v>-28.779807999999999</v>
      </c>
      <c r="D42" s="88">
        <v>-21.602974</v>
      </c>
      <c r="E42" s="10"/>
      <c r="F42" s="6">
        <f t="shared" si="6"/>
        <v>37.384611111110999</v>
      </c>
      <c r="G42" s="6">
        <f t="shared" si="4"/>
        <v>-16.010511000000001</v>
      </c>
      <c r="J42" s="88">
        <v>30954500000</v>
      </c>
      <c r="K42" s="88">
        <v>-41.634788999999998</v>
      </c>
      <c r="L42" s="88">
        <v>-33.355010999999998</v>
      </c>
      <c r="M42" s="10"/>
      <c r="N42" s="6">
        <f t="shared" si="7"/>
        <v>37.384611111110999</v>
      </c>
      <c r="O42" s="6">
        <f t="shared" si="5"/>
        <v>-21.340458000000002</v>
      </c>
      <c r="Q42" s="10"/>
    </row>
    <row r="43" spans="2:17" x14ac:dyDescent="0.25">
      <c r="B43" s="88">
        <v>32404000000</v>
      </c>
      <c r="C43" s="88">
        <v>-28.191883000000001</v>
      </c>
      <c r="D43" s="88">
        <v>-21.073226999999999</v>
      </c>
      <c r="E43" s="10"/>
      <c r="F43" s="6">
        <f t="shared" si="6"/>
        <v>38.329666666667002</v>
      </c>
      <c r="G43" s="6">
        <f t="shared" si="4"/>
        <v>-14.595402999999999</v>
      </c>
      <c r="J43" s="88">
        <v>32404000000</v>
      </c>
      <c r="K43" s="88">
        <v>-45.078671</v>
      </c>
      <c r="L43" s="88">
        <v>-36.824451000000003</v>
      </c>
      <c r="M43" s="10"/>
      <c r="N43" s="6">
        <f t="shared" si="7"/>
        <v>38.329666666667002</v>
      </c>
      <c r="O43" s="6">
        <f t="shared" si="5"/>
        <v>-20.423269000000001</v>
      </c>
      <c r="Q43" s="10"/>
    </row>
    <row r="44" spans="2:17" x14ac:dyDescent="0.25">
      <c r="B44" s="88">
        <v>33853500000</v>
      </c>
      <c r="C44" s="88">
        <v>-29.155892999999999</v>
      </c>
      <c r="D44" s="88">
        <v>-21.692437999999999</v>
      </c>
      <c r="E44" s="10"/>
      <c r="F44" s="6">
        <f t="shared" si="6"/>
        <v>39.274722222222003</v>
      </c>
      <c r="G44" s="6">
        <f t="shared" si="4"/>
        <v>-12.879818999999999</v>
      </c>
      <c r="J44" s="88">
        <v>33853500000</v>
      </c>
      <c r="K44" s="88">
        <v>-46.708804999999998</v>
      </c>
      <c r="L44" s="88">
        <v>-38.356059999999999</v>
      </c>
      <c r="M44" s="10"/>
      <c r="N44" s="6">
        <f t="shared" si="7"/>
        <v>39.274722222222003</v>
      </c>
      <c r="O44" s="6">
        <f t="shared" si="5"/>
        <v>-19.041032999999999</v>
      </c>
      <c r="Q44" s="10"/>
    </row>
    <row r="45" spans="2:17" x14ac:dyDescent="0.25">
      <c r="B45" s="88">
        <v>35303000000</v>
      </c>
      <c r="C45" s="88">
        <v>-31.468273</v>
      </c>
      <c r="D45" s="88">
        <v>-23.528879</v>
      </c>
      <c r="E45" s="10"/>
      <c r="F45" s="6">
        <f t="shared" si="6"/>
        <v>40.219777777777999</v>
      </c>
      <c r="G45" s="6">
        <f t="shared" si="4"/>
        <v>-11.997908000000001</v>
      </c>
      <c r="J45" s="88">
        <v>35303000000</v>
      </c>
      <c r="K45" s="88">
        <v>-41.485064999999999</v>
      </c>
      <c r="L45" s="88">
        <v>-33.083744000000003</v>
      </c>
      <c r="M45" s="10"/>
      <c r="N45" s="6">
        <f t="shared" si="7"/>
        <v>40.219777777777999</v>
      </c>
      <c r="O45" s="6">
        <f t="shared" si="5"/>
        <v>-16.478577000000001</v>
      </c>
      <c r="Q45" s="10"/>
    </row>
    <row r="46" spans="2:17" x14ac:dyDescent="0.25">
      <c r="B46" s="88">
        <v>36752500000</v>
      </c>
      <c r="C46" s="88">
        <v>-33.078442000000003</v>
      </c>
      <c r="D46" s="88">
        <v>-23.713159999999998</v>
      </c>
      <c r="E46" s="10"/>
      <c r="F46" s="6">
        <f t="shared" si="6"/>
        <v>41.164833333333</v>
      </c>
      <c r="G46" s="6">
        <f t="shared" si="4"/>
        <v>-12.520416000000001</v>
      </c>
      <c r="J46" s="88">
        <v>36752500000</v>
      </c>
      <c r="K46" s="88">
        <v>-39.086418000000002</v>
      </c>
      <c r="L46" s="88">
        <v>-30.541768999999999</v>
      </c>
      <c r="M46" s="10"/>
      <c r="N46" s="6">
        <f t="shared" si="7"/>
        <v>41.164833333333</v>
      </c>
      <c r="O46" s="6">
        <f t="shared" si="5"/>
        <v>-14.370915999999999</v>
      </c>
      <c r="Q46" s="10"/>
    </row>
    <row r="47" spans="2:17" x14ac:dyDescent="0.25">
      <c r="B47" s="88">
        <v>38202000000</v>
      </c>
      <c r="C47" s="88">
        <v>-32.368332000000002</v>
      </c>
      <c r="D47" s="88">
        <v>-22.243773999999998</v>
      </c>
      <c r="E47" s="10"/>
      <c r="F47" s="6">
        <f t="shared" si="6"/>
        <v>42.109888888889003</v>
      </c>
      <c r="G47" s="6">
        <f t="shared" si="4"/>
        <v>-15.068913</v>
      </c>
      <c r="J47" s="88">
        <v>38202000000</v>
      </c>
      <c r="K47" s="88">
        <v>-40.203170999999998</v>
      </c>
      <c r="L47" s="88">
        <v>-30.862065999999999</v>
      </c>
      <c r="M47" s="10"/>
      <c r="N47" s="6">
        <f t="shared" si="7"/>
        <v>42.109888888889003</v>
      </c>
      <c r="O47" s="6">
        <f t="shared" si="5"/>
        <v>-12.147614000000001</v>
      </c>
      <c r="Q47" s="10"/>
    </row>
    <row r="48" spans="2:17" x14ac:dyDescent="0.25">
      <c r="B48" s="88">
        <v>39651500000</v>
      </c>
      <c r="C48" s="88">
        <v>-30.126563999999998</v>
      </c>
      <c r="D48" s="88">
        <v>-20.435252999999999</v>
      </c>
      <c r="E48" s="10"/>
      <c r="F48" s="6">
        <f t="shared" si="6"/>
        <v>43.054944444443997</v>
      </c>
      <c r="G48" s="6">
        <f t="shared" si="4"/>
        <v>-15.580911</v>
      </c>
      <c r="J48" s="88">
        <v>39651500000</v>
      </c>
      <c r="K48" s="88">
        <v>-45.124523000000003</v>
      </c>
      <c r="L48" s="88">
        <v>-35.382525999999999</v>
      </c>
      <c r="M48" s="10"/>
      <c r="N48" s="6">
        <f t="shared" si="7"/>
        <v>43.054944444443997</v>
      </c>
      <c r="O48" s="6">
        <f t="shared" si="5"/>
        <v>-10.757707</v>
      </c>
      <c r="Q48" s="10"/>
    </row>
    <row r="49" spans="2:17" x14ac:dyDescent="0.25">
      <c r="B49" s="88">
        <v>41101000000</v>
      </c>
      <c r="C49" s="88">
        <v>-28.284320999999998</v>
      </c>
      <c r="D49" s="88">
        <v>-19.034061000000001</v>
      </c>
      <c r="E49" s="10"/>
      <c r="F49" s="6">
        <f t="shared" si="6"/>
        <v>44</v>
      </c>
      <c r="G49" s="6">
        <f t="shared" si="4"/>
        <v>-15.762389000000001</v>
      </c>
      <c r="J49" s="88">
        <v>41101000000</v>
      </c>
      <c r="K49" s="88">
        <v>-46.425635999999997</v>
      </c>
      <c r="L49" s="88">
        <v>-36.334209000000001</v>
      </c>
      <c r="M49" s="10"/>
      <c r="N49" s="6">
        <f t="shared" si="7"/>
        <v>44</v>
      </c>
      <c r="O49" s="6">
        <f t="shared" si="5"/>
        <v>-9.7103052000000005</v>
      </c>
      <c r="Q49" s="10"/>
    </row>
    <row r="50" spans="2:17" x14ac:dyDescent="0.25">
      <c r="B50" s="88">
        <v>42550500000</v>
      </c>
      <c r="C50" s="88">
        <v>-28.690079000000001</v>
      </c>
      <c r="D50" s="88">
        <v>-18.790984999999999</v>
      </c>
      <c r="E50" s="10"/>
      <c r="F50" s="6" t="s">
        <v>21</v>
      </c>
      <c r="J50" s="88">
        <v>42550500000</v>
      </c>
      <c r="K50" s="88">
        <v>-49.143166000000001</v>
      </c>
      <c r="L50" s="88">
        <v>-38.561397999999997</v>
      </c>
      <c r="M50" s="10"/>
      <c r="N50" s="6" t="s">
        <v>21</v>
      </c>
      <c r="Q50" s="10"/>
    </row>
    <row r="51" spans="2:17" x14ac:dyDescent="0.25">
      <c r="B51" s="88">
        <v>44000000000</v>
      </c>
      <c r="C51" s="88">
        <v>-32.519485000000003</v>
      </c>
      <c r="D51" s="88">
        <v>-21.086845</v>
      </c>
      <c r="E51" s="10"/>
      <c r="J51" s="88">
        <v>44000000000</v>
      </c>
      <c r="K51" s="88">
        <v>-49.083179000000001</v>
      </c>
      <c r="L51" s="88">
        <v>-38.831879000000001</v>
      </c>
      <c r="M51" s="10"/>
      <c r="Q51" s="10"/>
    </row>
    <row r="52" spans="2:17" x14ac:dyDescent="0.25">
      <c r="B52" s="88" t="s">
        <v>21</v>
      </c>
      <c r="E52" s="8"/>
      <c r="J52" s="88" t="s">
        <v>21</v>
      </c>
      <c r="M52" s="8"/>
      <c r="Q52" s="8"/>
    </row>
    <row r="53" spans="2:17" x14ac:dyDescent="0.25">
      <c r="E53" s="8"/>
      <c r="F53" s="6" t="s">
        <v>23</v>
      </c>
      <c r="M53" s="8"/>
      <c r="N53" s="6" t="s">
        <v>23</v>
      </c>
      <c r="Q53" s="8"/>
    </row>
    <row r="54" spans="2:17" ht="15.75" x14ac:dyDescent="0.25">
      <c r="E54" s="8"/>
      <c r="F54" s="6" t="s">
        <v>19</v>
      </c>
      <c r="G54" s="6" t="str">
        <f t="shared" ref="G54:G73" si="8">D80</f>
        <v>1Rx4L dBc Log Mag(dB)</v>
      </c>
      <c r="H54" s="35">
        <v>1</v>
      </c>
      <c r="M54" s="8"/>
      <c r="N54" s="6" t="s">
        <v>19</v>
      </c>
      <c r="O54" s="6" t="str">
        <f t="shared" ref="O54:O73" si="9">L80</f>
        <v>1Rx4L dBc Log Mag(dB)</v>
      </c>
      <c r="P54" s="35">
        <v>1</v>
      </c>
      <c r="Q54" s="8"/>
    </row>
    <row r="55" spans="2:17" ht="15.75" x14ac:dyDescent="0.25">
      <c r="B55" s="88" t="s">
        <v>22</v>
      </c>
      <c r="E55" s="8"/>
      <c r="F55" s="6">
        <f t="shared" ref="F55:F73" si="10">B81/1000000000</f>
        <v>35.908999999999999</v>
      </c>
      <c r="G55" s="6">
        <f t="shared" si="8"/>
        <v>-52.896324</v>
      </c>
      <c r="H55" s="36">
        <f>ABS(AVERAGE(G55:G73)-(H54-1)*5)</f>
        <v>44.425836578947369</v>
      </c>
      <c r="J55" s="88" t="s">
        <v>22</v>
      </c>
      <c r="M55" s="8"/>
      <c r="N55" s="6">
        <f t="shared" ref="N55:N73" si="11">J81/1000000000</f>
        <v>35.908999999999999</v>
      </c>
      <c r="O55" s="6">
        <f t="shared" si="9"/>
        <v>-25.333517000000001</v>
      </c>
      <c r="P55" s="36">
        <f>ABS(AVERAGE(O55:O73)-(P54-1)*5)</f>
        <v>38.717121894736842</v>
      </c>
      <c r="Q55" s="8"/>
    </row>
    <row r="56" spans="2:17" x14ac:dyDescent="0.25">
      <c r="B56" s="88" t="s">
        <v>19</v>
      </c>
      <c r="C56" s="88" t="s">
        <v>124</v>
      </c>
      <c r="D56" s="88" t="s">
        <v>32</v>
      </c>
      <c r="E56" s="8"/>
      <c r="F56" s="6">
        <f t="shared" si="10"/>
        <v>36.358499999999999</v>
      </c>
      <c r="G56" s="6">
        <f t="shared" si="8"/>
        <v>-59.628360999999998</v>
      </c>
      <c r="J56" s="88" t="s">
        <v>19</v>
      </c>
      <c r="K56" s="88" t="s">
        <v>124</v>
      </c>
      <c r="L56" s="88" t="s">
        <v>32</v>
      </c>
      <c r="M56" s="8"/>
      <c r="N56" s="6">
        <f t="shared" si="11"/>
        <v>36.358499999999999</v>
      </c>
      <c r="O56" s="6">
        <f t="shared" si="9"/>
        <v>-29.727619000000001</v>
      </c>
      <c r="Q56" s="8"/>
    </row>
    <row r="57" spans="2:17" x14ac:dyDescent="0.25">
      <c r="B57" s="88">
        <v>26989000000</v>
      </c>
      <c r="C57" s="88">
        <v>-15.757706000000001</v>
      </c>
      <c r="D57" s="88">
        <v>-4.8507484999999999</v>
      </c>
      <c r="E57" s="8"/>
      <c r="F57" s="6">
        <f t="shared" si="10"/>
        <v>36.808</v>
      </c>
      <c r="G57" s="6">
        <f t="shared" si="8"/>
        <v>-48.014999000000003</v>
      </c>
      <c r="J57" s="88">
        <v>26989000000</v>
      </c>
      <c r="K57" s="88">
        <v>-16.531282000000001</v>
      </c>
      <c r="L57" s="88">
        <v>-4.7391614999999998</v>
      </c>
      <c r="M57" s="8"/>
      <c r="N57" s="6">
        <f t="shared" si="11"/>
        <v>36.808</v>
      </c>
      <c r="O57" s="6">
        <f t="shared" si="9"/>
        <v>-30.343615</v>
      </c>
      <c r="Q57" s="8"/>
    </row>
    <row r="58" spans="2:17" x14ac:dyDescent="0.25">
      <c r="B58" s="88">
        <v>27934055555.556</v>
      </c>
      <c r="C58" s="88">
        <v>-17.389783999999999</v>
      </c>
      <c r="D58" s="88">
        <v>-10.985223</v>
      </c>
      <c r="E58" s="8"/>
      <c r="F58" s="6">
        <f t="shared" si="10"/>
        <v>37.2575</v>
      </c>
      <c r="G58" s="6">
        <f t="shared" si="8"/>
        <v>-44.338813999999999</v>
      </c>
      <c r="J58" s="88">
        <v>27934055555.556</v>
      </c>
      <c r="K58" s="88">
        <v>-17.909863000000001</v>
      </c>
      <c r="L58" s="88">
        <v>-10.488594000000001</v>
      </c>
      <c r="M58" s="8"/>
      <c r="N58" s="6">
        <f t="shared" si="11"/>
        <v>37.2575</v>
      </c>
      <c r="O58" s="6">
        <f t="shared" si="9"/>
        <v>-31.20327</v>
      </c>
      <c r="Q58" s="8"/>
    </row>
    <row r="59" spans="2:17" x14ac:dyDescent="0.25">
      <c r="B59" s="88">
        <v>28879111111.111</v>
      </c>
      <c r="C59" s="88">
        <v>-21.258472000000001</v>
      </c>
      <c r="D59" s="88">
        <v>-14.617634000000001</v>
      </c>
      <c r="E59" s="8"/>
      <c r="F59" s="6">
        <f t="shared" si="10"/>
        <v>37.707000000000001</v>
      </c>
      <c r="G59" s="6">
        <f t="shared" si="8"/>
        <v>-43.423588000000002</v>
      </c>
      <c r="J59" s="88">
        <v>28879111111.111</v>
      </c>
      <c r="K59" s="88">
        <v>-19.149702000000001</v>
      </c>
      <c r="L59" s="88">
        <v>-12.039339</v>
      </c>
      <c r="M59" s="8"/>
      <c r="N59" s="6">
        <f t="shared" si="11"/>
        <v>37.707000000000001</v>
      </c>
      <c r="O59" s="6">
        <f t="shared" si="9"/>
        <v>-32.500461999999999</v>
      </c>
      <c r="Q59" s="8"/>
    </row>
    <row r="60" spans="2:17" x14ac:dyDescent="0.25">
      <c r="B60" s="88">
        <v>29824166666.667</v>
      </c>
      <c r="C60" s="88">
        <v>-25.734998999999998</v>
      </c>
      <c r="D60" s="88">
        <v>-19.465638999999999</v>
      </c>
      <c r="E60" s="8"/>
      <c r="F60" s="6">
        <f t="shared" si="10"/>
        <v>38.156500000000001</v>
      </c>
      <c r="G60" s="6">
        <f t="shared" si="8"/>
        <v>-41.727623000000001</v>
      </c>
      <c r="J60" s="88">
        <v>29824166666.667</v>
      </c>
      <c r="K60" s="88">
        <v>-20.663364000000001</v>
      </c>
      <c r="L60" s="88">
        <v>-13.242685</v>
      </c>
      <c r="M60" s="8"/>
      <c r="N60" s="6">
        <f t="shared" si="11"/>
        <v>38.156500000000001</v>
      </c>
      <c r="O60" s="6">
        <f t="shared" si="9"/>
        <v>-33.607002000000001</v>
      </c>
      <c r="Q60" s="8"/>
    </row>
    <row r="61" spans="2:17" x14ac:dyDescent="0.25">
      <c r="B61" s="88">
        <v>30769222222.222</v>
      </c>
      <c r="C61" s="88">
        <v>-27.646885000000001</v>
      </c>
      <c r="D61" s="88">
        <v>-21.444887000000001</v>
      </c>
      <c r="E61" s="8"/>
      <c r="F61" s="6">
        <f t="shared" si="10"/>
        <v>38.606000000000002</v>
      </c>
      <c r="G61" s="6">
        <f t="shared" si="8"/>
        <v>-40.080359999999999</v>
      </c>
      <c r="J61" s="88">
        <v>30769222222.222</v>
      </c>
      <c r="K61" s="88">
        <v>-22.437463999999999</v>
      </c>
      <c r="L61" s="88">
        <v>-14.812263</v>
      </c>
      <c r="M61" s="8"/>
      <c r="N61" s="6">
        <f t="shared" si="11"/>
        <v>38.606000000000002</v>
      </c>
      <c r="O61" s="6">
        <f t="shared" si="9"/>
        <v>-33.917873</v>
      </c>
      <c r="Q61" s="8"/>
    </row>
    <row r="62" spans="2:17" x14ac:dyDescent="0.25">
      <c r="B62" s="88">
        <v>31714277777.778</v>
      </c>
      <c r="C62" s="88">
        <v>-28.243058999999999</v>
      </c>
      <c r="D62" s="88">
        <v>-21.585363000000001</v>
      </c>
      <c r="E62" s="8"/>
      <c r="F62" s="6">
        <f t="shared" si="10"/>
        <v>39.055500000000002</v>
      </c>
      <c r="G62" s="6">
        <f t="shared" si="8"/>
        <v>-39.491580999999996</v>
      </c>
      <c r="J62" s="88">
        <v>31714277777.778</v>
      </c>
      <c r="K62" s="88">
        <v>-24.328067999999998</v>
      </c>
      <c r="L62" s="88">
        <v>-16.450308</v>
      </c>
      <c r="M62" s="8"/>
      <c r="N62" s="6">
        <f t="shared" si="11"/>
        <v>39.055500000000002</v>
      </c>
      <c r="O62" s="6">
        <f t="shared" si="9"/>
        <v>-35.822978999999997</v>
      </c>
      <c r="Q62" s="8"/>
    </row>
    <row r="63" spans="2:17" x14ac:dyDescent="0.25">
      <c r="B63" s="88">
        <v>32659333333.333</v>
      </c>
      <c r="C63" s="88">
        <v>-27.018711</v>
      </c>
      <c r="D63" s="88">
        <v>-19.710787</v>
      </c>
      <c r="E63" s="8"/>
      <c r="F63" s="6">
        <f t="shared" si="10"/>
        <v>39.505000000000003</v>
      </c>
      <c r="G63" s="6">
        <f t="shared" si="8"/>
        <v>-41.949432000000002</v>
      </c>
      <c r="J63" s="88">
        <v>32659333333.333</v>
      </c>
      <c r="K63" s="88">
        <v>-25.548378</v>
      </c>
      <c r="L63" s="88">
        <v>-16.984425000000002</v>
      </c>
      <c r="M63" s="8"/>
      <c r="N63" s="6">
        <f t="shared" si="11"/>
        <v>39.505000000000003</v>
      </c>
      <c r="O63" s="6">
        <f t="shared" si="9"/>
        <v>-37.457745000000003</v>
      </c>
      <c r="Q63" s="8"/>
    </row>
    <row r="64" spans="2:17" x14ac:dyDescent="0.25">
      <c r="B64" s="88">
        <v>33604388888.889</v>
      </c>
      <c r="C64" s="88">
        <v>-26.296900000000001</v>
      </c>
      <c r="D64" s="88">
        <v>-18.699079999999999</v>
      </c>
      <c r="E64" s="8"/>
      <c r="F64" s="6">
        <f t="shared" si="10"/>
        <v>39.954500000000003</v>
      </c>
      <c r="G64" s="6">
        <f t="shared" si="8"/>
        <v>-43.701991999999997</v>
      </c>
      <c r="J64" s="88">
        <v>33604388888.889</v>
      </c>
      <c r="K64" s="88">
        <v>-26.114170000000001</v>
      </c>
      <c r="L64" s="88">
        <v>-18.124302</v>
      </c>
      <c r="M64" s="8"/>
      <c r="N64" s="6">
        <f t="shared" si="11"/>
        <v>39.954500000000003</v>
      </c>
      <c r="O64" s="6">
        <f t="shared" si="9"/>
        <v>-39.254367999999999</v>
      </c>
      <c r="Q64" s="8"/>
    </row>
    <row r="65" spans="2:17" x14ac:dyDescent="0.25">
      <c r="B65" s="88">
        <v>34549444444.444</v>
      </c>
      <c r="C65" s="88">
        <v>-24.014759000000002</v>
      </c>
      <c r="D65" s="88">
        <v>-16.682423</v>
      </c>
      <c r="E65" s="8"/>
      <c r="F65" s="6">
        <f t="shared" si="10"/>
        <v>40.404000000000003</v>
      </c>
      <c r="G65" s="6">
        <f t="shared" si="8"/>
        <v>-48.382266999999999</v>
      </c>
      <c r="J65" s="88">
        <v>34549444444.444</v>
      </c>
      <c r="K65" s="88">
        <v>-28.688448000000001</v>
      </c>
      <c r="L65" s="88">
        <v>-20.541630000000001</v>
      </c>
      <c r="M65" s="8"/>
      <c r="N65" s="6">
        <f t="shared" si="11"/>
        <v>40.404000000000003</v>
      </c>
      <c r="O65" s="6">
        <f t="shared" si="9"/>
        <v>-42.917076000000002</v>
      </c>
      <c r="Q65" s="8"/>
    </row>
    <row r="66" spans="2:17" x14ac:dyDescent="0.25">
      <c r="B66" s="88">
        <v>35494500000</v>
      </c>
      <c r="C66" s="88">
        <v>-23.338678000000002</v>
      </c>
      <c r="D66" s="88">
        <v>-16.161843999999999</v>
      </c>
      <c r="E66" s="8"/>
      <c r="F66" s="6">
        <f t="shared" si="10"/>
        <v>40.853499999999997</v>
      </c>
      <c r="G66" s="6">
        <f t="shared" si="8"/>
        <v>-45.963253000000002</v>
      </c>
      <c r="J66" s="88">
        <v>35494500000</v>
      </c>
      <c r="K66" s="88">
        <v>-30.134433999999999</v>
      </c>
      <c r="L66" s="88">
        <v>-21.854655999999999</v>
      </c>
      <c r="M66" s="8"/>
      <c r="N66" s="6">
        <f t="shared" si="11"/>
        <v>40.853499999999997</v>
      </c>
      <c r="O66" s="6">
        <f t="shared" si="9"/>
        <v>-43.627879999999998</v>
      </c>
      <c r="Q66" s="8"/>
    </row>
    <row r="67" spans="2:17" x14ac:dyDescent="0.25">
      <c r="B67" s="88">
        <v>36439555555.556</v>
      </c>
      <c r="C67" s="88">
        <v>-23.319334000000001</v>
      </c>
      <c r="D67" s="88">
        <v>-16.200676000000001</v>
      </c>
      <c r="E67" s="8"/>
      <c r="F67" s="6">
        <f t="shared" si="10"/>
        <v>41.302999999999997</v>
      </c>
      <c r="G67" s="6">
        <f t="shared" si="8"/>
        <v>-49.138275</v>
      </c>
      <c r="J67" s="88">
        <v>36439555555.556</v>
      </c>
      <c r="K67" s="88">
        <v>-29.905494999999998</v>
      </c>
      <c r="L67" s="88">
        <v>-21.651278000000001</v>
      </c>
      <c r="M67" s="8"/>
      <c r="N67" s="6">
        <f t="shared" si="11"/>
        <v>41.302999999999997</v>
      </c>
      <c r="O67" s="6">
        <f t="shared" si="9"/>
        <v>-46.238655000000001</v>
      </c>
      <c r="Q67" s="8"/>
    </row>
    <row r="68" spans="2:17" x14ac:dyDescent="0.25">
      <c r="B68" s="88">
        <v>37384611111.111</v>
      </c>
      <c r="C68" s="88">
        <v>-23.473965</v>
      </c>
      <c r="D68" s="88">
        <v>-16.010511000000001</v>
      </c>
      <c r="E68" s="8"/>
      <c r="F68" s="6">
        <f t="shared" si="10"/>
        <v>41.752499999999998</v>
      </c>
      <c r="G68" s="6">
        <f t="shared" si="8"/>
        <v>-46.579678000000001</v>
      </c>
      <c r="J68" s="88">
        <v>37384611111.111</v>
      </c>
      <c r="K68" s="88">
        <v>-29.693200999999998</v>
      </c>
      <c r="L68" s="88">
        <v>-21.340458000000002</v>
      </c>
      <c r="M68" s="8"/>
      <c r="N68" s="6">
        <f t="shared" si="11"/>
        <v>41.752499999999998</v>
      </c>
      <c r="O68" s="6">
        <f t="shared" si="9"/>
        <v>-47.828418999999997</v>
      </c>
      <c r="Q68" s="8"/>
    </row>
    <row r="69" spans="2:17" x14ac:dyDescent="0.25">
      <c r="B69" s="88">
        <v>38329666666.667</v>
      </c>
      <c r="C69" s="88">
        <v>-22.534797999999999</v>
      </c>
      <c r="D69" s="88">
        <v>-14.595402999999999</v>
      </c>
      <c r="E69" s="8"/>
      <c r="F69" s="6">
        <f t="shared" si="10"/>
        <v>42.201999999999998</v>
      </c>
      <c r="G69" s="6">
        <f t="shared" si="8"/>
        <v>-41.378718999999997</v>
      </c>
      <c r="J69" s="88">
        <v>38329666666.667</v>
      </c>
      <c r="K69" s="88">
        <v>-28.824591000000002</v>
      </c>
      <c r="L69" s="88">
        <v>-20.423269000000001</v>
      </c>
      <c r="M69" s="8"/>
      <c r="N69" s="6">
        <f t="shared" si="11"/>
        <v>42.201999999999998</v>
      </c>
      <c r="O69" s="6">
        <f t="shared" si="9"/>
        <v>-46.672237000000003</v>
      </c>
      <c r="Q69" s="8"/>
    </row>
    <row r="70" spans="2:17" x14ac:dyDescent="0.25">
      <c r="B70" s="88">
        <v>39274722222.222</v>
      </c>
      <c r="C70" s="88">
        <v>-22.245101999999999</v>
      </c>
      <c r="D70" s="88">
        <v>-12.879818999999999</v>
      </c>
      <c r="E70" s="8"/>
      <c r="F70" s="6">
        <f t="shared" si="10"/>
        <v>42.651499999999999</v>
      </c>
      <c r="G70" s="6">
        <f t="shared" si="8"/>
        <v>-39.968314999999997</v>
      </c>
      <c r="J70" s="88">
        <v>39274722222.222</v>
      </c>
      <c r="K70" s="88">
        <v>-27.585684000000001</v>
      </c>
      <c r="L70" s="88">
        <v>-19.041032999999999</v>
      </c>
      <c r="M70" s="8"/>
      <c r="N70" s="6">
        <f t="shared" si="11"/>
        <v>42.651499999999999</v>
      </c>
      <c r="O70" s="6">
        <f t="shared" si="9"/>
        <v>-45.680202000000001</v>
      </c>
      <c r="Q70" s="8"/>
    </row>
    <row r="71" spans="2:17" x14ac:dyDescent="0.25">
      <c r="B71" s="88">
        <v>40219777777.778</v>
      </c>
      <c r="C71" s="88">
        <v>-22.122463</v>
      </c>
      <c r="D71" s="88">
        <v>-11.997908000000001</v>
      </c>
      <c r="E71" s="8"/>
      <c r="F71" s="6">
        <f t="shared" si="10"/>
        <v>43.100999999999999</v>
      </c>
      <c r="G71" s="6">
        <f t="shared" si="8"/>
        <v>-39.455573999999999</v>
      </c>
      <c r="J71" s="88">
        <v>40219777777.778</v>
      </c>
      <c r="K71" s="88">
        <v>-25.819683000000001</v>
      </c>
      <c r="L71" s="88">
        <v>-16.478577000000001</v>
      </c>
      <c r="M71" s="8"/>
      <c r="N71" s="6">
        <f t="shared" si="11"/>
        <v>43.100999999999999</v>
      </c>
      <c r="O71" s="6">
        <f t="shared" si="9"/>
        <v>-44.638126</v>
      </c>
      <c r="Q71" s="8"/>
    </row>
    <row r="72" spans="2:17" x14ac:dyDescent="0.25">
      <c r="B72" s="88">
        <v>41164833333.333</v>
      </c>
      <c r="C72" s="88">
        <v>-22.211728999999998</v>
      </c>
      <c r="D72" s="88">
        <v>-12.520416000000001</v>
      </c>
      <c r="E72" s="8"/>
      <c r="F72" s="6">
        <f t="shared" si="10"/>
        <v>43.5505</v>
      </c>
      <c r="G72" s="6">
        <f t="shared" si="8"/>
        <v>-39.993792999999997</v>
      </c>
      <c r="J72" s="88">
        <v>41164833333.333</v>
      </c>
      <c r="K72" s="88">
        <v>-24.112911</v>
      </c>
      <c r="L72" s="88">
        <v>-14.370915999999999</v>
      </c>
      <c r="M72" s="8"/>
      <c r="N72" s="6">
        <f t="shared" si="11"/>
        <v>43.5505</v>
      </c>
      <c r="O72" s="6">
        <f t="shared" si="9"/>
        <v>-44.325504000000002</v>
      </c>
      <c r="Q72" s="8"/>
    </row>
    <row r="73" spans="2:17" x14ac:dyDescent="0.25">
      <c r="B73" s="88">
        <v>42109888888.889</v>
      </c>
      <c r="C73" s="88">
        <v>-24.319171999999998</v>
      </c>
      <c r="D73" s="88">
        <v>-15.068913</v>
      </c>
      <c r="E73" s="8"/>
      <c r="F73" s="6">
        <f t="shared" si="10"/>
        <v>44</v>
      </c>
      <c r="G73" s="6">
        <f t="shared" si="8"/>
        <v>-37.977947</v>
      </c>
      <c r="J73" s="88">
        <v>42109888888.889</v>
      </c>
      <c r="K73" s="88">
        <v>-22.239042000000001</v>
      </c>
      <c r="L73" s="88">
        <v>-12.147614000000001</v>
      </c>
      <c r="M73" s="8"/>
      <c r="N73" s="6">
        <f t="shared" si="11"/>
        <v>44</v>
      </c>
      <c r="O73" s="6">
        <f t="shared" si="9"/>
        <v>-44.528767000000002</v>
      </c>
      <c r="Q73" s="8"/>
    </row>
    <row r="74" spans="2:17" x14ac:dyDescent="0.25">
      <c r="B74" s="88">
        <v>43054944444.444</v>
      </c>
      <c r="C74" s="88">
        <v>-25.480004999999998</v>
      </c>
      <c r="D74" s="88">
        <v>-15.580911</v>
      </c>
      <c r="E74" s="8"/>
      <c r="F74" s="6" t="s">
        <v>21</v>
      </c>
      <c r="J74" s="88">
        <v>43054944444.444</v>
      </c>
      <c r="K74" s="88">
        <v>-21.339472000000001</v>
      </c>
      <c r="L74" s="88">
        <v>-10.757707</v>
      </c>
      <c r="M74" s="8"/>
      <c r="N74" s="6" t="s">
        <v>21</v>
      </c>
      <c r="Q74" s="8"/>
    </row>
    <row r="75" spans="2:17" x14ac:dyDescent="0.25">
      <c r="B75" s="88">
        <v>44000000000</v>
      </c>
      <c r="C75" s="88">
        <v>-27.195029999999999</v>
      </c>
      <c r="D75" s="88">
        <v>-15.762389000000001</v>
      </c>
      <c r="J75" s="88">
        <v>44000000000</v>
      </c>
      <c r="K75" s="88">
        <v>-19.961603</v>
      </c>
      <c r="L75" s="88">
        <v>-9.7103052000000005</v>
      </c>
    </row>
    <row r="76" spans="2:17" x14ac:dyDescent="0.25">
      <c r="B76" s="88" t="s">
        <v>21</v>
      </c>
      <c r="J76" s="88" t="s">
        <v>21</v>
      </c>
    </row>
    <row r="77" spans="2:17" x14ac:dyDescent="0.25">
      <c r="F77" s="6" t="s">
        <v>24</v>
      </c>
      <c r="N77" s="6" t="s">
        <v>24</v>
      </c>
    </row>
    <row r="78" spans="2:17" ht="15.75" x14ac:dyDescent="0.25">
      <c r="F78" s="6" t="s">
        <v>19</v>
      </c>
      <c r="G78" s="6" t="str">
        <f t="shared" ref="G78:G97" si="12">D104</f>
        <v>1Rx5L dBc Log Mag(dB)</v>
      </c>
      <c r="H78" s="35">
        <v>1</v>
      </c>
      <c r="N78" s="6" t="s">
        <v>19</v>
      </c>
      <c r="O78" s="6" t="str">
        <f t="shared" ref="O78:O97" si="13">L104</f>
        <v>1Rx5L dBc Log Mag(dB)</v>
      </c>
      <c r="P78" s="35">
        <v>1</v>
      </c>
    </row>
    <row r="79" spans="2:17" ht="15.75" x14ac:dyDescent="0.25">
      <c r="B79" s="88" t="s">
        <v>23</v>
      </c>
      <c r="F79" s="6">
        <f t="shared" ref="F79:F97" si="14">B105/1000000000</f>
        <v>40.899000000000001</v>
      </c>
      <c r="G79" s="6">
        <f t="shared" si="12"/>
        <v>-15.898752</v>
      </c>
      <c r="H79" s="36">
        <f>ABS(AVERAGE(G79:G97)-(H78-1)*5)</f>
        <v>22.382184210526315</v>
      </c>
      <c r="J79" s="88" t="s">
        <v>23</v>
      </c>
      <c r="N79" s="6">
        <f t="shared" ref="N79:N97" si="15">J105/1000000000</f>
        <v>40.899000000000001</v>
      </c>
      <c r="O79" s="6">
        <f t="shared" si="13"/>
        <v>-18.047160999999999</v>
      </c>
      <c r="P79" s="36">
        <f>ABS(AVERAGE(O79:O97)-(P78-1)*5)</f>
        <v>21.022955526315787</v>
      </c>
    </row>
    <row r="80" spans="2:17" x14ac:dyDescent="0.25">
      <c r="B80" s="88" t="s">
        <v>19</v>
      </c>
      <c r="C80" s="88" t="s">
        <v>125</v>
      </c>
      <c r="D80" s="88" t="s">
        <v>33</v>
      </c>
      <c r="F80" s="6">
        <f t="shared" si="14"/>
        <v>41.071277777778</v>
      </c>
      <c r="G80" s="6">
        <f t="shared" si="12"/>
        <v>-23.152735</v>
      </c>
      <c r="J80" s="88" t="s">
        <v>19</v>
      </c>
      <c r="K80" s="88" t="s">
        <v>125</v>
      </c>
      <c r="L80" s="88" t="s">
        <v>33</v>
      </c>
      <c r="N80" s="6">
        <f t="shared" si="15"/>
        <v>41.071277777778</v>
      </c>
      <c r="O80" s="6">
        <f t="shared" si="13"/>
        <v>-21.289916999999999</v>
      </c>
    </row>
    <row r="81" spans="2:15" x14ac:dyDescent="0.25">
      <c r="B81" s="88">
        <v>35909000000</v>
      </c>
      <c r="C81" s="88">
        <v>-63.803280000000001</v>
      </c>
      <c r="D81" s="88">
        <v>-52.896324</v>
      </c>
      <c r="F81" s="6">
        <f t="shared" si="14"/>
        <v>41.243555555556</v>
      </c>
      <c r="G81" s="6">
        <f t="shared" si="12"/>
        <v>-19.958310999999998</v>
      </c>
      <c r="J81" s="88">
        <v>35909000000</v>
      </c>
      <c r="K81" s="88">
        <v>-37.125636999999998</v>
      </c>
      <c r="L81" s="88">
        <v>-25.333517000000001</v>
      </c>
      <c r="N81" s="6">
        <f t="shared" si="15"/>
        <v>41.243555555556</v>
      </c>
      <c r="O81" s="6">
        <f t="shared" si="13"/>
        <v>-23.517997999999999</v>
      </c>
    </row>
    <row r="82" spans="2:15" x14ac:dyDescent="0.25">
      <c r="B82" s="88">
        <v>36358500000</v>
      </c>
      <c r="C82" s="88">
        <v>-66.032921000000002</v>
      </c>
      <c r="D82" s="88">
        <v>-59.628360999999998</v>
      </c>
      <c r="F82" s="6">
        <f t="shared" si="14"/>
        <v>41.415833333332998</v>
      </c>
      <c r="G82" s="6">
        <f t="shared" si="12"/>
        <v>-24.134712</v>
      </c>
      <c r="J82" s="88">
        <v>36358500000</v>
      </c>
      <c r="K82" s="88">
        <v>-37.148887999999999</v>
      </c>
      <c r="L82" s="88">
        <v>-29.727619000000001</v>
      </c>
      <c r="N82" s="6">
        <f t="shared" si="15"/>
        <v>41.415833333332998</v>
      </c>
      <c r="O82" s="6">
        <f t="shared" si="13"/>
        <v>-20.615414000000001</v>
      </c>
    </row>
    <row r="83" spans="2:15" x14ac:dyDescent="0.25">
      <c r="B83" s="88">
        <v>36808000000</v>
      </c>
      <c r="C83" s="88">
        <v>-54.655838000000003</v>
      </c>
      <c r="D83" s="88">
        <v>-48.014999000000003</v>
      </c>
      <c r="F83" s="6">
        <f t="shared" si="14"/>
        <v>41.588111111110997</v>
      </c>
      <c r="G83" s="6">
        <f t="shared" si="12"/>
        <v>-22.390387</v>
      </c>
      <c r="J83" s="88">
        <v>36808000000</v>
      </c>
      <c r="K83" s="88">
        <v>-37.453978999999997</v>
      </c>
      <c r="L83" s="88">
        <v>-30.343615</v>
      </c>
      <c r="N83" s="6">
        <f t="shared" si="15"/>
        <v>41.588111111110997</v>
      </c>
      <c r="O83" s="6">
        <f t="shared" si="13"/>
        <v>-21.891392</v>
      </c>
    </row>
    <row r="84" spans="2:15" x14ac:dyDescent="0.25">
      <c r="B84" s="88">
        <v>37257500000</v>
      </c>
      <c r="C84" s="88">
        <v>-50.608173000000001</v>
      </c>
      <c r="D84" s="88">
        <v>-44.338813999999999</v>
      </c>
      <c r="F84" s="6">
        <f t="shared" si="14"/>
        <v>41.760388888888997</v>
      </c>
      <c r="G84" s="6">
        <f t="shared" si="12"/>
        <v>-22.381139999999998</v>
      </c>
      <c r="J84" s="88">
        <v>37257500000</v>
      </c>
      <c r="K84" s="88">
        <v>-38.623947000000001</v>
      </c>
      <c r="L84" s="88">
        <v>-31.20327</v>
      </c>
      <c r="N84" s="6">
        <f t="shared" si="15"/>
        <v>41.760388888888997</v>
      </c>
      <c r="O84" s="6">
        <f t="shared" si="13"/>
        <v>-20.111357000000002</v>
      </c>
    </row>
    <row r="85" spans="2:15" x14ac:dyDescent="0.25">
      <c r="B85" s="88">
        <v>37707000000</v>
      </c>
      <c r="C85" s="88">
        <v>-49.625587000000003</v>
      </c>
      <c r="D85" s="88">
        <v>-43.423588000000002</v>
      </c>
      <c r="F85" s="6">
        <f t="shared" si="14"/>
        <v>41.932666666666996</v>
      </c>
      <c r="G85" s="6">
        <f t="shared" si="12"/>
        <v>-22.264433</v>
      </c>
      <c r="J85" s="88">
        <v>37707000000</v>
      </c>
      <c r="K85" s="88">
        <v>-40.125664</v>
      </c>
      <c r="L85" s="88">
        <v>-32.500461999999999</v>
      </c>
      <c r="N85" s="6">
        <f t="shared" si="15"/>
        <v>41.932666666666996</v>
      </c>
      <c r="O85" s="6">
        <f t="shared" si="13"/>
        <v>-20.165495</v>
      </c>
    </row>
    <row r="86" spans="2:15" x14ac:dyDescent="0.25">
      <c r="B86" s="88">
        <v>38156500000</v>
      </c>
      <c r="C86" s="88">
        <v>-48.385319000000003</v>
      </c>
      <c r="D86" s="88">
        <v>-41.727623000000001</v>
      </c>
      <c r="F86" s="6">
        <f t="shared" si="14"/>
        <v>42.104944444444001</v>
      </c>
      <c r="G86" s="6">
        <f t="shared" si="12"/>
        <v>-19.347458</v>
      </c>
      <c r="J86" s="88">
        <v>38156500000</v>
      </c>
      <c r="K86" s="88">
        <v>-41.484763999999998</v>
      </c>
      <c r="L86" s="88">
        <v>-33.607002000000001</v>
      </c>
      <c r="N86" s="6">
        <f t="shared" si="15"/>
        <v>42.104944444444001</v>
      </c>
      <c r="O86" s="6">
        <f t="shared" si="13"/>
        <v>-23.587918999999999</v>
      </c>
    </row>
    <row r="87" spans="2:15" x14ac:dyDescent="0.25">
      <c r="B87" s="88">
        <v>38606000000</v>
      </c>
      <c r="C87" s="88">
        <v>-47.388286999999998</v>
      </c>
      <c r="D87" s="88">
        <v>-40.080359999999999</v>
      </c>
      <c r="F87" s="6">
        <f t="shared" si="14"/>
        <v>42.277222222222001</v>
      </c>
      <c r="G87" s="6">
        <f t="shared" si="12"/>
        <v>-24.006520999999999</v>
      </c>
      <c r="J87" s="88">
        <v>38606000000</v>
      </c>
      <c r="K87" s="88">
        <v>-42.481827000000003</v>
      </c>
      <c r="L87" s="88">
        <v>-33.917873</v>
      </c>
      <c r="N87" s="6">
        <f t="shared" si="15"/>
        <v>42.277222222222001</v>
      </c>
      <c r="O87" s="6">
        <f t="shared" si="13"/>
        <v>-20.637233999999999</v>
      </c>
    </row>
    <row r="88" spans="2:15" x14ac:dyDescent="0.25">
      <c r="B88" s="88">
        <v>39055500000</v>
      </c>
      <c r="C88" s="88">
        <v>-47.089401000000002</v>
      </c>
      <c r="D88" s="88">
        <v>-39.491580999999996</v>
      </c>
      <c r="F88" s="6">
        <f t="shared" si="14"/>
        <v>42.4495</v>
      </c>
      <c r="G88" s="6">
        <f t="shared" si="12"/>
        <v>-21.204422000000001</v>
      </c>
      <c r="J88" s="88">
        <v>39055500000</v>
      </c>
      <c r="K88" s="88">
        <v>-43.812846999999998</v>
      </c>
      <c r="L88" s="88">
        <v>-35.822978999999997</v>
      </c>
      <c r="N88" s="6">
        <f t="shared" si="15"/>
        <v>42.4495</v>
      </c>
      <c r="O88" s="6">
        <f t="shared" si="13"/>
        <v>-23.855024</v>
      </c>
    </row>
    <row r="89" spans="2:15" x14ac:dyDescent="0.25">
      <c r="B89" s="88">
        <v>39505000000</v>
      </c>
      <c r="C89" s="88">
        <v>-49.281773000000001</v>
      </c>
      <c r="D89" s="88">
        <v>-41.949432000000002</v>
      </c>
      <c r="F89" s="6">
        <f t="shared" si="14"/>
        <v>42.621777777778</v>
      </c>
      <c r="G89" s="6">
        <f t="shared" si="12"/>
        <v>-25.606552000000001</v>
      </c>
      <c r="J89" s="88">
        <v>39505000000</v>
      </c>
      <c r="K89" s="88">
        <v>-45.604560999999997</v>
      </c>
      <c r="L89" s="88">
        <v>-37.457745000000003</v>
      </c>
      <c r="N89" s="6">
        <f t="shared" si="15"/>
        <v>42.621777777778</v>
      </c>
      <c r="O89" s="6">
        <f t="shared" si="13"/>
        <v>-19.859022</v>
      </c>
    </row>
    <row r="90" spans="2:15" x14ac:dyDescent="0.25">
      <c r="B90" s="88">
        <v>39954500000</v>
      </c>
      <c r="C90" s="88">
        <v>-50.878825999999997</v>
      </c>
      <c r="D90" s="88">
        <v>-43.701991999999997</v>
      </c>
      <c r="F90" s="6">
        <f t="shared" si="14"/>
        <v>42.794055555556</v>
      </c>
      <c r="G90" s="6">
        <f t="shared" si="12"/>
        <v>-22.891628000000001</v>
      </c>
      <c r="J90" s="88">
        <v>39954500000</v>
      </c>
      <c r="K90" s="88">
        <v>-47.534145000000002</v>
      </c>
      <c r="L90" s="88">
        <v>-39.254367999999999</v>
      </c>
      <c r="N90" s="6">
        <f t="shared" si="15"/>
        <v>42.794055555556</v>
      </c>
      <c r="O90" s="6">
        <f t="shared" si="13"/>
        <v>-22.287365000000001</v>
      </c>
    </row>
    <row r="91" spans="2:15" x14ac:dyDescent="0.25">
      <c r="B91" s="88">
        <v>40404000000</v>
      </c>
      <c r="C91" s="88">
        <v>-55.500923</v>
      </c>
      <c r="D91" s="88">
        <v>-48.382266999999999</v>
      </c>
      <c r="F91" s="6">
        <f t="shared" si="14"/>
        <v>42.966333333332997</v>
      </c>
      <c r="G91" s="6">
        <f t="shared" si="12"/>
        <v>-23.080866</v>
      </c>
      <c r="J91" s="88">
        <v>40404000000</v>
      </c>
      <c r="K91" s="88">
        <v>-51.171295000000001</v>
      </c>
      <c r="L91" s="88">
        <v>-42.917076000000002</v>
      </c>
      <c r="N91" s="6">
        <f t="shared" si="15"/>
        <v>42.966333333332997</v>
      </c>
      <c r="O91" s="6">
        <f t="shared" si="13"/>
        <v>-21.106345999999998</v>
      </c>
    </row>
    <row r="92" spans="2:15" x14ac:dyDescent="0.25">
      <c r="B92" s="88">
        <v>40853500000</v>
      </c>
      <c r="C92" s="88">
        <v>-53.426707999999998</v>
      </c>
      <c r="D92" s="88">
        <v>-45.963253000000002</v>
      </c>
      <c r="F92" s="6">
        <f t="shared" si="14"/>
        <v>43.138611111110997</v>
      </c>
      <c r="G92" s="6">
        <f t="shared" si="12"/>
        <v>-24.573215000000001</v>
      </c>
      <c r="J92" s="88">
        <v>40853500000</v>
      </c>
      <c r="K92" s="88">
        <v>-51.980620999999999</v>
      </c>
      <c r="L92" s="88">
        <v>-43.627879999999998</v>
      </c>
      <c r="N92" s="6">
        <f t="shared" si="15"/>
        <v>43.138611111110997</v>
      </c>
      <c r="O92" s="6">
        <f t="shared" si="13"/>
        <v>-21.089023999999998</v>
      </c>
    </row>
    <row r="93" spans="2:15" x14ac:dyDescent="0.25">
      <c r="B93" s="88">
        <v>41303000000</v>
      </c>
      <c r="C93" s="88">
        <v>-57.077666999999998</v>
      </c>
      <c r="D93" s="88">
        <v>-49.138275</v>
      </c>
      <c r="F93" s="6">
        <f t="shared" si="14"/>
        <v>43.310888888888996</v>
      </c>
      <c r="G93" s="6">
        <f t="shared" si="12"/>
        <v>-19.99766</v>
      </c>
      <c r="J93" s="88">
        <v>41303000000</v>
      </c>
      <c r="K93" s="88">
        <v>-54.639977000000002</v>
      </c>
      <c r="L93" s="88">
        <v>-46.238655000000001</v>
      </c>
      <c r="N93" s="6">
        <f t="shared" si="15"/>
        <v>43.310888888888996</v>
      </c>
      <c r="O93" s="6">
        <f t="shared" si="13"/>
        <v>-21.463612000000001</v>
      </c>
    </row>
    <row r="94" spans="2:15" x14ac:dyDescent="0.25">
      <c r="B94" s="88">
        <v>41752500000</v>
      </c>
      <c r="C94" s="88">
        <v>-55.944958</v>
      </c>
      <c r="D94" s="88">
        <v>-46.579678000000001</v>
      </c>
      <c r="F94" s="6">
        <f t="shared" si="14"/>
        <v>43.483166666667003</v>
      </c>
      <c r="G94" s="6">
        <f t="shared" si="12"/>
        <v>-24.015892000000001</v>
      </c>
      <c r="J94" s="88">
        <v>41752500000</v>
      </c>
      <c r="K94" s="88">
        <v>-56.373069999999998</v>
      </c>
      <c r="L94" s="88">
        <v>-47.828418999999997</v>
      </c>
      <c r="N94" s="6">
        <f t="shared" si="15"/>
        <v>43.483166666667003</v>
      </c>
      <c r="O94" s="6">
        <f t="shared" si="13"/>
        <v>-19.581012999999999</v>
      </c>
    </row>
    <row r="95" spans="2:15" x14ac:dyDescent="0.25">
      <c r="B95" s="88">
        <v>42202000000</v>
      </c>
      <c r="C95" s="88">
        <v>-51.503276999999997</v>
      </c>
      <c r="D95" s="88">
        <v>-41.378718999999997</v>
      </c>
      <c r="F95" s="6">
        <f t="shared" si="14"/>
        <v>43.655444444444001</v>
      </c>
      <c r="G95" s="6">
        <f t="shared" si="12"/>
        <v>-22.390003</v>
      </c>
      <c r="J95" s="88">
        <v>42202000000</v>
      </c>
      <c r="K95" s="88">
        <v>-56.013343999999996</v>
      </c>
      <c r="L95" s="88">
        <v>-46.672237000000003</v>
      </c>
      <c r="N95" s="6">
        <f t="shared" si="15"/>
        <v>43.655444444444001</v>
      </c>
      <c r="O95" s="6">
        <f t="shared" si="13"/>
        <v>-22.295058999999998</v>
      </c>
    </row>
    <row r="96" spans="2:15" x14ac:dyDescent="0.25">
      <c r="B96" s="88">
        <v>42651500000</v>
      </c>
      <c r="C96" s="88">
        <v>-49.65963</v>
      </c>
      <c r="D96" s="88">
        <v>-39.968314999999997</v>
      </c>
      <c r="F96" s="6">
        <f t="shared" si="14"/>
        <v>43.827722222222</v>
      </c>
      <c r="G96" s="6">
        <f t="shared" si="12"/>
        <v>-24.028829999999999</v>
      </c>
      <c r="J96" s="88">
        <v>42651500000</v>
      </c>
      <c r="K96" s="88">
        <v>-55.422198999999999</v>
      </c>
      <c r="L96" s="88">
        <v>-45.680202000000001</v>
      </c>
      <c r="N96" s="6">
        <f t="shared" si="15"/>
        <v>43.827722222222</v>
      </c>
      <c r="O96" s="6">
        <f t="shared" si="13"/>
        <v>-18.510822000000001</v>
      </c>
    </row>
    <row r="97" spans="2:16" x14ac:dyDescent="0.25">
      <c r="B97" s="88">
        <v>43101000000</v>
      </c>
      <c r="C97" s="88">
        <v>-48.705832999999998</v>
      </c>
      <c r="D97" s="88">
        <v>-39.455573999999999</v>
      </c>
      <c r="F97" s="6">
        <f t="shared" si="14"/>
        <v>44</v>
      </c>
      <c r="G97" s="6">
        <f t="shared" si="12"/>
        <v>-23.937982999999999</v>
      </c>
      <c r="J97" s="88">
        <v>43101000000</v>
      </c>
      <c r="K97" s="88">
        <v>-54.729557</v>
      </c>
      <c r="L97" s="88">
        <v>-44.638126</v>
      </c>
      <c r="N97" s="6">
        <f t="shared" si="15"/>
        <v>44</v>
      </c>
      <c r="O97" s="6">
        <f t="shared" si="13"/>
        <v>-19.524981</v>
      </c>
    </row>
    <row r="98" spans="2:16" x14ac:dyDescent="0.25">
      <c r="B98" s="88">
        <v>43550500000</v>
      </c>
      <c r="C98" s="88">
        <v>-49.892887000000002</v>
      </c>
      <c r="D98" s="88">
        <v>-39.993792999999997</v>
      </c>
      <c r="F98" s="6" t="s">
        <v>21</v>
      </c>
      <c r="J98" s="88">
        <v>43550500000</v>
      </c>
      <c r="K98" s="88">
        <v>-54.907271999999999</v>
      </c>
      <c r="L98" s="88">
        <v>-44.325504000000002</v>
      </c>
      <c r="N98" s="6" t="s">
        <v>21</v>
      </c>
    </row>
    <row r="99" spans="2:16" x14ac:dyDescent="0.25">
      <c r="B99" s="88">
        <v>44000000000</v>
      </c>
      <c r="C99" s="88">
        <v>-49.410590999999997</v>
      </c>
      <c r="D99" s="88">
        <v>-37.977947</v>
      </c>
      <c r="J99" s="88">
        <v>44000000000</v>
      </c>
      <c r="K99" s="88">
        <v>-54.780064000000003</v>
      </c>
      <c r="L99" s="88">
        <v>-44.528767000000002</v>
      </c>
    </row>
    <row r="100" spans="2:16" x14ac:dyDescent="0.25">
      <c r="B100" s="88" t="s">
        <v>21</v>
      </c>
      <c r="J100" s="88" t="s">
        <v>21</v>
      </c>
    </row>
    <row r="101" spans="2:16" x14ac:dyDescent="0.25">
      <c r="F101" s="6" t="s">
        <v>25</v>
      </c>
      <c r="N101" s="6" t="s">
        <v>25</v>
      </c>
    </row>
    <row r="102" spans="2:16" ht="15.75" x14ac:dyDescent="0.25">
      <c r="F102" s="6" t="s">
        <v>19</v>
      </c>
      <c r="G102" s="6" t="str">
        <f t="shared" ref="G102:G121" si="16">D128</f>
        <v>2Rx1L dBc Log Mag(dB)</v>
      </c>
      <c r="H102" s="35">
        <v>2</v>
      </c>
      <c r="N102" s="6" t="s">
        <v>19</v>
      </c>
      <c r="O102" s="6" t="str">
        <f t="shared" ref="O102:O121" si="17">L128</f>
        <v>2Rx1L dBc Log Mag(dB)</v>
      </c>
      <c r="P102" s="35">
        <v>2</v>
      </c>
    </row>
    <row r="103" spans="2:16" ht="15.75" x14ac:dyDescent="0.25">
      <c r="B103" s="88" t="s">
        <v>24</v>
      </c>
      <c r="F103" s="6">
        <f t="shared" ref="F103:F121" si="18">B129/1000000000</f>
        <v>9</v>
      </c>
      <c r="G103" s="6">
        <f t="shared" si="16"/>
        <v>-65.149651000000006</v>
      </c>
      <c r="H103" s="36">
        <f>ABS(AVERAGE(G103:G121)-(H102-1)*5)</f>
        <v>58.518690684210533</v>
      </c>
      <c r="J103" s="88" t="s">
        <v>24</v>
      </c>
      <c r="N103" s="6">
        <f t="shared" ref="N103:N121" si="19">J129/1000000000</f>
        <v>9</v>
      </c>
      <c r="O103" s="6">
        <f t="shared" si="17"/>
        <v>-44.647891999999999</v>
      </c>
      <c r="P103" s="36">
        <f>ABS(AVERAGE(O103:O121)-(P102-1)*5)</f>
        <v>53.418274789473692</v>
      </c>
    </row>
    <row r="104" spans="2:16" x14ac:dyDescent="0.25">
      <c r="B104" s="88" t="s">
        <v>19</v>
      </c>
      <c r="C104" s="88" t="s">
        <v>126</v>
      </c>
      <c r="D104" s="88" t="s">
        <v>260</v>
      </c>
      <c r="F104" s="6">
        <f t="shared" si="18"/>
        <v>9.7196944444444</v>
      </c>
      <c r="G104" s="6">
        <f t="shared" si="16"/>
        <v>-75.347260000000006</v>
      </c>
      <c r="J104" s="88" t="s">
        <v>19</v>
      </c>
      <c r="K104" s="88" t="s">
        <v>126</v>
      </c>
      <c r="L104" s="88" t="s">
        <v>260</v>
      </c>
      <c r="N104" s="6">
        <f t="shared" si="19"/>
        <v>9.7196944444444</v>
      </c>
      <c r="O104" s="6">
        <f t="shared" si="17"/>
        <v>-70.746902000000006</v>
      </c>
    </row>
    <row r="105" spans="2:16" x14ac:dyDescent="0.25">
      <c r="B105" s="88">
        <v>40899000000</v>
      </c>
      <c r="C105" s="88">
        <v>-26.805710000000001</v>
      </c>
      <c r="D105" s="88">
        <v>-15.898752</v>
      </c>
      <c r="F105" s="6">
        <f t="shared" si="18"/>
        <v>10.439388888889001</v>
      </c>
      <c r="G105" s="6">
        <f t="shared" si="16"/>
        <v>-62.700088999999998</v>
      </c>
      <c r="J105" s="88">
        <v>40899000000</v>
      </c>
      <c r="K105" s="88">
        <v>-29.839281</v>
      </c>
      <c r="L105" s="88">
        <v>-18.047160999999999</v>
      </c>
      <c r="N105" s="6">
        <f t="shared" si="19"/>
        <v>10.439388888889001</v>
      </c>
      <c r="O105" s="6">
        <f t="shared" si="17"/>
        <v>-61.214252000000002</v>
      </c>
    </row>
    <row r="106" spans="2:16" x14ac:dyDescent="0.25">
      <c r="B106" s="88">
        <v>41071277777.778</v>
      </c>
      <c r="C106" s="88">
        <v>-29.557295</v>
      </c>
      <c r="D106" s="88">
        <v>-23.152735</v>
      </c>
      <c r="F106" s="6">
        <f t="shared" si="18"/>
        <v>11.159083333333001</v>
      </c>
      <c r="G106" s="6">
        <f t="shared" si="16"/>
        <v>-65.363144000000005</v>
      </c>
      <c r="J106" s="88">
        <v>41071277777.778</v>
      </c>
      <c r="K106" s="88">
        <v>-28.711185</v>
      </c>
      <c r="L106" s="88">
        <v>-21.289916999999999</v>
      </c>
      <c r="N106" s="6">
        <f t="shared" si="19"/>
        <v>11.159083333333001</v>
      </c>
      <c r="O106" s="6">
        <f t="shared" si="17"/>
        <v>-55.392803000000001</v>
      </c>
    </row>
    <row r="107" spans="2:16" x14ac:dyDescent="0.25">
      <c r="B107" s="88">
        <v>41243555555.556</v>
      </c>
      <c r="C107" s="88">
        <v>-26.599150000000002</v>
      </c>
      <c r="D107" s="88">
        <v>-19.958310999999998</v>
      </c>
      <c r="F107" s="6">
        <f t="shared" si="18"/>
        <v>11.878777777778</v>
      </c>
      <c r="G107" s="6">
        <f t="shared" si="16"/>
        <v>-51.973633</v>
      </c>
      <c r="J107" s="88">
        <v>41243555555.556</v>
      </c>
      <c r="K107" s="88">
        <v>-30.628361000000002</v>
      </c>
      <c r="L107" s="88">
        <v>-23.517997999999999</v>
      </c>
      <c r="N107" s="6">
        <f t="shared" si="19"/>
        <v>11.878777777778</v>
      </c>
      <c r="O107" s="6">
        <f t="shared" si="17"/>
        <v>-51.700592</v>
      </c>
    </row>
    <row r="108" spans="2:16" x14ac:dyDescent="0.25">
      <c r="B108" s="88">
        <v>41415833333.333</v>
      </c>
      <c r="C108" s="88">
        <v>-30.404071999999999</v>
      </c>
      <c r="D108" s="88">
        <v>-24.134712</v>
      </c>
      <c r="F108" s="6">
        <f t="shared" si="18"/>
        <v>12.598472222222</v>
      </c>
      <c r="G108" s="6">
        <f t="shared" si="16"/>
        <v>-47.704326999999999</v>
      </c>
      <c r="J108" s="88">
        <v>41415833333.333</v>
      </c>
      <c r="K108" s="88">
        <v>-28.036090999999999</v>
      </c>
      <c r="L108" s="88">
        <v>-20.615414000000001</v>
      </c>
      <c r="N108" s="6">
        <f t="shared" si="19"/>
        <v>12.598472222222</v>
      </c>
      <c r="O108" s="6">
        <f t="shared" si="17"/>
        <v>-49.971848000000001</v>
      </c>
    </row>
    <row r="109" spans="2:16" x14ac:dyDescent="0.25">
      <c r="B109" s="88">
        <v>41588111111.111</v>
      </c>
      <c r="C109" s="88">
        <v>-28.592386000000001</v>
      </c>
      <c r="D109" s="88">
        <v>-22.390387</v>
      </c>
      <c r="F109" s="6">
        <f t="shared" si="18"/>
        <v>13.318166666667</v>
      </c>
      <c r="G109" s="6">
        <f t="shared" si="16"/>
        <v>-51.690387999999999</v>
      </c>
      <c r="J109" s="88">
        <v>41588111111.111</v>
      </c>
      <c r="K109" s="88">
        <v>-29.516594000000001</v>
      </c>
      <c r="L109" s="88">
        <v>-21.891392</v>
      </c>
      <c r="N109" s="6">
        <f t="shared" si="19"/>
        <v>13.318166666667</v>
      </c>
      <c r="O109" s="6">
        <f t="shared" si="17"/>
        <v>-47.726284</v>
      </c>
    </row>
    <row r="110" spans="2:16" x14ac:dyDescent="0.25">
      <c r="B110" s="88">
        <v>41760388888.889</v>
      </c>
      <c r="C110" s="88">
        <v>-29.038836</v>
      </c>
      <c r="D110" s="88">
        <v>-22.381139999999998</v>
      </c>
      <c r="F110" s="6">
        <f t="shared" si="18"/>
        <v>14.037861111111001</v>
      </c>
      <c r="G110" s="6">
        <f t="shared" si="16"/>
        <v>-55.710171000000003</v>
      </c>
      <c r="J110" s="88">
        <v>41760388888.889</v>
      </c>
      <c r="K110" s="88">
        <v>-27.989117</v>
      </c>
      <c r="L110" s="88">
        <v>-20.111357000000002</v>
      </c>
      <c r="N110" s="6">
        <f t="shared" si="19"/>
        <v>14.037861111111001</v>
      </c>
      <c r="O110" s="6">
        <f t="shared" si="17"/>
        <v>-60.348815999999999</v>
      </c>
    </row>
    <row r="111" spans="2:16" x14ac:dyDescent="0.25">
      <c r="B111" s="88">
        <v>41932666666.667</v>
      </c>
      <c r="C111" s="88">
        <v>-29.572357</v>
      </c>
      <c r="D111" s="88">
        <v>-22.264433</v>
      </c>
      <c r="F111" s="6">
        <f t="shared" si="18"/>
        <v>14.757555555555999</v>
      </c>
      <c r="G111" s="6">
        <f t="shared" si="16"/>
        <v>-58.328037000000002</v>
      </c>
      <c r="J111" s="88">
        <v>41932666666.667</v>
      </c>
      <c r="K111" s="88">
        <v>-28.729448000000001</v>
      </c>
      <c r="L111" s="88">
        <v>-20.165495</v>
      </c>
      <c r="N111" s="6">
        <f t="shared" si="19"/>
        <v>14.757555555555999</v>
      </c>
      <c r="O111" s="6">
        <f t="shared" si="17"/>
        <v>-58.145519</v>
      </c>
    </row>
    <row r="112" spans="2:16" x14ac:dyDescent="0.25">
      <c r="B112" s="88">
        <v>42104944444.444</v>
      </c>
      <c r="C112" s="88">
        <v>-26.945276</v>
      </c>
      <c r="D112" s="88">
        <v>-19.347458</v>
      </c>
      <c r="F112" s="6">
        <f t="shared" si="18"/>
        <v>15.47725</v>
      </c>
      <c r="G112" s="6">
        <f t="shared" si="16"/>
        <v>-66.953879999999998</v>
      </c>
      <c r="J112" s="88">
        <v>42104944444.444</v>
      </c>
      <c r="K112" s="88">
        <v>-31.577787000000001</v>
      </c>
      <c r="L112" s="88">
        <v>-23.587918999999999</v>
      </c>
      <c r="N112" s="6">
        <f t="shared" si="19"/>
        <v>15.47725</v>
      </c>
      <c r="O112" s="6">
        <f t="shared" si="17"/>
        <v>-48.533648999999997</v>
      </c>
    </row>
    <row r="113" spans="2:16" x14ac:dyDescent="0.25">
      <c r="B113" s="88">
        <v>42277222222.222</v>
      </c>
      <c r="C113" s="88">
        <v>-31.33886</v>
      </c>
      <c r="D113" s="88">
        <v>-24.006520999999999</v>
      </c>
      <c r="F113" s="6">
        <f t="shared" si="18"/>
        <v>16.196944444444</v>
      </c>
      <c r="G113" s="6">
        <f t="shared" si="16"/>
        <v>-53.581802000000003</v>
      </c>
      <c r="J113" s="88">
        <v>42277222222.222</v>
      </c>
      <c r="K113" s="88">
        <v>-28.784051999999999</v>
      </c>
      <c r="L113" s="88">
        <v>-20.637233999999999</v>
      </c>
      <c r="N113" s="6">
        <f t="shared" si="19"/>
        <v>16.196944444444</v>
      </c>
      <c r="O113" s="6">
        <f t="shared" si="17"/>
        <v>-45.423476999999998</v>
      </c>
    </row>
    <row r="114" spans="2:16" x14ac:dyDescent="0.25">
      <c r="B114" s="88">
        <v>42449500000</v>
      </c>
      <c r="C114" s="88">
        <v>-28.381256</v>
      </c>
      <c r="D114" s="88">
        <v>-21.204422000000001</v>
      </c>
      <c r="F114" s="6">
        <f t="shared" si="18"/>
        <v>16.916638888889</v>
      </c>
      <c r="G114" s="6">
        <f t="shared" si="16"/>
        <v>-43.920608999999999</v>
      </c>
      <c r="J114" s="88">
        <v>42449500000</v>
      </c>
      <c r="K114" s="88">
        <v>-32.134799999999998</v>
      </c>
      <c r="L114" s="88">
        <v>-23.855024</v>
      </c>
      <c r="N114" s="6">
        <f t="shared" si="19"/>
        <v>16.916638888889</v>
      </c>
      <c r="O114" s="6">
        <f t="shared" si="17"/>
        <v>-46.270508</v>
      </c>
    </row>
    <row r="115" spans="2:16" x14ac:dyDescent="0.25">
      <c r="B115" s="88">
        <v>42621777777.778</v>
      </c>
      <c r="C115" s="88">
        <v>-32.725208000000002</v>
      </c>
      <c r="D115" s="88">
        <v>-25.606552000000001</v>
      </c>
      <c r="F115" s="6">
        <f t="shared" si="18"/>
        <v>17.636333333332999</v>
      </c>
      <c r="G115" s="6">
        <f t="shared" si="16"/>
        <v>-43.801777000000001</v>
      </c>
      <c r="J115" s="88">
        <v>42621777777.778</v>
      </c>
      <c r="K115" s="88">
        <v>-28.113239</v>
      </c>
      <c r="L115" s="88">
        <v>-19.859022</v>
      </c>
      <c r="N115" s="6">
        <f t="shared" si="19"/>
        <v>17.636333333332999</v>
      </c>
      <c r="O115" s="6">
        <f t="shared" si="17"/>
        <v>-47.687229000000002</v>
      </c>
    </row>
    <row r="116" spans="2:16" x14ac:dyDescent="0.25">
      <c r="B116" s="88">
        <v>42794055555.556</v>
      </c>
      <c r="C116" s="88">
        <v>-30.355081999999999</v>
      </c>
      <c r="D116" s="88">
        <v>-22.891628000000001</v>
      </c>
      <c r="F116" s="6">
        <f t="shared" si="18"/>
        <v>18.356027777777999</v>
      </c>
      <c r="G116" s="6">
        <f t="shared" si="16"/>
        <v>-37.091248</v>
      </c>
      <c r="J116" s="88">
        <v>42794055555.556</v>
      </c>
      <c r="K116" s="88">
        <v>-30.64011</v>
      </c>
      <c r="L116" s="88">
        <v>-22.287365000000001</v>
      </c>
      <c r="N116" s="6">
        <f t="shared" si="19"/>
        <v>18.356027777777999</v>
      </c>
      <c r="O116" s="6">
        <f t="shared" si="17"/>
        <v>-44.502124999999999</v>
      </c>
    </row>
    <row r="117" spans="2:16" x14ac:dyDescent="0.25">
      <c r="B117" s="88">
        <v>42966333333.333</v>
      </c>
      <c r="C117" s="88">
        <v>-31.02026</v>
      </c>
      <c r="D117" s="88">
        <v>-23.080866</v>
      </c>
      <c r="F117" s="6">
        <f t="shared" si="18"/>
        <v>19.075722222222002</v>
      </c>
      <c r="G117" s="6">
        <f t="shared" si="16"/>
        <v>-40.585678000000001</v>
      </c>
      <c r="J117" s="88">
        <v>42966333333.333</v>
      </c>
      <c r="K117" s="88">
        <v>-29.507667999999999</v>
      </c>
      <c r="L117" s="88">
        <v>-21.106345999999998</v>
      </c>
      <c r="N117" s="6">
        <f t="shared" si="19"/>
        <v>19.075722222222002</v>
      </c>
      <c r="O117" s="6">
        <f t="shared" si="17"/>
        <v>-39.392906000000004</v>
      </c>
    </row>
    <row r="118" spans="2:16" x14ac:dyDescent="0.25">
      <c r="B118" s="88">
        <v>43138611111.111</v>
      </c>
      <c r="C118" s="88">
        <v>-33.938496000000001</v>
      </c>
      <c r="D118" s="88">
        <v>-24.573215000000001</v>
      </c>
      <c r="F118" s="6">
        <f t="shared" si="18"/>
        <v>19.795416666666998</v>
      </c>
      <c r="G118" s="6">
        <f t="shared" si="16"/>
        <v>-47.568161000000003</v>
      </c>
      <c r="J118" s="88">
        <v>43138611111.111</v>
      </c>
      <c r="K118" s="88">
        <v>-29.633675</v>
      </c>
      <c r="L118" s="88">
        <v>-21.089023999999998</v>
      </c>
      <c r="N118" s="6">
        <f t="shared" si="19"/>
        <v>19.795416666666998</v>
      </c>
      <c r="O118" s="6">
        <f t="shared" si="17"/>
        <v>-35.381573000000003</v>
      </c>
    </row>
    <row r="119" spans="2:16" x14ac:dyDescent="0.25">
      <c r="B119" s="88">
        <v>43310888888.889</v>
      </c>
      <c r="C119" s="88">
        <v>-30.122215000000001</v>
      </c>
      <c r="D119" s="88">
        <v>-19.99766</v>
      </c>
      <c r="F119" s="6">
        <f t="shared" si="18"/>
        <v>20.515111111111</v>
      </c>
      <c r="G119" s="6">
        <f t="shared" si="16"/>
        <v>-47.828814999999999</v>
      </c>
      <c r="J119" s="88">
        <v>43310888888.889</v>
      </c>
      <c r="K119" s="88">
        <v>-30.804718000000001</v>
      </c>
      <c r="L119" s="88">
        <v>-21.463612000000001</v>
      </c>
      <c r="N119" s="6">
        <f t="shared" si="19"/>
        <v>20.515111111111</v>
      </c>
      <c r="O119" s="6">
        <f t="shared" si="17"/>
        <v>-31.692423000000002</v>
      </c>
    </row>
    <row r="120" spans="2:16" x14ac:dyDescent="0.25">
      <c r="B120" s="88">
        <v>43483166666.667</v>
      </c>
      <c r="C120" s="88">
        <v>-33.707206999999997</v>
      </c>
      <c r="D120" s="88">
        <v>-24.015892000000001</v>
      </c>
      <c r="F120" s="6">
        <f t="shared" si="18"/>
        <v>21.234805555556001</v>
      </c>
      <c r="G120" s="6">
        <f t="shared" si="16"/>
        <v>-48.882427</v>
      </c>
      <c r="J120" s="88">
        <v>43483166666.667</v>
      </c>
      <c r="K120" s="88">
        <v>-29.323005999999999</v>
      </c>
      <c r="L120" s="88">
        <v>-19.581012999999999</v>
      </c>
      <c r="N120" s="6">
        <f t="shared" si="19"/>
        <v>21.234805555556001</v>
      </c>
      <c r="O120" s="6">
        <f t="shared" si="17"/>
        <v>-35.839374999999997</v>
      </c>
    </row>
    <row r="121" spans="2:16" x14ac:dyDescent="0.25">
      <c r="B121" s="88">
        <v>43655444444.444</v>
      </c>
      <c r="C121" s="88">
        <v>-31.640263000000001</v>
      </c>
      <c r="D121" s="88">
        <v>-22.390003</v>
      </c>
      <c r="F121" s="6">
        <f t="shared" si="18"/>
        <v>21.954499999999999</v>
      </c>
      <c r="G121" s="6">
        <f t="shared" si="16"/>
        <v>-52.674025999999998</v>
      </c>
      <c r="J121" s="88">
        <v>43655444444.444</v>
      </c>
      <c r="K121" s="88">
        <v>-32.386485999999998</v>
      </c>
      <c r="L121" s="88">
        <v>-22.295058999999998</v>
      </c>
      <c r="N121" s="6">
        <f t="shared" si="19"/>
        <v>21.954499999999999</v>
      </c>
      <c r="O121" s="6">
        <f t="shared" si="17"/>
        <v>-45.329048</v>
      </c>
    </row>
    <row r="122" spans="2:16" x14ac:dyDescent="0.25">
      <c r="B122" s="88">
        <v>43827722222.222</v>
      </c>
      <c r="C122" s="88">
        <v>-33.927920999999998</v>
      </c>
      <c r="D122" s="88">
        <v>-24.028829999999999</v>
      </c>
      <c r="F122" s="6" t="s">
        <v>21</v>
      </c>
      <c r="J122" s="88">
        <v>43827722222.222</v>
      </c>
      <c r="K122" s="88">
        <v>-29.092587999999999</v>
      </c>
      <c r="L122" s="88">
        <v>-18.510822000000001</v>
      </c>
      <c r="N122" s="6" t="s">
        <v>21</v>
      </c>
    </row>
    <row r="123" spans="2:16" x14ac:dyDescent="0.25">
      <c r="B123" s="88">
        <v>44000000000</v>
      </c>
      <c r="C123" s="88">
        <v>-35.370624999999997</v>
      </c>
      <c r="D123" s="88">
        <v>-23.937982999999999</v>
      </c>
      <c r="J123" s="88">
        <v>44000000000</v>
      </c>
      <c r="K123" s="88">
        <v>-29.776278999999999</v>
      </c>
      <c r="L123" s="88">
        <v>-19.524981</v>
      </c>
    </row>
    <row r="124" spans="2:16" x14ac:dyDescent="0.25">
      <c r="B124" s="88" t="s">
        <v>21</v>
      </c>
      <c r="J124" s="88" t="s">
        <v>21</v>
      </c>
    </row>
    <row r="125" spans="2:16" x14ac:dyDescent="0.25">
      <c r="F125" s="6" t="s">
        <v>35</v>
      </c>
      <c r="N125" s="6" t="s">
        <v>35</v>
      </c>
    </row>
    <row r="126" spans="2:16" ht="15.75" x14ac:dyDescent="0.25">
      <c r="F126" s="6" t="s">
        <v>19</v>
      </c>
      <c r="G126" s="6" t="str">
        <f t="shared" ref="G126:G145" si="20">D152</f>
        <v>2Rx2L dBc Log Mag(dB)</v>
      </c>
      <c r="H126" s="35">
        <v>2</v>
      </c>
      <c r="N126" s="6" t="s">
        <v>19</v>
      </c>
      <c r="O126" s="6" t="str">
        <f t="shared" ref="O126:O145" si="21">L152</f>
        <v>2Rx2L dBc Log Mag(dB)</v>
      </c>
      <c r="P126" s="35">
        <v>2</v>
      </c>
    </row>
    <row r="127" spans="2:16" ht="15.75" x14ac:dyDescent="0.25">
      <c r="B127" s="88" t="s">
        <v>25</v>
      </c>
      <c r="F127" s="6">
        <f t="shared" ref="F127:F145" si="22">B153/1000000000</f>
        <v>9</v>
      </c>
      <c r="G127" s="6">
        <f t="shared" si="20"/>
        <v>-62.880611000000002</v>
      </c>
      <c r="H127" s="36">
        <f>ABS(AVERAGE(G127:G145)-(H126-1)*5)</f>
        <v>68.811781210526334</v>
      </c>
      <c r="J127" s="88" t="s">
        <v>25</v>
      </c>
      <c r="N127" s="6">
        <f t="shared" ref="N127:N145" si="23">J153/1000000000</f>
        <v>9</v>
      </c>
      <c r="O127" s="6">
        <f t="shared" si="21"/>
        <v>-83.796700000000001</v>
      </c>
      <c r="P127" s="36">
        <f>ABS(AVERAGE(O127:O145)-(P126-1)*5)</f>
        <v>71.629168894736836</v>
      </c>
    </row>
    <row r="128" spans="2:16" x14ac:dyDescent="0.25">
      <c r="B128" s="88" t="s">
        <v>19</v>
      </c>
      <c r="C128" s="88" t="s">
        <v>127</v>
      </c>
      <c r="D128" s="88" t="s">
        <v>34</v>
      </c>
      <c r="F128" s="6">
        <f t="shared" si="22"/>
        <v>10.941916666667</v>
      </c>
      <c r="G128" s="6">
        <f t="shared" si="20"/>
        <v>-65.438034000000002</v>
      </c>
      <c r="J128" s="88" t="s">
        <v>19</v>
      </c>
      <c r="K128" s="88" t="s">
        <v>127</v>
      </c>
      <c r="L128" s="88" t="s">
        <v>34</v>
      </c>
      <c r="N128" s="6">
        <f t="shared" si="23"/>
        <v>10.941916666667</v>
      </c>
      <c r="O128" s="6">
        <f t="shared" si="21"/>
        <v>-75.160767000000007</v>
      </c>
    </row>
    <row r="129" spans="2:15" x14ac:dyDescent="0.25">
      <c r="B129" s="88">
        <v>9000000000</v>
      </c>
      <c r="C129" s="88">
        <v>-76.056610000000006</v>
      </c>
      <c r="D129" s="88">
        <v>-65.149651000000006</v>
      </c>
      <c r="F129" s="6">
        <f t="shared" si="22"/>
        <v>12.883833333333</v>
      </c>
      <c r="G129" s="6">
        <f t="shared" si="20"/>
        <v>-78.518615999999994</v>
      </c>
      <c r="J129" s="88">
        <v>9000000000</v>
      </c>
      <c r="K129" s="88">
        <v>-56.440013999999998</v>
      </c>
      <c r="L129" s="88">
        <v>-44.647891999999999</v>
      </c>
      <c r="N129" s="6">
        <f t="shared" si="23"/>
        <v>12.883833333333</v>
      </c>
      <c r="O129" s="6">
        <f t="shared" si="21"/>
        <v>-69.450210999999996</v>
      </c>
    </row>
    <row r="130" spans="2:15" x14ac:dyDescent="0.25">
      <c r="B130" s="88">
        <v>9719694444.4444008</v>
      </c>
      <c r="C130" s="88">
        <v>-81.751823000000002</v>
      </c>
      <c r="D130" s="88">
        <v>-75.347260000000006</v>
      </c>
      <c r="F130" s="6">
        <f t="shared" si="22"/>
        <v>14.825749999999999</v>
      </c>
      <c r="G130" s="6">
        <f t="shared" si="20"/>
        <v>-67.740668999999997</v>
      </c>
      <c r="J130" s="88">
        <v>9719694444.4444008</v>
      </c>
      <c r="K130" s="88">
        <v>-78.168175000000005</v>
      </c>
      <c r="L130" s="88">
        <v>-70.746902000000006</v>
      </c>
      <c r="N130" s="6">
        <f t="shared" si="23"/>
        <v>14.825749999999999</v>
      </c>
      <c r="O130" s="6">
        <f t="shared" si="21"/>
        <v>-68.402962000000002</v>
      </c>
    </row>
    <row r="131" spans="2:15" x14ac:dyDescent="0.25">
      <c r="B131" s="88">
        <v>10439388888.889</v>
      </c>
      <c r="C131" s="88">
        <v>-69.340926999999994</v>
      </c>
      <c r="D131" s="88">
        <v>-62.700088999999998</v>
      </c>
      <c r="F131" s="6">
        <f t="shared" si="22"/>
        <v>16.767666666667001</v>
      </c>
      <c r="G131" s="6">
        <f t="shared" si="20"/>
        <v>-70.059425000000005</v>
      </c>
      <c r="J131" s="88">
        <v>10439388888.889</v>
      </c>
      <c r="K131" s="88">
        <v>-68.324614999999994</v>
      </c>
      <c r="L131" s="88">
        <v>-61.214252000000002</v>
      </c>
      <c r="N131" s="6">
        <f t="shared" si="23"/>
        <v>16.767666666667001</v>
      </c>
      <c r="O131" s="6">
        <f t="shared" si="21"/>
        <v>-74.279274000000001</v>
      </c>
    </row>
    <row r="132" spans="2:15" x14ac:dyDescent="0.25">
      <c r="B132" s="88">
        <v>11159083333.333</v>
      </c>
      <c r="C132" s="88">
        <v>-71.632507000000004</v>
      </c>
      <c r="D132" s="88">
        <v>-65.363144000000005</v>
      </c>
      <c r="F132" s="6">
        <f t="shared" si="22"/>
        <v>18.709583333333001</v>
      </c>
      <c r="G132" s="6">
        <f t="shared" si="20"/>
        <v>-68.245621</v>
      </c>
      <c r="J132" s="88">
        <v>11159083333.333</v>
      </c>
      <c r="K132" s="88">
        <v>-62.813479999999998</v>
      </c>
      <c r="L132" s="88">
        <v>-55.392803000000001</v>
      </c>
      <c r="N132" s="6">
        <f t="shared" si="23"/>
        <v>18.709583333333001</v>
      </c>
      <c r="O132" s="6">
        <f t="shared" si="21"/>
        <v>-77.003013999999993</v>
      </c>
    </row>
    <row r="133" spans="2:15" x14ac:dyDescent="0.25">
      <c r="B133" s="88">
        <v>11878777777.778</v>
      </c>
      <c r="C133" s="88">
        <v>-58.175632</v>
      </c>
      <c r="D133" s="88">
        <v>-51.973633</v>
      </c>
      <c r="F133" s="6">
        <f t="shared" si="22"/>
        <v>20.651499999999999</v>
      </c>
      <c r="G133" s="6">
        <f t="shared" si="20"/>
        <v>-65.966804999999994</v>
      </c>
      <c r="J133" s="88">
        <v>11878777777.778</v>
      </c>
      <c r="K133" s="88">
        <v>-59.325794000000002</v>
      </c>
      <c r="L133" s="88">
        <v>-51.700592</v>
      </c>
      <c r="N133" s="6">
        <f t="shared" si="23"/>
        <v>20.651499999999999</v>
      </c>
      <c r="O133" s="6">
        <f t="shared" si="21"/>
        <v>-64.282355999999993</v>
      </c>
    </row>
    <row r="134" spans="2:15" x14ac:dyDescent="0.25">
      <c r="B134" s="88">
        <v>12598472222.222</v>
      </c>
      <c r="C134" s="88">
        <v>-54.362022000000003</v>
      </c>
      <c r="D134" s="88">
        <v>-47.704326999999999</v>
      </c>
      <c r="F134" s="6">
        <f t="shared" si="22"/>
        <v>22.593416666667</v>
      </c>
      <c r="G134" s="6">
        <f t="shared" si="20"/>
        <v>-72.786781000000005</v>
      </c>
      <c r="J134" s="88">
        <v>12598472222.222</v>
      </c>
      <c r="K134" s="88">
        <v>-57.849606000000001</v>
      </c>
      <c r="L134" s="88">
        <v>-49.971848000000001</v>
      </c>
      <c r="N134" s="6">
        <f t="shared" si="23"/>
        <v>22.593416666667</v>
      </c>
      <c r="O134" s="6">
        <f t="shared" si="21"/>
        <v>-59.40052</v>
      </c>
    </row>
    <row r="135" spans="2:15" x14ac:dyDescent="0.25">
      <c r="B135" s="88">
        <v>13318166666.667</v>
      </c>
      <c r="C135" s="88">
        <v>-58.998309999999996</v>
      </c>
      <c r="D135" s="88">
        <v>-51.690387999999999</v>
      </c>
      <c r="F135" s="6">
        <f t="shared" si="22"/>
        <v>24.535333333333</v>
      </c>
      <c r="G135" s="6">
        <f t="shared" si="20"/>
        <v>-66.233733999999998</v>
      </c>
      <c r="J135" s="88">
        <v>13318166666.667</v>
      </c>
      <c r="K135" s="88">
        <v>-56.290236999999998</v>
      </c>
      <c r="L135" s="88">
        <v>-47.726284</v>
      </c>
      <c r="N135" s="6">
        <f t="shared" si="23"/>
        <v>24.535333333333</v>
      </c>
      <c r="O135" s="6">
        <f t="shared" si="21"/>
        <v>-61.025607999999998</v>
      </c>
    </row>
    <row r="136" spans="2:15" x14ac:dyDescent="0.25">
      <c r="B136" s="88">
        <v>14037861111.111</v>
      </c>
      <c r="C136" s="88">
        <v>-63.307986999999997</v>
      </c>
      <c r="D136" s="88">
        <v>-55.710171000000003</v>
      </c>
      <c r="F136" s="6">
        <f t="shared" si="22"/>
        <v>26.477250000000002</v>
      </c>
      <c r="G136" s="6">
        <f t="shared" si="20"/>
        <v>-66.055083999999994</v>
      </c>
      <c r="J136" s="88">
        <v>14037861111.111</v>
      </c>
      <c r="K136" s="88">
        <v>-68.338684000000001</v>
      </c>
      <c r="L136" s="88">
        <v>-60.348815999999999</v>
      </c>
      <c r="N136" s="6">
        <f t="shared" si="23"/>
        <v>26.477250000000002</v>
      </c>
      <c r="O136" s="6">
        <f t="shared" si="21"/>
        <v>-62.925075999999997</v>
      </c>
    </row>
    <row r="137" spans="2:15" x14ac:dyDescent="0.25">
      <c r="B137" s="88">
        <v>14757555555.556</v>
      </c>
      <c r="C137" s="88">
        <v>-65.66037</v>
      </c>
      <c r="D137" s="88">
        <v>-58.328037000000002</v>
      </c>
      <c r="F137" s="6">
        <f t="shared" si="22"/>
        <v>28.419166666667</v>
      </c>
      <c r="G137" s="6">
        <f t="shared" si="20"/>
        <v>-63.373913000000002</v>
      </c>
      <c r="J137" s="88">
        <v>14757555555.556</v>
      </c>
      <c r="K137" s="88">
        <v>-66.292336000000006</v>
      </c>
      <c r="L137" s="88">
        <v>-58.145519</v>
      </c>
      <c r="N137" s="6">
        <f t="shared" si="23"/>
        <v>28.419166666667</v>
      </c>
      <c r="O137" s="6">
        <f t="shared" si="21"/>
        <v>-64.017264999999995</v>
      </c>
    </row>
    <row r="138" spans="2:15" x14ac:dyDescent="0.25">
      <c r="B138" s="88">
        <v>15477250000</v>
      </c>
      <c r="C138" s="88">
        <v>-74.130713999999998</v>
      </c>
      <c r="D138" s="88">
        <v>-66.953879999999998</v>
      </c>
      <c r="F138" s="6">
        <f t="shared" si="22"/>
        <v>30.361083333332999</v>
      </c>
      <c r="G138" s="6">
        <f t="shared" si="20"/>
        <v>-65.208327999999995</v>
      </c>
      <c r="J138" s="88">
        <v>15477250000</v>
      </c>
      <c r="K138" s="88">
        <v>-56.813426999999997</v>
      </c>
      <c r="L138" s="88">
        <v>-48.533648999999997</v>
      </c>
      <c r="N138" s="6">
        <f t="shared" si="23"/>
        <v>30.361083333332999</v>
      </c>
      <c r="O138" s="6">
        <f t="shared" si="21"/>
        <v>-68.064018000000004</v>
      </c>
    </row>
    <row r="139" spans="2:15" x14ac:dyDescent="0.25">
      <c r="B139" s="88">
        <v>16196944444.444</v>
      </c>
      <c r="C139" s="88">
        <v>-60.700459000000002</v>
      </c>
      <c r="D139" s="88">
        <v>-53.581802000000003</v>
      </c>
      <c r="F139" s="6">
        <f t="shared" si="22"/>
        <v>32.302999999999997</v>
      </c>
      <c r="G139" s="6">
        <f t="shared" si="20"/>
        <v>-69.595078000000001</v>
      </c>
      <c r="J139" s="88">
        <v>16196944444.444</v>
      </c>
      <c r="K139" s="88">
        <v>-53.677692</v>
      </c>
      <c r="L139" s="88">
        <v>-45.423476999999998</v>
      </c>
      <c r="N139" s="6">
        <f t="shared" si="23"/>
        <v>32.302999999999997</v>
      </c>
      <c r="O139" s="6">
        <f t="shared" si="21"/>
        <v>-71.356796000000003</v>
      </c>
    </row>
    <row r="140" spans="2:15" x14ac:dyDescent="0.25">
      <c r="B140" s="88">
        <v>16916638888.889</v>
      </c>
      <c r="C140" s="88">
        <v>-51.384064000000002</v>
      </c>
      <c r="D140" s="88">
        <v>-43.920608999999999</v>
      </c>
      <c r="F140" s="6">
        <f t="shared" si="22"/>
        <v>34.244916666667002</v>
      </c>
      <c r="G140" s="6">
        <f t="shared" si="20"/>
        <v>-55.734974000000001</v>
      </c>
      <c r="J140" s="88">
        <v>16916638888.889</v>
      </c>
      <c r="K140" s="88">
        <v>-54.623249000000001</v>
      </c>
      <c r="L140" s="88">
        <v>-46.270508</v>
      </c>
      <c r="N140" s="6">
        <f t="shared" si="23"/>
        <v>34.244916666667002</v>
      </c>
      <c r="O140" s="6">
        <f t="shared" si="21"/>
        <v>-70.659485000000004</v>
      </c>
    </row>
    <row r="141" spans="2:15" x14ac:dyDescent="0.25">
      <c r="B141" s="88">
        <v>17636333333.333</v>
      </c>
      <c r="C141" s="88">
        <v>-51.741173000000003</v>
      </c>
      <c r="D141" s="88">
        <v>-43.801777000000001</v>
      </c>
      <c r="F141" s="6">
        <f t="shared" si="22"/>
        <v>36.186833333332999</v>
      </c>
      <c r="G141" s="6">
        <f t="shared" si="20"/>
        <v>-50.600974999999998</v>
      </c>
      <c r="J141" s="88">
        <v>17636333333.333</v>
      </c>
      <c r="K141" s="88">
        <v>-56.088551000000002</v>
      </c>
      <c r="L141" s="88">
        <v>-47.687229000000002</v>
      </c>
      <c r="N141" s="6">
        <f t="shared" si="23"/>
        <v>36.186833333332999</v>
      </c>
      <c r="O141" s="6">
        <f t="shared" si="21"/>
        <v>-55.967857000000002</v>
      </c>
    </row>
    <row r="142" spans="2:15" x14ac:dyDescent="0.25">
      <c r="B142" s="88">
        <v>18356027777.778</v>
      </c>
      <c r="C142" s="88">
        <v>-46.456532000000003</v>
      </c>
      <c r="D142" s="88">
        <v>-37.091248</v>
      </c>
      <c r="F142" s="6">
        <f t="shared" si="22"/>
        <v>38.128749999999997</v>
      </c>
      <c r="G142" s="6">
        <f t="shared" si="20"/>
        <v>-51.857582000000001</v>
      </c>
      <c r="J142" s="88">
        <v>18356027777.778</v>
      </c>
      <c r="K142" s="88">
        <v>-53.046771999999997</v>
      </c>
      <c r="L142" s="88">
        <v>-44.502124999999999</v>
      </c>
      <c r="N142" s="6">
        <f t="shared" si="23"/>
        <v>38.128749999999997</v>
      </c>
      <c r="O142" s="6">
        <f t="shared" si="21"/>
        <v>-54.966960999999998</v>
      </c>
    </row>
    <row r="143" spans="2:15" x14ac:dyDescent="0.25">
      <c r="B143" s="88">
        <v>19075722222.222</v>
      </c>
      <c r="C143" s="88">
        <v>-50.710231999999998</v>
      </c>
      <c r="D143" s="88">
        <v>-40.585678000000001</v>
      </c>
      <c r="F143" s="6">
        <f t="shared" si="22"/>
        <v>40.070666666667002</v>
      </c>
      <c r="G143" s="6">
        <f t="shared" si="20"/>
        <v>-57.266171</v>
      </c>
      <c r="J143" s="88">
        <v>19075722222.222</v>
      </c>
      <c r="K143" s="88">
        <v>-48.734012999999997</v>
      </c>
      <c r="L143" s="88">
        <v>-39.392906000000004</v>
      </c>
      <c r="N143" s="6">
        <f t="shared" si="23"/>
        <v>40.070666666667002</v>
      </c>
      <c r="O143" s="6">
        <f t="shared" si="21"/>
        <v>-59.431240000000003</v>
      </c>
    </row>
    <row r="144" spans="2:15" x14ac:dyDescent="0.25">
      <c r="B144" s="88">
        <v>19795416666.667</v>
      </c>
      <c r="C144" s="88">
        <v>-57.259472000000002</v>
      </c>
      <c r="D144" s="88">
        <v>-47.568161000000003</v>
      </c>
      <c r="F144" s="6">
        <f t="shared" si="22"/>
        <v>42.012583333332998</v>
      </c>
      <c r="G144" s="6">
        <f t="shared" si="20"/>
        <v>-58.029654999999998</v>
      </c>
      <c r="J144" s="88">
        <v>19795416666.667</v>
      </c>
      <c r="K144" s="88">
        <v>-45.123569000000003</v>
      </c>
      <c r="L144" s="88">
        <v>-35.381573000000003</v>
      </c>
      <c r="N144" s="6">
        <f t="shared" si="23"/>
        <v>42.012583333332998</v>
      </c>
      <c r="O144" s="6">
        <f t="shared" si="21"/>
        <v>-64.571090999999996</v>
      </c>
    </row>
    <row r="145" spans="2:16" x14ac:dyDescent="0.25">
      <c r="B145" s="88">
        <v>20515111111.111</v>
      </c>
      <c r="C145" s="88">
        <v>-57.079075000000003</v>
      </c>
      <c r="D145" s="88">
        <v>-47.828814999999999</v>
      </c>
      <c r="F145" s="6">
        <f t="shared" si="22"/>
        <v>43.954500000000003</v>
      </c>
      <c r="G145" s="6">
        <f t="shared" si="20"/>
        <v>-56.831786999999998</v>
      </c>
      <c r="J145" s="88">
        <v>20515111111.111</v>
      </c>
      <c r="K145" s="88">
        <v>-41.783852000000003</v>
      </c>
      <c r="L145" s="88">
        <v>-31.692423000000002</v>
      </c>
      <c r="N145" s="6">
        <f t="shared" si="23"/>
        <v>43.954500000000003</v>
      </c>
      <c r="O145" s="6">
        <f t="shared" si="21"/>
        <v>-61.193007999999999</v>
      </c>
    </row>
    <row r="146" spans="2:16" x14ac:dyDescent="0.25">
      <c r="B146" s="88">
        <v>21234805555.556</v>
      </c>
      <c r="C146" s="88">
        <v>-58.781520999999998</v>
      </c>
      <c r="D146" s="88">
        <v>-48.882427</v>
      </c>
      <c r="F146" s="6" t="s">
        <v>21</v>
      </c>
      <c r="J146" s="88">
        <v>21234805555.556</v>
      </c>
      <c r="K146" s="88">
        <v>-46.421138999999997</v>
      </c>
      <c r="L146" s="88">
        <v>-35.839374999999997</v>
      </c>
      <c r="N146" s="6" t="s">
        <v>21</v>
      </c>
    </row>
    <row r="147" spans="2:16" x14ac:dyDescent="0.25">
      <c r="B147" s="88">
        <v>21954500000</v>
      </c>
      <c r="C147" s="88">
        <v>-64.106667000000002</v>
      </c>
      <c r="D147" s="88">
        <v>-52.674025999999998</v>
      </c>
      <c r="J147" s="88">
        <v>21954500000</v>
      </c>
      <c r="K147" s="88">
        <v>-55.580345000000001</v>
      </c>
      <c r="L147" s="88">
        <v>-45.329048</v>
      </c>
    </row>
    <row r="148" spans="2:16" x14ac:dyDescent="0.25">
      <c r="B148" s="88" t="s">
        <v>21</v>
      </c>
      <c r="J148" s="88" t="s">
        <v>21</v>
      </c>
    </row>
    <row r="149" spans="2:16" x14ac:dyDescent="0.25">
      <c r="F149" s="6" t="s">
        <v>37</v>
      </c>
      <c r="N149" s="6" t="s">
        <v>37</v>
      </c>
    </row>
    <row r="150" spans="2:16" ht="15.75" x14ac:dyDescent="0.25">
      <c r="F150" s="6" t="s">
        <v>19</v>
      </c>
      <c r="G150" s="6" t="str">
        <f t="shared" ref="G150:G169" si="24">D176</f>
        <v>2Rx3L dBc Log Mag(dB)</v>
      </c>
      <c r="H150" s="35">
        <v>2</v>
      </c>
      <c r="N150" s="6" t="s">
        <v>19</v>
      </c>
      <c r="O150" s="6" t="str">
        <f t="shared" ref="O150:O169" si="25">L176</f>
        <v>2Rx3L dBc Log Mag(dB)</v>
      </c>
      <c r="P150" s="35">
        <v>2</v>
      </c>
    </row>
    <row r="151" spans="2:16" ht="15.75" x14ac:dyDescent="0.25">
      <c r="B151" s="88" t="s">
        <v>35</v>
      </c>
      <c r="F151" s="6">
        <f t="shared" ref="F151:F169" si="26">B177/1000000000</f>
        <v>13.454499999999999</v>
      </c>
      <c r="G151" s="6">
        <f t="shared" si="24"/>
        <v>-40.734642000000001</v>
      </c>
      <c r="H151" s="36">
        <f>ABS(AVERAGE(G151:G169)-(H150-1)*5)</f>
        <v>68.667578842105272</v>
      </c>
      <c r="J151" s="88" t="s">
        <v>35</v>
      </c>
      <c r="N151" s="6">
        <f t="shared" ref="N151:N169" si="27">J177/1000000000</f>
        <v>13.454499999999999</v>
      </c>
      <c r="O151" s="6">
        <f t="shared" si="25"/>
        <v>-41.575088999999998</v>
      </c>
      <c r="P151" s="36">
        <f>ABS(AVERAGE(O151:O169)-(P150-1)*5)</f>
        <v>56.613339736842107</v>
      </c>
    </row>
    <row r="152" spans="2:16" x14ac:dyDescent="0.25">
      <c r="B152" s="88" t="s">
        <v>19</v>
      </c>
      <c r="C152" s="88" t="s">
        <v>114</v>
      </c>
      <c r="D152" s="88" t="s">
        <v>36</v>
      </c>
      <c r="F152" s="6">
        <f t="shared" si="26"/>
        <v>15.151472222222001</v>
      </c>
      <c r="G152" s="6">
        <f t="shared" si="24"/>
        <v>-50.757126</v>
      </c>
      <c r="J152" s="88" t="s">
        <v>19</v>
      </c>
      <c r="K152" s="88" t="s">
        <v>114</v>
      </c>
      <c r="L152" s="88" t="s">
        <v>36</v>
      </c>
      <c r="N152" s="6">
        <f t="shared" si="27"/>
        <v>15.151472222222001</v>
      </c>
      <c r="O152" s="6">
        <f t="shared" si="25"/>
        <v>-47.026519999999998</v>
      </c>
    </row>
    <row r="153" spans="2:16" x14ac:dyDescent="0.25">
      <c r="B153" s="88">
        <v>9000000000</v>
      </c>
      <c r="C153" s="88">
        <v>-73.787566999999996</v>
      </c>
      <c r="D153" s="88">
        <v>-62.880611000000002</v>
      </c>
      <c r="F153" s="6">
        <f t="shared" si="26"/>
        <v>16.848444444443999</v>
      </c>
      <c r="G153" s="6">
        <f t="shared" si="24"/>
        <v>-57.037502000000003</v>
      </c>
      <c r="J153" s="88">
        <v>9000000000</v>
      </c>
      <c r="K153" s="88">
        <v>-95.588820999999996</v>
      </c>
      <c r="L153" s="88">
        <v>-83.796700000000001</v>
      </c>
      <c r="N153" s="6">
        <f t="shared" si="27"/>
        <v>16.848444444443999</v>
      </c>
      <c r="O153" s="6">
        <f t="shared" si="25"/>
        <v>-50.464717999999998</v>
      </c>
    </row>
    <row r="154" spans="2:16" x14ac:dyDescent="0.25">
      <c r="B154" s="88">
        <v>10941916666.667</v>
      </c>
      <c r="C154" s="88">
        <v>-71.842590000000001</v>
      </c>
      <c r="D154" s="88">
        <v>-65.438034000000002</v>
      </c>
      <c r="F154" s="6">
        <f t="shared" si="26"/>
        <v>18.545416666666998</v>
      </c>
      <c r="G154" s="6">
        <f t="shared" si="24"/>
        <v>-57.795914000000003</v>
      </c>
      <c r="J154" s="88">
        <v>10941916666.667</v>
      </c>
      <c r="K154" s="88">
        <v>-82.582031000000001</v>
      </c>
      <c r="L154" s="88">
        <v>-75.160767000000007</v>
      </c>
      <c r="N154" s="6">
        <f t="shared" si="27"/>
        <v>18.545416666666998</v>
      </c>
      <c r="O154" s="6">
        <f t="shared" si="25"/>
        <v>-48.718426000000001</v>
      </c>
    </row>
    <row r="155" spans="2:16" x14ac:dyDescent="0.25">
      <c r="B155" s="88">
        <v>12883833333.333</v>
      </c>
      <c r="C155" s="88">
        <v>-85.159453999999997</v>
      </c>
      <c r="D155" s="88">
        <v>-78.518615999999994</v>
      </c>
      <c r="F155" s="6">
        <f t="shared" si="26"/>
        <v>20.242388888889</v>
      </c>
      <c r="G155" s="6">
        <f t="shared" si="24"/>
        <v>-66.057854000000006</v>
      </c>
      <c r="J155" s="88">
        <v>12883833333.333</v>
      </c>
      <c r="K155" s="88">
        <v>-76.560569999999998</v>
      </c>
      <c r="L155" s="88">
        <v>-69.450210999999996</v>
      </c>
      <c r="N155" s="6">
        <f t="shared" si="27"/>
        <v>20.242388888889</v>
      </c>
      <c r="O155" s="6">
        <f t="shared" si="25"/>
        <v>-48.875129999999999</v>
      </c>
    </row>
    <row r="156" spans="2:16" x14ac:dyDescent="0.25">
      <c r="B156" s="88">
        <v>14825750000</v>
      </c>
      <c r="C156" s="88">
        <v>-74.010033000000007</v>
      </c>
      <c r="D156" s="88">
        <v>-67.740668999999997</v>
      </c>
      <c r="F156" s="6">
        <f t="shared" si="26"/>
        <v>21.939361111111001</v>
      </c>
      <c r="G156" s="6">
        <f t="shared" si="24"/>
        <v>-87.906943999999996</v>
      </c>
      <c r="J156" s="88">
        <v>14825750000</v>
      </c>
      <c r="K156" s="88">
        <v>-75.823639</v>
      </c>
      <c r="L156" s="88">
        <v>-68.402962000000002</v>
      </c>
      <c r="N156" s="6">
        <f t="shared" si="27"/>
        <v>21.939361111111001</v>
      </c>
      <c r="O156" s="6">
        <f t="shared" si="25"/>
        <v>-46.576855000000002</v>
      </c>
    </row>
    <row r="157" spans="2:16" x14ac:dyDescent="0.25">
      <c r="B157" s="88">
        <v>16767666666.667</v>
      </c>
      <c r="C157" s="88">
        <v>-76.261420999999999</v>
      </c>
      <c r="D157" s="88">
        <v>-70.059425000000005</v>
      </c>
      <c r="F157" s="6">
        <f t="shared" si="26"/>
        <v>23.636333333332999</v>
      </c>
      <c r="G157" s="6">
        <f t="shared" si="24"/>
        <v>-66.433998000000003</v>
      </c>
      <c r="J157" s="88">
        <v>16767666666.667</v>
      </c>
      <c r="K157" s="88">
        <v>-81.904471999999998</v>
      </c>
      <c r="L157" s="88">
        <v>-74.279274000000001</v>
      </c>
      <c r="N157" s="6">
        <f t="shared" si="27"/>
        <v>23.636333333332999</v>
      </c>
      <c r="O157" s="6">
        <f t="shared" si="25"/>
        <v>-50.270454000000001</v>
      </c>
    </row>
    <row r="158" spans="2:16" x14ac:dyDescent="0.25">
      <c r="B158" s="88">
        <v>18709583333.333</v>
      </c>
      <c r="C158" s="88">
        <v>-74.903319999999994</v>
      </c>
      <c r="D158" s="88">
        <v>-68.245621</v>
      </c>
      <c r="F158" s="6">
        <f t="shared" si="26"/>
        <v>25.333305555555999</v>
      </c>
      <c r="G158" s="6">
        <f t="shared" si="24"/>
        <v>-63.788708</v>
      </c>
      <c r="J158" s="88">
        <v>18709583333.333</v>
      </c>
      <c r="K158" s="88">
        <v>-84.880775</v>
      </c>
      <c r="L158" s="88">
        <v>-77.003013999999993</v>
      </c>
      <c r="N158" s="6">
        <f t="shared" si="27"/>
        <v>25.333305555555999</v>
      </c>
      <c r="O158" s="6">
        <f t="shared" si="25"/>
        <v>-55.051909999999999</v>
      </c>
    </row>
    <row r="159" spans="2:16" x14ac:dyDescent="0.25">
      <c r="B159" s="88">
        <v>20651500000</v>
      </c>
      <c r="C159" s="88">
        <v>-73.274726999999999</v>
      </c>
      <c r="D159" s="88">
        <v>-65.966804999999994</v>
      </c>
      <c r="F159" s="6">
        <f t="shared" si="26"/>
        <v>27.030277777778</v>
      </c>
      <c r="G159" s="6">
        <f t="shared" si="24"/>
        <v>-67.791893000000002</v>
      </c>
      <c r="J159" s="88">
        <v>20651500000</v>
      </c>
      <c r="K159" s="88">
        <v>-72.846305999999998</v>
      </c>
      <c r="L159" s="88">
        <v>-64.282355999999993</v>
      </c>
      <c r="N159" s="6">
        <f t="shared" si="27"/>
        <v>27.030277777778</v>
      </c>
      <c r="O159" s="6">
        <f t="shared" si="25"/>
        <v>-45.472065000000001</v>
      </c>
    </row>
    <row r="160" spans="2:16" x14ac:dyDescent="0.25">
      <c r="B160" s="88">
        <v>22593416666.667</v>
      </c>
      <c r="C160" s="88">
        <v>-80.384604999999993</v>
      </c>
      <c r="D160" s="88">
        <v>-72.786781000000005</v>
      </c>
      <c r="F160" s="6">
        <f t="shared" si="26"/>
        <v>28.727250000000002</v>
      </c>
      <c r="G160" s="6">
        <f t="shared" si="24"/>
        <v>-66.014999000000003</v>
      </c>
      <c r="J160" s="88">
        <v>22593416666.667</v>
      </c>
      <c r="K160" s="88">
        <v>-67.390388000000002</v>
      </c>
      <c r="L160" s="88">
        <v>-59.40052</v>
      </c>
      <c r="N160" s="6">
        <f t="shared" si="27"/>
        <v>28.727250000000002</v>
      </c>
      <c r="O160" s="6">
        <f t="shared" si="25"/>
        <v>-52.225613000000003</v>
      </c>
    </row>
    <row r="161" spans="2:16" x14ac:dyDescent="0.25">
      <c r="B161" s="88">
        <v>24535333333.333</v>
      </c>
      <c r="C161" s="88">
        <v>-73.566070999999994</v>
      </c>
      <c r="D161" s="88">
        <v>-66.233733999999998</v>
      </c>
      <c r="F161" s="6">
        <f t="shared" si="26"/>
        <v>30.424222222221999</v>
      </c>
      <c r="G161" s="6">
        <f t="shared" si="24"/>
        <v>-66.492783000000003</v>
      </c>
      <c r="J161" s="88">
        <v>24535333333.333</v>
      </c>
      <c r="K161" s="88">
        <v>-69.172424000000007</v>
      </c>
      <c r="L161" s="88">
        <v>-61.025607999999998</v>
      </c>
      <c r="N161" s="6">
        <f t="shared" si="27"/>
        <v>30.424222222221999</v>
      </c>
      <c r="O161" s="6">
        <f t="shared" si="25"/>
        <v>-52.846676000000002</v>
      </c>
    </row>
    <row r="162" spans="2:16" x14ac:dyDescent="0.25">
      <c r="B162" s="88">
        <v>26477250000</v>
      </c>
      <c r="C162" s="88">
        <v>-73.231917999999993</v>
      </c>
      <c r="D162" s="88">
        <v>-66.055083999999994</v>
      </c>
      <c r="F162" s="6">
        <f t="shared" si="26"/>
        <v>32.121194444444001</v>
      </c>
      <c r="G162" s="6">
        <f t="shared" si="24"/>
        <v>-58.880692000000003</v>
      </c>
      <c r="J162" s="88">
        <v>26477250000</v>
      </c>
      <c r="K162" s="88">
        <v>-71.204848999999996</v>
      </c>
      <c r="L162" s="88">
        <v>-62.925075999999997</v>
      </c>
      <c r="N162" s="6">
        <f t="shared" si="27"/>
        <v>32.121194444444001</v>
      </c>
      <c r="O162" s="6">
        <f t="shared" si="25"/>
        <v>-60.940548</v>
      </c>
    </row>
    <row r="163" spans="2:16" x14ac:dyDescent="0.25">
      <c r="B163" s="88">
        <v>28419166666.667</v>
      </c>
      <c r="C163" s="88">
        <v>-70.492569000000003</v>
      </c>
      <c r="D163" s="88">
        <v>-63.373913000000002</v>
      </c>
      <c r="F163" s="6">
        <f t="shared" si="26"/>
        <v>33.818166666666997</v>
      </c>
      <c r="G163" s="6">
        <f t="shared" si="24"/>
        <v>-77.325194999999994</v>
      </c>
      <c r="J163" s="88">
        <v>28419166666.667</v>
      </c>
      <c r="K163" s="88">
        <v>-72.271477000000004</v>
      </c>
      <c r="L163" s="88">
        <v>-64.017264999999995</v>
      </c>
      <c r="N163" s="6">
        <f t="shared" si="27"/>
        <v>33.818166666666997</v>
      </c>
      <c r="O163" s="6">
        <f t="shared" si="25"/>
        <v>-51.048107000000002</v>
      </c>
    </row>
    <row r="164" spans="2:16" x14ac:dyDescent="0.25">
      <c r="B164" s="88">
        <v>30361083333.333</v>
      </c>
      <c r="C164" s="88">
        <v>-72.671783000000005</v>
      </c>
      <c r="D164" s="88">
        <v>-65.208327999999995</v>
      </c>
      <c r="F164" s="6">
        <f t="shared" si="26"/>
        <v>35.515138888888998</v>
      </c>
      <c r="G164" s="6">
        <f t="shared" si="24"/>
        <v>-62.799332</v>
      </c>
      <c r="J164" s="88">
        <v>30361083333.333</v>
      </c>
      <c r="K164" s="88">
        <v>-76.416763000000003</v>
      </c>
      <c r="L164" s="88">
        <v>-68.064018000000004</v>
      </c>
      <c r="N164" s="6">
        <f t="shared" si="27"/>
        <v>35.515138888888998</v>
      </c>
      <c r="O164" s="6">
        <f t="shared" si="25"/>
        <v>-48.294113000000003</v>
      </c>
    </row>
    <row r="165" spans="2:16" x14ac:dyDescent="0.25">
      <c r="B165" s="88">
        <v>32303000000</v>
      </c>
      <c r="C165" s="88">
        <v>-77.534476999999995</v>
      </c>
      <c r="D165" s="88">
        <v>-69.595078000000001</v>
      </c>
      <c r="F165" s="6">
        <f t="shared" si="26"/>
        <v>37.212111111111</v>
      </c>
      <c r="G165" s="6">
        <f t="shared" si="24"/>
        <v>-56.410072</v>
      </c>
      <c r="J165" s="88">
        <v>32303000000</v>
      </c>
      <c r="K165" s="88">
        <v>-79.758117999999996</v>
      </c>
      <c r="L165" s="88">
        <v>-71.356796000000003</v>
      </c>
      <c r="N165" s="6">
        <f t="shared" si="27"/>
        <v>37.212111111111</v>
      </c>
      <c r="O165" s="6">
        <f t="shared" si="25"/>
        <v>-50.667907999999997</v>
      </c>
    </row>
    <row r="166" spans="2:16" x14ac:dyDescent="0.25">
      <c r="B166" s="88">
        <v>34244916666.667</v>
      </c>
      <c r="C166" s="88">
        <v>-65.100257999999997</v>
      </c>
      <c r="D166" s="88">
        <v>-55.734974000000001</v>
      </c>
      <c r="F166" s="6">
        <f t="shared" si="26"/>
        <v>38.909083333333001</v>
      </c>
      <c r="G166" s="6">
        <f t="shared" si="24"/>
        <v>-68.746429000000006</v>
      </c>
      <c r="J166" s="88">
        <v>34244916666.667</v>
      </c>
      <c r="K166" s="88">
        <v>-79.204139999999995</v>
      </c>
      <c r="L166" s="88">
        <v>-70.659485000000004</v>
      </c>
      <c r="N166" s="6">
        <f t="shared" si="27"/>
        <v>38.909083333333001</v>
      </c>
      <c r="O166" s="6">
        <f t="shared" si="25"/>
        <v>-56.272396000000001</v>
      </c>
    </row>
    <row r="167" spans="2:16" x14ac:dyDescent="0.25">
      <c r="B167" s="88">
        <v>36186833333.333</v>
      </c>
      <c r="C167" s="88">
        <v>-60.725532999999999</v>
      </c>
      <c r="D167" s="88">
        <v>-50.600974999999998</v>
      </c>
      <c r="F167" s="6">
        <f t="shared" si="26"/>
        <v>40.606055555555997</v>
      </c>
      <c r="G167" s="6">
        <f t="shared" si="24"/>
        <v>-66.140784999999994</v>
      </c>
      <c r="J167" s="88">
        <v>36186833333.333</v>
      </c>
      <c r="K167" s="88">
        <v>-65.308967999999993</v>
      </c>
      <c r="L167" s="88">
        <v>-55.967857000000002</v>
      </c>
      <c r="N167" s="6">
        <f t="shared" si="27"/>
        <v>40.606055555555997</v>
      </c>
      <c r="O167" s="6">
        <f t="shared" si="25"/>
        <v>-63.946117000000001</v>
      </c>
    </row>
    <row r="168" spans="2:16" x14ac:dyDescent="0.25">
      <c r="B168" s="88">
        <v>38128750000</v>
      </c>
      <c r="C168" s="88">
        <v>-61.548896999999997</v>
      </c>
      <c r="D168" s="88">
        <v>-51.857582000000001</v>
      </c>
      <c r="F168" s="6">
        <f t="shared" si="26"/>
        <v>42.303027777777999</v>
      </c>
      <c r="G168" s="6">
        <f t="shared" si="24"/>
        <v>-67.124481000000003</v>
      </c>
      <c r="J168" s="88">
        <v>38128750000</v>
      </c>
      <c r="K168" s="88">
        <v>-64.708954000000006</v>
      </c>
      <c r="L168" s="88">
        <v>-54.966960999999998</v>
      </c>
      <c r="N168" s="6">
        <f t="shared" si="27"/>
        <v>42.303027777777999</v>
      </c>
      <c r="O168" s="6">
        <f t="shared" si="25"/>
        <v>-58.321002999999997</v>
      </c>
    </row>
    <row r="169" spans="2:16" x14ac:dyDescent="0.25">
      <c r="B169" s="88">
        <v>40070666666.667</v>
      </c>
      <c r="C169" s="88">
        <v>-66.516425999999996</v>
      </c>
      <c r="D169" s="88">
        <v>-57.266171</v>
      </c>
      <c r="F169" s="6">
        <f t="shared" si="26"/>
        <v>44</v>
      </c>
      <c r="G169" s="6">
        <f t="shared" si="24"/>
        <v>-61.444648999999998</v>
      </c>
      <c r="J169" s="88">
        <v>40070666666.667</v>
      </c>
      <c r="K169" s="88">
        <v>-69.522666999999998</v>
      </c>
      <c r="L169" s="88">
        <v>-59.431240000000003</v>
      </c>
      <c r="N169" s="6">
        <f t="shared" si="27"/>
        <v>44</v>
      </c>
      <c r="O169" s="6">
        <f t="shared" si="25"/>
        <v>-52.059806999999999</v>
      </c>
    </row>
    <row r="170" spans="2:16" x14ac:dyDescent="0.25">
      <c r="B170" s="88">
        <v>42012583333.333</v>
      </c>
      <c r="C170" s="88">
        <v>-67.928748999999996</v>
      </c>
      <c r="D170" s="88">
        <v>-58.029654999999998</v>
      </c>
      <c r="F170" s="6" t="s">
        <v>21</v>
      </c>
      <c r="J170" s="88">
        <v>42012583333.333</v>
      </c>
      <c r="K170" s="88">
        <v>-75.152862999999996</v>
      </c>
      <c r="L170" s="88">
        <v>-64.571090999999996</v>
      </c>
      <c r="N170" s="6" t="s">
        <v>21</v>
      </c>
    </row>
    <row r="171" spans="2:16" x14ac:dyDescent="0.25">
      <c r="B171" s="88">
        <v>43954500000</v>
      </c>
      <c r="C171" s="88">
        <v>-68.264426999999998</v>
      </c>
      <c r="D171" s="88">
        <v>-56.831786999999998</v>
      </c>
      <c r="J171" s="88">
        <v>43954500000</v>
      </c>
      <c r="K171" s="88">
        <v>-71.444305</v>
      </c>
      <c r="L171" s="88">
        <v>-61.193007999999999</v>
      </c>
    </row>
    <row r="172" spans="2:16" x14ac:dyDescent="0.25">
      <c r="B172" s="88" t="s">
        <v>21</v>
      </c>
      <c r="J172" s="88" t="s">
        <v>21</v>
      </c>
    </row>
    <row r="173" spans="2:16" x14ac:dyDescent="0.25">
      <c r="F173" s="6" t="s">
        <v>39</v>
      </c>
      <c r="N173" s="6" t="s">
        <v>39</v>
      </c>
    </row>
    <row r="174" spans="2:16" ht="15.75" x14ac:dyDescent="0.25">
      <c r="F174" s="6" t="s">
        <v>19</v>
      </c>
      <c r="G174" s="6" t="str">
        <f t="shared" ref="G174:G193" si="28">D200</f>
        <v>2Rx4L dBc Log Mag(dB)</v>
      </c>
      <c r="H174" s="35">
        <v>2</v>
      </c>
      <c r="N174" s="6" t="s">
        <v>19</v>
      </c>
      <c r="O174" s="6" t="str">
        <f t="shared" ref="O174:O193" si="29">L200</f>
        <v>2Rx4L dBc Log Mag(dB)</v>
      </c>
      <c r="P174" s="35">
        <v>2</v>
      </c>
    </row>
    <row r="175" spans="2:16" ht="15.75" x14ac:dyDescent="0.25">
      <c r="B175" s="88" t="s">
        <v>37</v>
      </c>
      <c r="F175" s="6">
        <f t="shared" ref="F175:F193" si="30">B201/1000000000</f>
        <v>17.954499999999999</v>
      </c>
      <c r="G175" s="6">
        <f t="shared" si="28"/>
        <v>-58.966746999999998</v>
      </c>
      <c r="H175" s="36">
        <f>ABS(AVERAGE(G175:G193)-(H174-1)*5)</f>
        <v>72.320575315789483</v>
      </c>
      <c r="J175" s="88" t="s">
        <v>37</v>
      </c>
      <c r="N175" s="6">
        <f t="shared" ref="N175:N193" si="31">J201/1000000000</f>
        <v>17.954499999999999</v>
      </c>
      <c r="O175" s="6">
        <f t="shared" si="29"/>
        <v>-69.780533000000005</v>
      </c>
      <c r="P175" s="36">
        <f>ABS(AVERAGE(O175:O193)-(P174-1)*5)</f>
        <v>75.322809947368413</v>
      </c>
    </row>
    <row r="176" spans="2:16" x14ac:dyDescent="0.25">
      <c r="B176" s="88" t="s">
        <v>19</v>
      </c>
      <c r="C176" s="88" t="s">
        <v>128</v>
      </c>
      <c r="D176" s="88" t="s">
        <v>38</v>
      </c>
      <c r="F176" s="6">
        <f t="shared" si="30"/>
        <v>19.401472222222001</v>
      </c>
      <c r="G176" s="6">
        <f t="shared" si="28"/>
        <v>-64.276161000000002</v>
      </c>
      <c r="J176" s="88" t="s">
        <v>19</v>
      </c>
      <c r="K176" s="88" t="s">
        <v>128</v>
      </c>
      <c r="L176" s="88" t="s">
        <v>38</v>
      </c>
      <c r="N176" s="6">
        <f t="shared" si="31"/>
        <v>19.401472222222001</v>
      </c>
      <c r="O176" s="6">
        <f t="shared" si="29"/>
        <v>-82.860129999999998</v>
      </c>
    </row>
    <row r="177" spans="2:15" x14ac:dyDescent="0.25">
      <c r="B177" s="88">
        <v>13454500000</v>
      </c>
      <c r="C177" s="88">
        <v>-51.641601999999999</v>
      </c>
      <c r="D177" s="88">
        <v>-40.734642000000001</v>
      </c>
      <c r="F177" s="6">
        <f t="shared" si="30"/>
        <v>20.848444444443999</v>
      </c>
      <c r="G177" s="6">
        <f t="shared" si="28"/>
        <v>-68.494698</v>
      </c>
      <c r="J177" s="88">
        <v>13454500000</v>
      </c>
      <c r="K177" s="88">
        <v>-53.36721</v>
      </c>
      <c r="L177" s="88">
        <v>-41.575088999999998</v>
      </c>
      <c r="N177" s="6">
        <f t="shared" si="31"/>
        <v>20.848444444443999</v>
      </c>
      <c r="O177" s="6">
        <f t="shared" si="29"/>
        <v>-72.789787000000004</v>
      </c>
    </row>
    <row r="178" spans="2:15" x14ac:dyDescent="0.25">
      <c r="B178" s="88">
        <v>15151472222.222</v>
      </c>
      <c r="C178" s="88">
        <v>-57.16169</v>
      </c>
      <c r="D178" s="88">
        <v>-50.757126</v>
      </c>
      <c r="F178" s="6">
        <f t="shared" si="30"/>
        <v>22.295416666666998</v>
      </c>
      <c r="G178" s="6">
        <f t="shared" si="28"/>
        <v>-71.044815</v>
      </c>
      <c r="J178" s="88">
        <v>15151472222.222</v>
      </c>
      <c r="K178" s="88">
        <v>-54.447788000000003</v>
      </c>
      <c r="L178" s="88">
        <v>-47.026519999999998</v>
      </c>
      <c r="N178" s="6">
        <f t="shared" si="31"/>
        <v>22.295416666666998</v>
      </c>
      <c r="O178" s="6">
        <f t="shared" si="29"/>
        <v>-74.485809000000003</v>
      </c>
    </row>
    <row r="179" spans="2:15" x14ac:dyDescent="0.25">
      <c r="B179" s="88">
        <v>16848444444.444</v>
      </c>
      <c r="C179" s="88">
        <v>-63.678341000000003</v>
      </c>
      <c r="D179" s="88">
        <v>-57.037502000000003</v>
      </c>
      <c r="F179" s="6">
        <f t="shared" si="30"/>
        <v>23.742388888889</v>
      </c>
      <c r="G179" s="6">
        <f t="shared" si="28"/>
        <v>-74.847763</v>
      </c>
      <c r="J179" s="88">
        <v>16848444444.444</v>
      </c>
      <c r="K179" s="88">
        <v>-57.575080999999997</v>
      </c>
      <c r="L179" s="88">
        <v>-50.464717999999998</v>
      </c>
      <c r="N179" s="6">
        <f t="shared" si="31"/>
        <v>23.742388888889</v>
      </c>
      <c r="O179" s="6">
        <f t="shared" si="29"/>
        <v>-80.122535999999997</v>
      </c>
    </row>
    <row r="180" spans="2:15" x14ac:dyDescent="0.25">
      <c r="B180" s="88">
        <v>18545416666.667</v>
      </c>
      <c r="C180" s="88">
        <v>-64.065269000000001</v>
      </c>
      <c r="D180" s="88">
        <v>-57.795914000000003</v>
      </c>
      <c r="F180" s="6">
        <f t="shared" si="30"/>
        <v>25.189361111111001</v>
      </c>
      <c r="G180" s="6">
        <f t="shared" si="28"/>
        <v>-71.327079999999995</v>
      </c>
      <c r="J180" s="88">
        <v>18545416666.667</v>
      </c>
      <c r="K180" s="88">
        <v>-56.139102999999999</v>
      </c>
      <c r="L180" s="88">
        <v>-48.718426000000001</v>
      </c>
      <c r="N180" s="6">
        <f t="shared" si="31"/>
        <v>25.189361111111001</v>
      </c>
      <c r="O180" s="6">
        <f t="shared" si="29"/>
        <v>-72.181137000000007</v>
      </c>
    </row>
    <row r="181" spans="2:15" x14ac:dyDescent="0.25">
      <c r="B181" s="88">
        <v>20242388888.889</v>
      </c>
      <c r="C181" s="88">
        <v>-72.25985</v>
      </c>
      <c r="D181" s="88">
        <v>-66.057854000000006</v>
      </c>
      <c r="F181" s="6">
        <f t="shared" si="30"/>
        <v>26.636333333332999</v>
      </c>
      <c r="G181" s="6">
        <f t="shared" si="28"/>
        <v>-67.983170000000001</v>
      </c>
      <c r="J181" s="88">
        <v>20242388888.889</v>
      </c>
      <c r="K181" s="88">
        <v>-56.500332</v>
      </c>
      <c r="L181" s="88">
        <v>-48.875129999999999</v>
      </c>
      <c r="N181" s="6">
        <f t="shared" si="31"/>
        <v>26.636333333332999</v>
      </c>
      <c r="O181" s="6">
        <f t="shared" si="29"/>
        <v>-74.482810999999998</v>
      </c>
    </row>
    <row r="182" spans="2:15" x14ac:dyDescent="0.25">
      <c r="B182" s="88">
        <v>21939361111.111</v>
      </c>
      <c r="C182" s="88">
        <v>-94.564644000000001</v>
      </c>
      <c r="D182" s="88">
        <v>-87.906943999999996</v>
      </c>
      <c r="F182" s="6">
        <f t="shared" si="30"/>
        <v>28.083305555555999</v>
      </c>
      <c r="G182" s="6">
        <f t="shared" si="28"/>
        <v>-66.149535999999998</v>
      </c>
      <c r="J182" s="88">
        <v>21939361111.111</v>
      </c>
      <c r="K182" s="88">
        <v>-54.454613000000002</v>
      </c>
      <c r="L182" s="88">
        <v>-46.576855000000002</v>
      </c>
      <c r="N182" s="6">
        <f t="shared" si="31"/>
        <v>28.083305555555999</v>
      </c>
      <c r="O182" s="6">
        <f t="shared" si="29"/>
        <v>-67.642914000000005</v>
      </c>
    </row>
    <row r="183" spans="2:15" x14ac:dyDescent="0.25">
      <c r="B183" s="88">
        <v>23636333333.333</v>
      </c>
      <c r="C183" s="88">
        <v>-73.741919999999993</v>
      </c>
      <c r="D183" s="88">
        <v>-66.433998000000003</v>
      </c>
      <c r="F183" s="6">
        <f t="shared" si="30"/>
        <v>29.530277777778</v>
      </c>
      <c r="G183" s="6">
        <f t="shared" si="28"/>
        <v>-72.288207999999997</v>
      </c>
      <c r="J183" s="88">
        <v>23636333333.333</v>
      </c>
      <c r="K183" s="88">
        <v>-58.834403999999999</v>
      </c>
      <c r="L183" s="88">
        <v>-50.270454000000001</v>
      </c>
      <c r="N183" s="6">
        <f t="shared" si="31"/>
        <v>29.530277777778</v>
      </c>
      <c r="O183" s="6">
        <f t="shared" si="29"/>
        <v>-68.383194000000003</v>
      </c>
    </row>
    <row r="184" spans="2:15" x14ac:dyDescent="0.25">
      <c r="B184" s="88">
        <v>25333305555.556</v>
      </c>
      <c r="C184" s="88">
        <v>-71.386527999999998</v>
      </c>
      <c r="D184" s="88">
        <v>-63.788708</v>
      </c>
      <c r="F184" s="6">
        <f t="shared" si="30"/>
        <v>30.977250000000002</v>
      </c>
      <c r="G184" s="6">
        <f t="shared" si="28"/>
        <v>-74.523185999999995</v>
      </c>
      <c r="J184" s="88">
        <v>25333305555.556</v>
      </c>
      <c r="K184" s="88">
        <v>-63.041778999999998</v>
      </c>
      <c r="L184" s="88">
        <v>-55.051909999999999</v>
      </c>
      <c r="N184" s="6">
        <f t="shared" si="31"/>
        <v>30.977250000000002</v>
      </c>
      <c r="O184" s="6">
        <f t="shared" si="29"/>
        <v>-70.761619999999994</v>
      </c>
    </row>
    <row r="185" spans="2:15" x14ac:dyDescent="0.25">
      <c r="B185" s="88">
        <v>27030277777.778</v>
      </c>
      <c r="C185" s="88">
        <v>-75.124229</v>
      </c>
      <c r="D185" s="88">
        <v>-67.791893000000002</v>
      </c>
      <c r="F185" s="6">
        <f t="shared" si="30"/>
        <v>32.424222222221999</v>
      </c>
      <c r="G185" s="6">
        <f t="shared" si="28"/>
        <v>-76.272002999999998</v>
      </c>
      <c r="J185" s="88">
        <v>27030277777.778</v>
      </c>
      <c r="K185" s="88">
        <v>-53.618881000000002</v>
      </c>
      <c r="L185" s="88">
        <v>-45.472065000000001</v>
      </c>
      <c r="N185" s="6">
        <f t="shared" si="31"/>
        <v>32.424222222221999</v>
      </c>
      <c r="O185" s="6">
        <f t="shared" si="29"/>
        <v>-67.560203999999999</v>
      </c>
    </row>
    <row r="186" spans="2:15" x14ac:dyDescent="0.25">
      <c r="B186" s="88">
        <v>28727250000</v>
      </c>
      <c r="C186" s="88">
        <v>-73.191833000000003</v>
      </c>
      <c r="D186" s="88">
        <v>-66.014999000000003</v>
      </c>
      <c r="F186" s="6">
        <f t="shared" si="30"/>
        <v>33.871194444444001</v>
      </c>
      <c r="G186" s="6">
        <f t="shared" si="28"/>
        <v>-67.936217999999997</v>
      </c>
      <c r="J186" s="88">
        <v>28727250000</v>
      </c>
      <c r="K186" s="88">
        <v>-60.505389999999998</v>
      </c>
      <c r="L186" s="88">
        <v>-52.225613000000003</v>
      </c>
      <c r="N186" s="6">
        <f t="shared" si="31"/>
        <v>33.871194444444001</v>
      </c>
      <c r="O186" s="6">
        <f t="shared" si="29"/>
        <v>-68.666595000000001</v>
      </c>
    </row>
    <row r="187" spans="2:15" x14ac:dyDescent="0.25">
      <c r="B187" s="88">
        <v>30424222222.222</v>
      </c>
      <c r="C187" s="88">
        <v>-73.611435</v>
      </c>
      <c r="D187" s="88">
        <v>-66.492783000000003</v>
      </c>
      <c r="F187" s="6">
        <f t="shared" si="30"/>
        <v>35.318166666666997</v>
      </c>
      <c r="G187" s="6">
        <f t="shared" si="28"/>
        <v>-70.305594999999997</v>
      </c>
      <c r="J187" s="88">
        <v>30424222222.222</v>
      </c>
      <c r="K187" s="88">
        <v>-61.100895000000001</v>
      </c>
      <c r="L187" s="88">
        <v>-52.846676000000002</v>
      </c>
      <c r="N187" s="6">
        <f t="shared" si="31"/>
        <v>35.318166666666997</v>
      </c>
      <c r="O187" s="6">
        <f t="shared" si="29"/>
        <v>-59.456066</v>
      </c>
    </row>
    <row r="188" spans="2:15" x14ac:dyDescent="0.25">
      <c r="B188" s="88">
        <v>32121194444.444</v>
      </c>
      <c r="C188" s="88">
        <v>-66.344147000000007</v>
      </c>
      <c r="D188" s="88">
        <v>-58.880692000000003</v>
      </c>
      <c r="F188" s="6">
        <f t="shared" si="30"/>
        <v>36.765138888888998</v>
      </c>
      <c r="G188" s="6">
        <f t="shared" si="28"/>
        <v>-74.614052000000001</v>
      </c>
      <c r="J188" s="88">
        <v>32121194444.444</v>
      </c>
      <c r="K188" s="88">
        <v>-69.293289000000001</v>
      </c>
      <c r="L188" s="88">
        <v>-60.940548</v>
      </c>
      <c r="N188" s="6">
        <f t="shared" si="31"/>
        <v>36.765138888888998</v>
      </c>
      <c r="O188" s="6">
        <f t="shared" si="29"/>
        <v>-60.351467</v>
      </c>
    </row>
    <row r="189" spans="2:15" x14ac:dyDescent="0.25">
      <c r="B189" s="88">
        <v>33818166666.667</v>
      </c>
      <c r="C189" s="88">
        <v>-85.264587000000006</v>
      </c>
      <c r="D189" s="88">
        <v>-77.325194999999994</v>
      </c>
      <c r="F189" s="6">
        <f t="shared" si="30"/>
        <v>38.212111111111</v>
      </c>
      <c r="G189" s="6">
        <f t="shared" si="28"/>
        <v>-71.459854000000007</v>
      </c>
      <c r="J189" s="88">
        <v>33818166666.667</v>
      </c>
      <c r="K189" s="88">
        <v>-59.449429000000002</v>
      </c>
      <c r="L189" s="88">
        <v>-51.048107000000002</v>
      </c>
      <c r="N189" s="6">
        <f t="shared" si="31"/>
        <v>38.212111111111</v>
      </c>
      <c r="O189" s="6">
        <f t="shared" si="29"/>
        <v>-62.376460999999999</v>
      </c>
    </row>
    <row r="190" spans="2:15" x14ac:dyDescent="0.25">
      <c r="B190" s="88">
        <v>35515138888.889</v>
      </c>
      <c r="C190" s="88">
        <v>-72.164612000000005</v>
      </c>
      <c r="D190" s="88">
        <v>-62.799332</v>
      </c>
      <c r="F190" s="6">
        <f t="shared" si="30"/>
        <v>39.659083333333001</v>
      </c>
      <c r="G190" s="6">
        <f t="shared" si="28"/>
        <v>-60.139823999999997</v>
      </c>
      <c r="J190" s="88">
        <v>35515138888.889</v>
      </c>
      <c r="K190" s="88">
        <v>-56.838760000000001</v>
      </c>
      <c r="L190" s="88">
        <v>-48.294113000000003</v>
      </c>
      <c r="N190" s="6">
        <f t="shared" si="31"/>
        <v>39.659083333333001</v>
      </c>
      <c r="O190" s="6">
        <f t="shared" si="29"/>
        <v>-64.253235000000004</v>
      </c>
    </row>
    <row r="191" spans="2:15" x14ac:dyDescent="0.25">
      <c r="B191" s="88">
        <v>37212111111.111</v>
      </c>
      <c r="C191" s="88">
        <v>-66.534630000000007</v>
      </c>
      <c r="D191" s="88">
        <v>-56.410072</v>
      </c>
      <c r="F191" s="6">
        <f t="shared" si="30"/>
        <v>41.106055555555997</v>
      </c>
      <c r="G191" s="6">
        <f t="shared" si="28"/>
        <v>-54.363002999999999</v>
      </c>
      <c r="J191" s="88">
        <v>37212111111.111</v>
      </c>
      <c r="K191" s="88">
        <v>-60.009014000000001</v>
      </c>
      <c r="L191" s="88">
        <v>-50.667907999999997</v>
      </c>
      <c r="N191" s="6">
        <f t="shared" si="31"/>
        <v>41.106055555555997</v>
      </c>
      <c r="O191" s="6">
        <f t="shared" si="29"/>
        <v>-76.755615000000006</v>
      </c>
    </row>
    <row r="192" spans="2:15" x14ac:dyDescent="0.25">
      <c r="B192" s="88">
        <v>38909083333.333</v>
      </c>
      <c r="C192" s="88">
        <v>-78.437743999999995</v>
      </c>
      <c r="D192" s="88">
        <v>-68.746429000000006</v>
      </c>
      <c r="F192" s="6">
        <f t="shared" si="30"/>
        <v>42.553027777777999</v>
      </c>
      <c r="G192" s="6">
        <f t="shared" si="28"/>
        <v>-55.807037000000001</v>
      </c>
      <c r="J192" s="88">
        <v>38909083333.333</v>
      </c>
      <c r="K192" s="88">
        <v>-66.014388999999994</v>
      </c>
      <c r="L192" s="88">
        <v>-56.272396000000001</v>
      </c>
      <c r="N192" s="6">
        <f t="shared" si="31"/>
        <v>42.553027777777999</v>
      </c>
      <c r="O192" s="6">
        <f t="shared" si="29"/>
        <v>-67.948562999999993</v>
      </c>
    </row>
    <row r="193" spans="2:16" x14ac:dyDescent="0.25">
      <c r="B193" s="88">
        <v>40606055555.556</v>
      </c>
      <c r="C193" s="88">
        <v>-75.391045000000005</v>
      </c>
      <c r="D193" s="88">
        <v>-66.140784999999994</v>
      </c>
      <c r="F193" s="6">
        <f t="shared" si="30"/>
        <v>44</v>
      </c>
      <c r="G193" s="6">
        <f t="shared" si="28"/>
        <v>-58.291981</v>
      </c>
      <c r="J193" s="88">
        <v>40606055555.556</v>
      </c>
      <c r="K193" s="88">
        <v>-74.037543999999997</v>
      </c>
      <c r="L193" s="88">
        <v>-63.946117000000001</v>
      </c>
      <c r="N193" s="6">
        <f t="shared" si="31"/>
        <v>44</v>
      </c>
      <c r="O193" s="6">
        <f t="shared" si="29"/>
        <v>-75.274711999999994</v>
      </c>
    </row>
    <row r="194" spans="2:16" x14ac:dyDescent="0.25">
      <c r="B194" s="88">
        <v>42303027777.778</v>
      </c>
      <c r="C194" s="88">
        <v>-77.023574999999994</v>
      </c>
      <c r="D194" s="88">
        <v>-67.124481000000003</v>
      </c>
      <c r="F194" s="6" t="s">
        <v>21</v>
      </c>
      <c r="J194" s="88">
        <v>42303027777.778</v>
      </c>
      <c r="K194" s="88">
        <v>-68.902771000000001</v>
      </c>
      <c r="L194" s="88">
        <v>-58.321002999999997</v>
      </c>
      <c r="N194" s="6" t="s">
        <v>21</v>
      </c>
    </row>
    <row r="195" spans="2:16" x14ac:dyDescent="0.25">
      <c r="B195" s="88">
        <v>44000000000</v>
      </c>
      <c r="C195" s="88">
        <v>-72.877289000000005</v>
      </c>
      <c r="D195" s="88">
        <v>-61.444648999999998</v>
      </c>
      <c r="J195" s="88">
        <v>44000000000</v>
      </c>
      <c r="K195" s="88">
        <v>-62.311107999999997</v>
      </c>
      <c r="L195" s="88">
        <v>-52.059806999999999</v>
      </c>
    </row>
    <row r="196" spans="2:16" x14ac:dyDescent="0.25">
      <c r="B196" s="88" t="s">
        <v>21</v>
      </c>
      <c r="J196" s="88" t="s">
        <v>21</v>
      </c>
    </row>
    <row r="197" spans="2:16" x14ac:dyDescent="0.25">
      <c r="F197" s="6" t="s">
        <v>41</v>
      </c>
      <c r="N197" s="6" t="s">
        <v>41</v>
      </c>
    </row>
    <row r="198" spans="2:16" ht="15.75" x14ac:dyDescent="0.25">
      <c r="F198" s="6" t="s">
        <v>19</v>
      </c>
      <c r="G198" s="6" t="str">
        <f t="shared" ref="G198:G217" si="32">D224</f>
        <v>2Rx5L dBc Log Mag(dB)</v>
      </c>
      <c r="H198" s="35">
        <v>2</v>
      </c>
      <c r="N198" s="6" t="s">
        <v>19</v>
      </c>
      <c r="O198" s="6" t="str">
        <f t="shared" ref="O198:O217" si="33">L224</f>
        <v>2Rx5L dBc Log Mag(dB)</v>
      </c>
      <c r="P198" s="35">
        <v>2</v>
      </c>
    </row>
    <row r="199" spans="2:16" ht="15.75" x14ac:dyDescent="0.25">
      <c r="B199" s="88" t="s">
        <v>39</v>
      </c>
      <c r="F199" s="6">
        <f t="shared" ref="F199:F217" si="34">B225/1000000000</f>
        <v>22.454499999999999</v>
      </c>
      <c r="G199" s="6">
        <f t="shared" si="32"/>
        <v>-37.547919999999998</v>
      </c>
      <c r="H199" s="36">
        <f>ABS(AVERAGE(G199:G217)-(H198-1)*5)</f>
        <v>65.625757210526302</v>
      </c>
      <c r="J199" s="88" t="s">
        <v>39</v>
      </c>
      <c r="N199" s="6">
        <f t="shared" ref="N199:N217" si="35">J225/1000000000</f>
        <v>22.454499999999999</v>
      </c>
      <c r="O199" s="6">
        <f t="shared" si="33"/>
        <v>-38.384506000000002</v>
      </c>
      <c r="P199" s="36">
        <f>ABS(AVERAGE(O199:O217)-(P198-1)*5)</f>
        <v>56.922425052631574</v>
      </c>
    </row>
    <row r="200" spans="2:16" x14ac:dyDescent="0.25">
      <c r="B200" s="88" t="s">
        <v>19</v>
      </c>
      <c r="C200" s="88" t="s">
        <v>129</v>
      </c>
      <c r="D200" s="88" t="s">
        <v>40</v>
      </c>
      <c r="F200" s="6">
        <f t="shared" si="34"/>
        <v>23.651472222222001</v>
      </c>
      <c r="G200" s="6">
        <f t="shared" si="32"/>
        <v>-45.829383999999997</v>
      </c>
      <c r="J200" s="88" t="s">
        <v>19</v>
      </c>
      <c r="K200" s="88" t="s">
        <v>129</v>
      </c>
      <c r="L200" s="88" t="s">
        <v>40</v>
      </c>
      <c r="N200" s="6">
        <f t="shared" si="35"/>
        <v>23.651472222222001</v>
      </c>
      <c r="O200" s="6">
        <f t="shared" si="33"/>
        <v>-41.861834999999999</v>
      </c>
    </row>
    <row r="201" spans="2:16" x14ac:dyDescent="0.25">
      <c r="B201" s="88">
        <v>17954500000</v>
      </c>
      <c r="C201" s="88">
        <v>-69.873703000000006</v>
      </c>
      <c r="D201" s="88">
        <v>-58.966746999999998</v>
      </c>
      <c r="F201" s="6">
        <f t="shared" si="34"/>
        <v>24.848444444443999</v>
      </c>
      <c r="G201" s="6">
        <f t="shared" si="32"/>
        <v>-49.292191000000003</v>
      </c>
      <c r="J201" s="88">
        <v>17954500000</v>
      </c>
      <c r="K201" s="88">
        <v>-81.572654999999997</v>
      </c>
      <c r="L201" s="88">
        <v>-69.780533000000005</v>
      </c>
      <c r="N201" s="6">
        <f t="shared" si="35"/>
        <v>24.848444444443999</v>
      </c>
      <c r="O201" s="6">
        <f t="shared" si="33"/>
        <v>-46.586345999999999</v>
      </c>
    </row>
    <row r="202" spans="2:16" x14ac:dyDescent="0.25">
      <c r="B202" s="88">
        <v>19401472222.222</v>
      </c>
      <c r="C202" s="88">
        <v>-70.680717000000001</v>
      </c>
      <c r="D202" s="88">
        <v>-64.276161000000002</v>
      </c>
      <c r="F202" s="6">
        <f t="shared" si="34"/>
        <v>26.045416666666998</v>
      </c>
      <c r="G202" s="6">
        <f t="shared" si="32"/>
        <v>-54.363563999999997</v>
      </c>
      <c r="J202" s="88">
        <v>19401472222.222</v>
      </c>
      <c r="K202" s="88">
        <v>-90.281395000000003</v>
      </c>
      <c r="L202" s="88">
        <v>-82.860129999999998</v>
      </c>
      <c r="N202" s="6">
        <f t="shared" si="35"/>
        <v>26.045416666666998</v>
      </c>
      <c r="O202" s="6">
        <f t="shared" si="33"/>
        <v>-48.106772999999997</v>
      </c>
    </row>
    <row r="203" spans="2:16" x14ac:dyDescent="0.25">
      <c r="B203" s="88">
        <v>20848444444.444</v>
      </c>
      <c r="C203" s="88">
        <v>-75.135536000000002</v>
      </c>
      <c r="D203" s="88">
        <v>-68.494698</v>
      </c>
      <c r="F203" s="6">
        <f t="shared" si="34"/>
        <v>27.242388888889</v>
      </c>
      <c r="G203" s="6">
        <f t="shared" si="32"/>
        <v>-56.407352000000003</v>
      </c>
      <c r="J203" s="88">
        <v>20848444444.444</v>
      </c>
      <c r="K203" s="88">
        <v>-79.900146000000007</v>
      </c>
      <c r="L203" s="88">
        <v>-72.789787000000004</v>
      </c>
      <c r="N203" s="6">
        <f t="shared" si="35"/>
        <v>27.242388888889</v>
      </c>
      <c r="O203" s="6">
        <f t="shared" si="33"/>
        <v>-49.059092999999997</v>
      </c>
    </row>
    <row r="204" spans="2:16" x14ac:dyDescent="0.25">
      <c r="B204" s="88">
        <v>22295416666.667</v>
      </c>
      <c r="C204" s="88">
        <v>-77.314177999999998</v>
      </c>
      <c r="D204" s="88">
        <v>-71.044815</v>
      </c>
      <c r="F204" s="6">
        <f t="shared" si="34"/>
        <v>28.439361111111001</v>
      </c>
      <c r="G204" s="6">
        <f t="shared" si="32"/>
        <v>-56.491692</v>
      </c>
      <c r="J204" s="88">
        <v>22295416666.667</v>
      </c>
      <c r="K204" s="88">
        <v>-81.906486999999998</v>
      </c>
      <c r="L204" s="88">
        <v>-74.485809000000003</v>
      </c>
      <c r="N204" s="6">
        <f t="shared" si="35"/>
        <v>28.439361111111001</v>
      </c>
      <c r="O204" s="6">
        <f t="shared" si="33"/>
        <v>-52.448154000000002</v>
      </c>
    </row>
    <row r="205" spans="2:16" x14ac:dyDescent="0.25">
      <c r="B205" s="88">
        <v>23742388888.889</v>
      </c>
      <c r="C205" s="88">
        <v>-81.049767000000003</v>
      </c>
      <c r="D205" s="88">
        <v>-74.847763</v>
      </c>
      <c r="F205" s="6">
        <f t="shared" si="34"/>
        <v>29.636333333332999</v>
      </c>
      <c r="G205" s="6">
        <f t="shared" si="32"/>
        <v>-54.305573000000003</v>
      </c>
      <c r="J205" s="88">
        <v>23742388888.889</v>
      </c>
      <c r="K205" s="88">
        <v>-87.747742000000002</v>
      </c>
      <c r="L205" s="88">
        <v>-80.122535999999997</v>
      </c>
      <c r="N205" s="6">
        <f t="shared" si="35"/>
        <v>29.636333333332999</v>
      </c>
      <c r="O205" s="6">
        <f t="shared" si="33"/>
        <v>-52.989449</v>
      </c>
    </row>
    <row r="206" spans="2:16" x14ac:dyDescent="0.25">
      <c r="B206" s="88">
        <v>25189361111.111</v>
      </c>
      <c r="C206" s="88">
        <v>-77.984772000000007</v>
      </c>
      <c r="D206" s="88">
        <v>-71.327079999999995</v>
      </c>
      <c r="F206" s="6">
        <f t="shared" si="34"/>
        <v>30.833305555555999</v>
      </c>
      <c r="G206" s="6">
        <f t="shared" si="32"/>
        <v>-55.829219999999999</v>
      </c>
      <c r="J206" s="88">
        <v>25189361111.111</v>
      </c>
      <c r="K206" s="88">
        <v>-80.058898999999997</v>
      </c>
      <c r="L206" s="88">
        <v>-72.181137000000007</v>
      </c>
      <c r="N206" s="6">
        <f t="shared" si="35"/>
        <v>30.833305555555999</v>
      </c>
      <c r="O206" s="6">
        <f t="shared" si="33"/>
        <v>-54.728813000000002</v>
      </c>
    </row>
    <row r="207" spans="2:16" x14ac:dyDescent="0.25">
      <c r="B207" s="88">
        <v>26636333333.333</v>
      </c>
      <c r="C207" s="88">
        <v>-75.291092000000006</v>
      </c>
      <c r="D207" s="88">
        <v>-67.983170000000001</v>
      </c>
      <c r="F207" s="6">
        <f t="shared" si="34"/>
        <v>32.030277777777997</v>
      </c>
      <c r="G207" s="6">
        <f t="shared" si="32"/>
        <v>-58.277163999999999</v>
      </c>
      <c r="J207" s="88">
        <v>26636333333.333</v>
      </c>
      <c r="K207" s="88">
        <v>-83.046761000000004</v>
      </c>
      <c r="L207" s="88">
        <v>-74.482810999999998</v>
      </c>
      <c r="N207" s="6">
        <f t="shared" si="35"/>
        <v>32.030277777777997</v>
      </c>
      <c r="O207" s="6">
        <f t="shared" si="33"/>
        <v>-55.214787000000001</v>
      </c>
    </row>
    <row r="208" spans="2:16" x14ac:dyDescent="0.25">
      <c r="B208" s="88">
        <v>28083305555.556</v>
      </c>
      <c r="C208" s="88">
        <v>-73.747353000000004</v>
      </c>
      <c r="D208" s="88">
        <v>-66.149535999999998</v>
      </c>
      <c r="F208" s="6">
        <f t="shared" si="34"/>
        <v>33.227249999999998</v>
      </c>
      <c r="G208" s="6">
        <f t="shared" si="32"/>
        <v>-64.159058000000002</v>
      </c>
      <c r="J208" s="88">
        <v>28083305555.556</v>
      </c>
      <c r="K208" s="88">
        <v>-75.632782000000006</v>
      </c>
      <c r="L208" s="88">
        <v>-67.642914000000005</v>
      </c>
      <c r="N208" s="6">
        <f t="shared" si="35"/>
        <v>33.227249999999998</v>
      </c>
      <c r="O208" s="6">
        <f t="shared" si="33"/>
        <v>-56.601990000000001</v>
      </c>
    </row>
    <row r="209" spans="2:16" x14ac:dyDescent="0.25">
      <c r="B209" s="88">
        <v>29530277777.778</v>
      </c>
      <c r="C209" s="88">
        <v>-79.620543999999995</v>
      </c>
      <c r="D209" s="88">
        <v>-72.288207999999997</v>
      </c>
      <c r="F209" s="6">
        <f t="shared" si="34"/>
        <v>34.424222222221999</v>
      </c>
      <c r="G209" s="6">
        <f t="shared" si="32"/>
        <v>-69.965896999999998</v>
      </c>
      <c r="J209" s="88">
        <v>29530277777.778</v>
      </c>
      <c r="K209" s="88">
        <v>-76.530006</v>
      </c>
      <c r="L209" s="88">
        <v>-68.383194000000003</v>
      </c>
      <c r="N209" s="6">
        <f t="shared" si="35"/>
        <v>34.424222222221999</v>
      </c>
      <c r="O209" s="6">
        <f t="shared" si="33"/>
        <v>-56.656554999999997</v>
      </c>
    </row>
    <row r="210" spans="2:16" x14ac:dyDescent="0.25">
      <c r="B210" s="88">
        <v>30977250000</v>
      </c>
      <c r="C210" s="88">
        <v>-81.700019999999995</v>
      </c>
      <c r="D210" s="88">
        <v>-74.523185999999995</v>
      </c>
      <c r="F210" s="6">
        <f t="shared" si="34"/>
        <v>35.621194444444001</v>
      </c>
      <c r="G210" s="6">
        <f t="shared" si="32"/>
        <v>-73.870482999999993</v>
      </c>
      <c r="J210" s="88">
        <v>30977250000</v>
      </c>
      <c r="K210" s="88">
        <v>-79.041397000000003</v>
      </c>
      <c r="L210" s="88">
        <v>-70.761619999999994</v>
      </c>
      <c r="N210" s="6">
        <f t="shared" si="35"/>
        <v>35.621194444444001</v>
      </c>
      <c r="O210" s="6">
        <f t="shared" si="33"/>
        <v>-56.149791999999998</v>
      </c>
    </row>
    <row r="211" spans="2:16" x14ac:dyDescent="0.25">
      <c r="B211" s="88">
        <v>32424222222.222</v>
      </c>
      <c r="C211" s="88">
        <v>-83.390663000000004</v>
      </c>
      <c r="D211" s="88">
        <v>-76.272002999999998</v>
      </c>
      <c r="F211" s="6">
        <f t="shared" si="34"/>
        <v>36.818166666666997</v>
      </c>
      <c r="G211" s="6">
        <f t="shared" si="32"/>
        <v>-70.287307999999996</v>
      </c>
      <c r="J211" s="88">
        <v>32424222222.222</v>
      </c>
      <c r="K211" s="88">
        <v>-75.814414999999997</v>
      </c>
      <c r="L211" s="88">
        <v>-67.560203999999999</v>
      </c>
      <c r="N211" s="6">
        <f t="shared" si="35"/>
        <v>36.818166666666997</v>
      </c>
      <c r="O211" s="6">
        <f t="shared" si="33"/>
        <v>-56.636794999999999</v>
      </c>
    </row>
    <row r="212" spans="2:16" x14ac:dyDescent="0.25">
      <c r="B212" s="88">
        <v>33871194444.444</v>
      </c>
      <c r="C212" s="88">
        <v>-75.399673000000007</v>
      </c>
      <c r="D212" s="88">
        <v>-67.936217999999997</v>
      </c>
      <c r="F212" s="6">
        <f t="shared" si="34"/>
        <v>38.015138888888998</v>
      </c>
      <c r="G212" s="6">
        <f t="shared" si="32"/>
        <v>-72.003165999999993</v>
      </c>
      <c r="J212" s="88">
        <v>33871194444.444</v>
      </c>
      <c r="K212" s="88">
        <v>-77.019340999999997</v>
      </c>
      <c r="L212" s="88">
        <v>-68.666595000000001</v>
      </c>
      <c r="N212" s="6">
        <f t="shared" si="35"/>
        <v>38.015138888888998</v>
      </c>
      <c r="O212" s="6">
        <f t="shared" si="33"/>
        <v>-60.510212000000003</v>
      </c>
    </row>
    <row r="213" spans="2:16" x14ac:dyDescent="0.25">
      <c r="B213" s="88">
        <v>35318166666.667</v>
      </c>
      <c r="C213" s="88">
        <v>-78.244986999999995</v>
      </c>
      <c r="D213" s="88">
        <v>-70.305594999999997</v>
      </c>
      <c r="F213" s="6">
        <f t="shared" si="34"/>
        <v>39.212111111111</v>
      </c>
      <c r="G213" s="6">
        <f t="shared" si="32"/>
        <v>-68.129074000000003</v>
      </c>
      <c r="J213" s="88">
        <v>35318166666.667</v>
      </c>
      <c r="K213" s="88">
        <v>-67.857383999999996</v>
      </c>
      <c r="L213" s="88">
        <v>-59.456066</v>
      </c>
      <c r="N213" s="6">
        <f t="shared" si="35"/>
        <v>39.212111111111</v>
      </c>
      <c r="O213" s="6">
        <f t="shared" si="33"/>
        <v>-53.077689999999997</v>
      </c>
    </row>
    <row r="214" spans="2:16" x14ac:dyDescent="0.25">
      <c r="B214" s="88">
        <v>36765138888.889</v>
      </c>
      <c r="C214" s="88">
        <v>-83.979331999999999</v>
      </c>
      <c r="D214" s="88">
        <v>-74.614052000000001</v>
      </c>
      <c r="F214" s="6">
        <f t="shared" si="34"/>
        <v>40.409083333333001</v>
      </c>
      <c r="G214" s="6">
        <f t="shared" si="32"/>
        <v>-67.633324000000002</v>
      </c>
      <c r="J214" s="88">
        <v>36765138888.889</v>
      </c>
      <c r="K214" s="88">
        <v>-68.896118000000001</v>
      </c>
      <c r="L214" s="88">
        <v>-60.351467</v>
      </c>
      <c r="N214" s="6">
        <f t="shared" si="35"/>
        <v>40.409083333333001</v>
      </c>
      <c r="O214" s="6">
        <f t="shared" si="33"/>
        <v>-50.518833000000001</v>
      </c>
    </row>
    <row r="215" spans="2:16" x14ac:dyDescent="0.25">
      <c r="B215" s="88">
        <v>38212111111.111</v>
      </c>
      <c r="C215" s="88">
        <v>-81.584412</v>
      </c>
      <c r="D215" s="88">
        <v>-71.459854000000007</v>
      </c>
      <c r="F215" s="6">
        <f t="shared" si="34"/>
        <v>41.606055555555997</v>
      </c>
      <c r="G215" s="6">
        <f t="shared" si="32"/>
        <v>-66.579361000000006</v>
      </c>
      <c r="J215" s="88">
        <v>38212111111.111</v>
      </c>
      <c r="K215" s="88">
        <v>-71.717567000000003</v>
      </c>
      <c r="L215" s="88">
        <v>-62.376460999999999</v>
      </c>
      <c r="N215" s="6">
        <f t="shared" si="35"/>
        <v>41.606055555555997</v>
      </c>
      <c r="O215" s="6">
        <f t="shared" si="33"/>
        <v>-53.459479999999999</v>
      </c>
    </row>
    <row r="216" spans="2:16" x14ac:dyDescent="0.25">
      <c r="B216" s="88">
        <v>39659083333.333</v>
      </c>
      <c r="C216" s="88">
        <v>-69.831138999999993</v>
      </c>
      <c r="D216" s="88">
        <v>-60.139823999999997</v>
      </c>
      <c r="F216" s="6">
        <f t="shared" si="34"/>
        <v>42.803027777777999</v>
      </c>
      <c r="G216" s="6">
        <f t="shared" si="32"/>
        <v>-65.534531000000001</v>
      </c>
      <c r="J216" s="88">
        <v>39659083333.333</v>
      </c>
      <c r="K216" s="88">
        <v>-73.995232000000001</v>
      </c>
      <c r="L216" s="88">
        <v>-64.253235000000004</v>
      </c>
      <c r="N216" s="6">
        <f t="shared" si="35"/>
        <v>42.803027777777999</v>
      </c>
      <c r="O216" s="6">
        <f t="shared" si="33"/>
        <v>-54.116149999999998</v>
      </c>
    </row>
    <row r="217" spans="2:16" x14ac:dyDescent="0.25">
      <c r="B217" s="88">
        <v>41106055555.556</v>
      </c>
      <c r="C217" s="88">
        <v>-63.613261999999999</v>
      </c>
      <c r="D217" s="88">
        <v>-54.363002999999999</v>
      </c>
      <c r="F217" s="6">
        <f t="shared" si="34"/>
        <v>44</v>
      </c>
      <c r="G217" s="6">
        <f t="shared" si="32"/>
        <v>-65.383125000000007</v>
      </c>
      <c r="J217" s="88">
        <v>41106055555.556</v>
      </c>
      <c r="K217" s="88">
        <v>-86.847046000000006</v>
      </c>
      <c r="L217" s="88">
        <v>-76.755615000000006</v>
      </c>
      <c r="N217" s="6">
        <f t="shared" si="35"/>
        <v>44</v>
      </c>
      <c r="O217" s="6">
        <f t="shared" si="33"/>
        <v>-49.418823000000003</v>
      </c>
    </row>
    <row r="218" spans="2:16" x14ac:dyDescent="0.25">
      <c r="B218" s="88">
        <v>42553027777.778</v>
      </c>
      <c r="C218" s="88">
        <v>-65.706130999999999</v>
      </c>
      <c r="D218" s="88">
        <v>-55.807037000000001</v>
      </c>
      <c r="F218" s="6" t="s">
        <v>21</v>
      </c>
      <c r="J218" s="88">
        <v>42553027777.778</v>
      </c>
      <c r="K218" s="88">
        <v>-78.530327</v>
      </c>
      <c r="L218" s="88">
        <v>-67.948562999999993</v>
      </c>
      <c r="N218" s="6" t="s">
        <v>21</v>
      </c>
    </row>
    <row r="219" spans="2:16" x14ac:dyDescent="0.25">
      <c r="B219" s="88">
        <v>44000000000</v>
      </c>
      <c r="C219" s="88">
        <v>-69.724625000000003</v>
      </c>
      <c r="D219" s="88">
        <v>-58.291981</v>
      </c>
      <c r="J219" s="88">
        <v>44000000000</v>
      </c>
      <c r="K219" s="88">
        <v>-85.526009000000002</v>
      </c>
      <c r="L219" s="88">
        <v>-75.274711999999994</v>
      </c>
    </row>
    <row r="220" spans="2:16" x14ac:dyDescent="0.25">
      <c r="B220" s="88" t="s">
        <v>21</v>
      </c>
      <c r="J220" s="88" t="s">
        <v>21</v>
      </c>
    </row>
    <row r="221" spans="2:16" x14ac:dyDescent="0.25">
      <c r="F221" s="6" t="s">
        <v>43</v>
      </c>
      <c r="N221" s="6" t="s">
        <v>43</v>
      </c>
    </row>
    <row r="222" spans="2:16" ht="15.75" x14ac:dyDescent="0.25">
      <c r="F222" s="6" t="s">
        <v>19</v>
      </c>
      <c r="G222" s="6" t="str">
        <f t="shared" ref="G222:G241" si="36">D248</f>
        <v>3Rx1L dBc Log Mag(dB)</v>
      </c>
      <c r="H222" s="35">
        <v>3</v>
      </c>
      <c r="N222" s="6" t="s">
        <v>19</v>
      </c>
      <c r="O222" s="6" t="str">
        <f t="shared" ref="O222:O241" si="37">L248</f>
        <v>3Rx1L dBc Log Mag(dB)</v>
      </c>
      <c r="P222" s="35">
        <v>3</v>
      </c>
    </row>
    <row r="223" spans="2:16" ht="15.75" x14ac:dyDescent="0.25">
      <c r="B223" s="88" t="s">
        <v>41</v>
      </c>
      <c r="F223" s="6">
        <f t="shared" ref="F223:F241" si="38">B249/1000000000</f>
        <v>9.026666666666701</v>
      </c>
      <c r="G223" s="6">
        <f t="shared" si="36"/>
        <v>-64.332313999999997</v>
      </c>
      <c r="H223" s="36">
        <f>ABS(AVERAGE(G223:G241)-(H222-1)*5)</f>
        <v>64.817404157894742</v>
      </c>
      <c r="J223" s="88" t="s">
        <v>41</v>
      </c>
      <c r="N223" s="6">
        <f t="shared" ref="N223:N241" si="39">J249/1000000000</f>
        <v>9.026666666666701</v>
      </c>
      <c r="O223" s="6">
        <f t="shared" si="37"/>
        <v>-64.502799999999993</v>
      </c>
      <c r="P223" s="36">
        <f>ABS(AVERAGE(O223:O241)-(P222-1)*5)</f>
        <v>64.686192000000005</v>
      </c>
    </row>
    <row r="224" spans="2:16" x14ac:dyDescent="0.25">
      <c r="B224" s="88" t="s">
        <v>19</v>
      </c>
      <c r="C224" s="88" t="s">
        <v>130</v>
      </c>
      <c r="D224" s="88" t="s">
        <v>42</v>
      </c>
      <c r="F224" s="6">
        <f t="shared" si="38"/>
        <v>9.3416851851852005</v>
      </c>
      <c r="G224" s="6">
        <f t="shared" si="36"/>
        <v>-63.864871999999998</v>
      </c>
      <c r="J224" s="88" t="s">
        <v>19</v>
      </c>
      <c r="K224" s="88" t="s">
        <v>130</v>
      </c>
      <c r="L224" s="88" t="s">
        <v>42</v>
      </c>
      <c r="N224" s="6">
        <f t="shared" si="39"/>
        <v>9.3416851851852005</v>
      </c>
      <c r="O224" s="6">
        <f t="shared" si="37"/>
        <v>-65.726707000000005</v>
      </c>
    </row>
    <row r="225" spans="2:15" x14ac:dyDescent="0.25">
      <c r="B225" s="88">
        <v>22454500000</v>
      </c>
      <c r="C225" s="88">
        <v>-48.454875999999999</v>
      </c>
      <c r="D225" s="88">
        <v>-37.547919999999998</v>
      </c>
      <c r="F225" s="6">
        <f t="shared" si="38"/>
        <v>9.6567037037036982</v>
      </c>
      <c r="G225" s="6">
        <f t="shared" si="36"/>
        <v>-60.118923000000002</v>
      </c>
      <c r="J225" s="88">
        <v>22454500000</v>
      </c>
      <c r="K225" s="88">
        <v>-50.176628000000001</v>
      </c>
      <c r="L225" s="88">
        <v>-38.384506000000002</v>
      </c>
      <c r="N225" s="6">
        <f t="shared" si="39"/>
        <v>9.6567037037036982</v>
      </c>
      <c r="O225" s="6">
        <f t="shared" si="37"/>
        <v>-67.093863999999996</v>
      </c>
    </row>
    <row r="226" spans="2:15" x14ac:dyDescent="0.25">
      <c r="B226" s="88">
        <v>23651472222.222</v>
      </c>
      <c r="C226" s="88">
        <v>-52.233944000000001</v>
      </c>
      <c r="D226" s="88">
        <v>-45.829383999999997</v>
      </c>
      <c r="F226" s="6">
        <f t="shared" si="38"/>
        <v>9.9717222222222013</v>
      </c>
      <c r="G226" s="6">
        <f t="shared" si="36"/>
        <v>-57.774459999999998</v>
      </c>
      <c r="J226" s="88">
        <v>23651472222.222</v>
      </c>
      <c r="K226" s="88">
        <v>-49.283104000000002</v>
      </c>
      <c r="L226" s="88">
        <v>-41.861834999999999</v>
      </c>
      <c r="N226" s="6">
        <f t="shared" si="39"/>
        <v>9.9717222222222013</v>
      </c>
      <c r="O226" s="6">
        <f t="shared" si="37"/>
        <v>-62.746814999999998</v>
      </c>
    </row>
    <row r="227" spans="2:15" x14ac:dyDescent="0.25">
      <c r="B227" s="88">
        <v>24848444444.444</v>
      </c>
      <c r="C227" s="88">
        <v>-55.933028999999998</v>
      </c>
      <c r="D227" s="88">
        <v>-49.292191000000003</v>
      </c>
      <c r="F227" s="6">
        <f t="shared" si="38"/>
        <v>10.286740740740999</v>
      </c>
      <c r="G227" s="6">
        <f t="shared" si="36"/>
        <v>-58.584468999999999</v>
      </c>
      <c r="J227" s="88">
        <v>24848444444.444</v>
      </c>
      <c r="K227" s="88">
        <v>-53.696708999999998</v>
      </c>
      <c r="L227" s="88">
        <v>-46.586345999999999</v>
      </c>
      <c r="N227" s="6">
        <f t="shared" si="39"/>
        <v>10.286740740740999</v>
      </c>
      <c r="O227" s="6">
        <f t="shared" si="37"/>
        <v>-58.268149999999999</v>
      </c>
    </row>
    <row r="228" spans="2:15" x14ac:dyDescent="0.25">
      <c r="B228" s="88">
        <v>26045416666.667</v>
      </c>
      <c r="C228" s="88">
        <v>-60.632922999999998</v>
      </c>
      <c r="D228" s="88">
        <v>-54.363563999999997</v>
      </c>
      <c r="F228" s="6">
        <f t="shared" si="38"/>
        <v>10.601759259259001</v>
      </c>
      <c r="G228" s="6">
        <f t="shared" si="36"/>
        <v>-54.749924</v>
      </c>
      <c r="J228" s="88">
        <v>26045416666.667</v>
      </c>
      <c r="K228" s="88">
        <v>-55.527453999999999</v>
      </c>
      <c r="L228" s="88">
        <v>-48.106772999999997</v>
      </c>
      <c r="N228" s="6">
        <f t="shared" si="39"/>
        <v>10.601759259259001</v>
      </c>
      <c r="O228" s="6">
        <f t="shared" si="37"/>
        <v>-56.080311000000002</v>
      </c>
    </row>
    <row r="229" spans="2:15" x14ac:dyDescent="0.25">
      <c r="B229" s="88">
        <v>27242388888.889</v>
      </c>
      <c r="C229" s="88">
        <v>-62.609352000000001</v>
      </c>
      <c r="D229" s="88">
        <v>-56.407352000000003</v>
      </c>
      <c r="F229" s="6">
        <f t="shared" si="38"/>
        <v>10.916777777778</v>
      </c>
      <c r="G229" s="6">
        <f t="shared" si="36"/>
        <v>-53.873221999999998</v>
      </c>
      <c r="J229" s="88">
        <v>27242388888.889</v>
      </c>
      <c r="K229" s="88">
        <v>-56.684296000000003</v>
      </c>
      <c r="L229" s="88">
        <v>-49.059092999999997</v>
      </c>
      <c r="N229" s="6">
        <f t="shared" si="39"/>
        <v>10.916777777778</v>
      </c>
      <c r="O229" s="6">
        <f t="shared" si="37"/>
        <v>-53.657330000000002</v>
      </c>
    </row>
    <row r="230" spans="2:15" x14ac:dyDescent="0.25">
      <c r="B230" s="88">
        <v>28439361111.111</v>
      </c>
      <c r="C230" s="88">
        <v>-63.149391000000001</v>
      </c>
      <c r="D230" s="88">
        <v>-56.491692</v>
      </c>
      <c r="F230" s="6">
        <f t="shared" si="38"/>
        <v>11.231796296296</v>
      </c>
      <c r="G230" s="6">
        <f t="shared" si="36"/>
        <v>-53.355567999999998</v>
      </c>
      <c r="J230" s="88">
        <v>28439361111.111</v>
      </c>
      <c r="K230" s="88">
        <v>-60.325915999999999</v>
      </c>
      <c r="L230" s="88">
        <v>-52.448154000000002</v>
      </c>
      <c r="N230" s="6">
        <f t="shared" si="39"/>
        <v>11.231796296296</v>
      </c>
      <c r="O230" s="6">
        <f t="shared" si="37"/>
        <v>-53.811829000000003</v>
      </c>
    </row>
    <row r="231" spans="2:15" x14ac:dyDescent="0.25">
      <c r="B231" s="88">
        <v>29636333333.333</v>
      </c>
      <c r="C231" s="88">
        <v>-61.613495</v>
      </c>
      <c r="D231" s="88">
        <v>-54.305573000000003</v>
      </c>
      <c r="F231" s="6">
        <f t="shared" si="38"/>
        <v>11.546814814815001</v>
      </c>
      <c r="G231" s="6">
        <f t="shared" si="36"/>
        <v>-55.712063000000001</v>
      </c>
      <c r="J231" s="88">
        <v>29636333333.333</v>
      </c>
      <c r="K231" s="88">
        <v>-61.553401999999998</v>
      </c>
      <c r="L231" s="88">
        <v>-52.989449</v>
      </c>
      <c r="N231" s="6">
        <f t="shared" si="39"/>
        <v>11.546814814815001</v>
      </c>
      <c r="O231" s="6">
        <f t="shared" si="37"/>
        <v>-51.620010000000001</v>
      </c>
    </row>
    <row r="232" spans="2:15" x14ac:dyDescent="0.25">
      <c r="B232" s="88">
        <v>30833305555.556</v>
      </c>
      <c r="C232" s="88">
        <v>-63.427036000000001</v>
      </c>
      <c r="D232" s="88">
        <v>-55.829219999999999</v>
      </c>
      <c r="F232" s="6">
        <f t="shared" si="38"/>
        <v>11.861833333333001</v>
      </c>
      <c r="G232" s="6">
        <f t="shared" si="36"/>
        <v>-56.077548999999998</v>
      </c>
      <c r="J232" s="88">
        <v>30833305555.556</v>
      </c>
      <c r="K232" s="88">
        <v>-62.718685000000001</v>
      </c>
      <c r="L232" s="88">
        <v>-54.728813000000002</v>
      </c>
      <c r="N232" s="6">
        <f t="shared" si="39"/>
        <v>11.861833333333001</v>
      </c>
      <c r="O232" s="6">
        <f t="shared" si="37"/>
        <v>-51.627464000000003</v>
      </c>
    </row>
    <row r="233" spans="2:15" x14ac:dyDescent="0.25">
      <c r="B233" s="88">
        <v>32030277777.778</v>
      </c>
      <c r="C233" s="88">
        <v>-65.609497000000005</v>
      </c>
      <c r="D233" s="88">
        <v>-58.277163999999999</v>
      </c>
      <c r="F233" s="6">
        <f t="shared" si="38"/>
        <v>12.176851851852</v>
      </c>
      <c r="G233" s="6">
        <f t="shared" si="36"/>
        <v>-55.434620000000002</v>
      </c>
      <c r="J233" s="88">
        <v>32030277777.778</v>
      </c>
      <c r="K233" s="88">
        <v>-63.361603000000002</v>
      </c>
      <c r="L233" s="88">
        <v>-55.214787000000001</v>
      </c>
      <c r="N233" s="6">
        <f t="shared" si="39"/>
        <v>12.176851851852</v>
      </c>
      <c r="O233" s="6">
        <f t="shared" si="37"/>
        <v>-51.721966000000002</v>
      </c>
    </row>
    <row r="234" spans="2:15" x14ac:dyDescent="0.25">
      <c r="B234" s="88">
        <v>33227250000</v>
      </c>
      <c r="C234" s="88">
        <v>-71.335892000000001</v>
      </c>
      <c r="D234" s="88">
        <v>-64.159058000000002</v>
      </c>
      <c r="F234" s="6">
        <f t="shared" si="38"/>
        <v>12.49187037037</v>
      </c>
      <c r="G234" s="6">
        <f t="shared" si="36"/>
        <v>-55.500686999999999</v>
      </c>
      <c r="J234" s="88">
        <v>33227250000</v>
      </c>
      <c r="K234" s="88">
        <v>-64.881766999999996</v>
      </c>
      <c r="L234" s="88">
        <v>-56.601990000000001</v>
      </c>
      <c r="N234" s="6">
        <f t="shared" si="39"/>
        <v>12.49187037037</v>
      </c>
      <c r="O234" s="6">
        <f t="shared" si="37"/>
        <v>-54.229636999999997</v>
      </c>
    </row>
    <row r="235" spans="2:15" x14ac:dyDescent="0.25">
      <c r="B235" s="88">
        <v>34424222222.222</v>
      </c>
      <c r="C235" s="88">
        <v>-77.084557000000004</v>
      </c>
      <c r="D235" s="88">
        <v>-69.965896999999998</v>
      </c>
      <c r="F235" s="6">
        <f t="shared" si="38"/>
        <v>12.806888888889</v>
      </c>
      <c r="G235" s="6">
        <f t="shared" si="36"/>
        <v>-52.440285000000003</v>
      </c>
      <c r="J235" s="88">
        <v>34424222222.222</v>
      </c>
      <c r="K235" s="88">
        <v>-64.910774000000004</v>
      </c>
      <c r="L235" s="88">
        <v>-56.656554999999997</v>
      </c>
      <c r="N235" s="6">
        <f t="shared" si="39"/>
        <v>12.806888888889</v>
      </c>
      <c r="O235" s="6">
        <f t="shared" si="37"/>
        <v>-54.759602000000001</v>
      </c>
    </row>
    <row r="236" spans="2:15" x14ac:dyDescent="0.25">
      <c r="B236" s="88">
        <v>35621194444.444</v>
      </c>
      <c r="C236" s="88">
        <v>-81.333939000000001</v>
      </c>
      <c r="D236" s="88">
        <v>-73.870482999999993</v>
      </c>
      <c r="F236" s="6">
        <f t="shared" si="38"/>
        <v>13.121907407406999</v>
      </c>
      <c r="G236" s="6">
        <f t="shared" si="36"/>
        <v>-52.024673</v>
      </c>
      <c r="J236" s="88">
        <v>35621194444.444</v>
      </c>
      <c r="K236" s="88">
        <v>-64.502533</v>
      </c>
      <c r="L236" s="88">
        <v>-56.149791999999998</v>
      </c>
      <c r="N236" s="6">
        <f t="shared" si="39"/>
        <v>13.121907407406999</v>
      </c>
      <c r="O236" s="6">
        <f t="shared" si="37"/>
        <v>-53.522002999999998</v>
      </c>
    </row>
    <row r="237" spans="2:15" x14ac:dyDescent="0.25">
      <c r="B237" s="88">
        <v>36818166666.667</v>
      </c>
      <c r="C237" s="88">
        <v>-78.226707000000005</v>
      </c>
      <c r="D237" s="88">
        <v>-70.287307999999996</v>
      </c>
      <c r="F237" s="6">
        <f t="shared" si="38"/>
        <v>13.436925925926001</v>
      </c>
      <c r="G237" s="6">
        <f t="shared" si="36"/>
        <v>-50.016036999999997</v>
      </c>
      <c r="J237" s="88">
        <v>36818166666.667</v>
      </c>
      <c r="K237" s="88">
        <v>-65.038116000000002</v>
      </c>
      <c r="L237" s="88">
        <v>-56.636794999999999</v>
      </c>
      <c r="N237" s="6">
        <f t="shared" si="39"/>
        <v>13.436925925926001</v>
      </c>
      <c r="O237" s="6">
        <f t="shared" si="37"/>
        <v>-52.851086000000002</v>
      </c>
    </row>
    <row r="238" spans="2:15" x14ac:dyDescent="0.25">
      <c r="B238" s="88">
        <v>38015138888.889</v>
      </c>
      <c r="C238" s="88">
        <v>-81.368446000000006</v>
      </c>
      <c r="D238" s="88">
        <v>-72.003165999999993</v>
      </c>
      <c r="F238" s="6">
        <f t="shared" si="38"/>
        <v>13.751944444444</v>
      </c>
      <c r="G238" s="6">
        <f t="shared" si="36"/>
        <v>-48.471577000000003</v>
      </c>
      <c r="J238" s="88">
        <v>38015138888.889</v>
      </c>
      <c r="K238" s="88">
        <v>-69.054862999999997</v>
      </c>
      <c r="L238" s="88">
        <v>-60.510212000000003</v>
      </c>
      <c r="N238" s="6">
        <f t="shared" si="39"/>
        <v>13.751944444444</v>
      </c>
      <c r="O238" s="6">
        <f t="shared" si="37"/>
        <v>-52.215767</v>
      </c>
    </row>
    <row r="239" spans="2:15" x14ac:dyDescent="0.25">
      <c r="B239" s="88">
        <v>39212111111.111</v>
      </c>
      <c r="C239" s="88">
        <v>-78.253631999999996</v>
      </c>
      <c r="D239" s="88">
        <v>-68.129074000000003</v>
      </c>
      <c r="F239" s="6">
        <f t="shared" si="38"/>
        <v>14.066962962963</v>
      </c>
      <c r="G239" s="6">
        <f t="shared" si="36"/>
        <v>-49.751263000000002</v>
      </c>
      <c r="J239" s="88">
        <v>39212111111.111</v>
      </c>
      <c r="K239" s="88">
        <v>-62.418796999999998</v>
      </c>
      <c r="L239" s="88">
        <v>-53.077689999999997</v>
      </c>
      <c r="N239" s="6">
        <f t="shared" si="39"/>
        <v>14.066962962963</v>
      </c>
      <c r="O239" s="6">
        <f t="shared" si="37"/>
        <v>-47.108963000000003</v>
      </c>
    </row>
    <row r="240" spans="2:15" x14ac:dyDescent="0.25">
      <c r="B240" s="88">
        <v>40409083333.333</v>
      </c>
      <c r="C240" s="88">
        <v>-77.324630999999997</v>
      </c>
      <c r="D240" s="88">
        <v>-67.633324000000002</v>
      </c>
      <c r="F240" s="6">
        <f t="shared" si="38"/>
        <v>14.381981481481001</v>
      </c>
      <c r="G240" s="6">
        <f t="shared" si="36"/>
        <v>-50.857596999999998</v>
      </c>
      <c r="J240" s="88">
        <v>40409083333.333</v>
      </c>
      <c r="K240" s="88">
        <v>-60.260829999999999</v>
      </c>
      <c r="L240" s="88">
        <v>-50.518833000000001</v>
      </c>
      <c r="N240" s="6">
        <f t="shared" si="39"/>
        <v>14.381981481481001</v>
      </c>
      <c r="O240" s="6">
        <f t="shared" si="37"/>
        <v>-43.727715000000003</v>
      </c>
    </row>
    <row r="241" spans="2:16" x14ac:dyDescent="0.25">
      <c r="B241" s="88">
        <v>41606055555.556</v>
      </c>
      <c r="C241" s="88">
        <v>-75.829620000000006</v>
      </c>
      <c r="D241" s="88">
        <v>-66.579361000000006</v>
      </c>
      <c r="F241" s="6">
        <f t="shared" si="38"/>
        <v>14.696999999999999</v>
      </c>
      <c r="G241" s="6">
        <f t="shared" si="36"/>
        <v>-48.590575999999999</v>
      </c>
      <c r="J241" s="88">
        <v>41606055555.556</v>
      </c>
      <c r="K241" s="88">
        <v>-63.550907000000002</v>
      </c>
      <c r="L241" s="88">
        <v>-53.459479999999999</v>
      </c>
      <c r="N241" s="6">
        <f t="shared" si="39"/>
        <v>14.696999999999999</v>
      </c>
      <c r="O241" s="6">
        <f t="shared" si="37"/>
        <v>-43.765628999999997</v>
      </c>
    </row>
    <row r="242" spans="2:16" x14ac:dyDescent="0.25">
      <c r="B242" s="88">
        <v>42803027777.778</v>
      </c>
      <c r="C242" s="88">
        <v>-75.433623999999995</v>
      </c>
      <c r="D242" s="88">
        <v>-65.534531000000001</v>
      </c>
      <c r="F242" s="6" t="s">
        <v>21</v>
      </c>
      <c r="J242" s="88">
        <v>42803027777.778</v>
      </c>
      <c r="K242" s="88">
        <v>-64.697913999999997</v>
      </c>
      <c r="L242" s="88">
        <v>-54.116149999999998</v>
      </c>
      <c r="N242" s="6" t="s">
        <v>21</v>
      </c>
    </row>
    <row r="243" spans="2:16" x14ac:dyDescent="0.25">
      <c r="B243" s="88">
        <v>44000000000</v>
      </c>
      <c r="C243" s="88">
        <v>-76.815764999999999</v>
      </c>
      <c r="D243" s="88">
        <v>-65.383125000000007</v>
      </c>
      <c r="J243" s="88">
        <v>44000000000</v>
      </c>
      <c r="K243" s="88">
        <v>-59.670119999999997</v>
      </c>
      <c r="L243" s="88">
        <v>-49.418823000000003</v>
      </c>
    </row>
    <row r="244" spans="2:16" x14ac:dyDescent="0.25">
      <c r="B244" s="88" t="s">
        <v>21</v>
      </c>
      <c r="J244" s="88" t="s">
        <v>21</v>
      </c>
    </row>
    <row r="245" spans="2:16" x14ac:dyDescent="0.25">
      <c r="F245" s="6" t="s">
        <v>45</v>
      </c>
      <c r="N245" s="6" t="s">
        <v>45</v>
      </c>
    </row>
    <row r="246" spans="2:16" ht="15.75" x14ac:dyDescent="0.25">
      <c r="F246" s="6" t="s">
        <v>19</v>
      </c>
      <c r="G246" s="6" t="str">
        <f t="shared" ref="G246:G265" si="40">D272</f>
        <v>3Rx2L dBc Log Mag(dB)</v>
      </c>
      <c r="H246" s="35">
        <v>3</v>
      </c>
      <c r="N246" s="6" t="s">
        <v>19</v>
      </c>
      <c r="O246" s="6" t="str">
        <f t="shared" ref="O246:O265" si="41">L272</f>
        <v>3Rx2L dBc Log Mag(dB)</v>
      </c>
      <c r="P246" s="35">
        <v>3</v>
      </c>
    </row>
    <row r="247" spans="2:16" ht="15.75" x14ac:dyDescent="0.25">
      <c r="B247" s="88" t="s">
        <v>43</v>
      </c>
      <c r="F247" s="6">
        <f t="shared" ref="F247:F265" si="42">B273/1000000000</f>
        <v>9.026666666666701</v>
      </c>
      <c r="G247" s="6">
        <f t="shared" si="40"/>
        <v>-59.952652</v>
      </c>
      <c r="H247" s="36">
        <f>ABS(AVERAGE(G247:G265)-(H246-1)*5)</f>
        <v>76.840576210526322</v>
      </c>
      <c r="J247" s="88" t="s">
        <v>43</v>
      </c>
      <c r="N247" s="6">
        <f t="shared" ref="N247:N265" si="43">J273/1000000000</f>
        <v>9.026666666666701</v>
      </c>
      <c r="O247" s="6">
        <f t="shared" si="41"/>
        <v>-70.787025</v>
      </c>
      <c r="P247" s="36">
        <f>ABS(AVERAGE(O247:O265)-(P246-1)*5)</f>
        <v>91.697862999999984</v>
      </c>
    </row>
    <row r="248" spans="2:16" x14ac:dyDescent="0.25">
      <c r="B248" s="88" t="s">
        <v>19</v>
      </c>
      <c r="C248" s="88" t="s">
        <v>131</v>
      </c>
      <c r="D248" s="88" t="s">
        <v>44</v>
      </c>
      <c r="F248" s="6">
        <f t="shared" si="42"/>
        <v>10.156499999999999</v>
      </c>
      <c r="G248" s="6">
        <f t="shared" si="40"/>
        <v>-64.227958999999998</v>
      </c>
      <c r="J248" s="88" t="s">
        <v>19</v>
      </c>
      <c r="K248" s="88" t="s">
        <v>131</v>
      </c>
      <c r="L248" s="88" t="s">
        <v>44</v>
      </c>
      <c r="N248" s="6">
        <f t="shared" si="43"/>
        <v>10.156499999999999</v>
      </c>
      <c r="O248" s="6">
        <f t="shared" si="41"/>
        <v>-90.999046000000007</v>
      </c>
    </row>
    <row r="249" spans="2:16" x14ac:dyDescent="0.25">
      <c r="B249" s="88">
        <v>9026666666.6667004</v>
      </c>
      <c r="C249" s="88">
        <v>-75.239272999999997</v>
      </c>
      <c r="D249" s="88">
        <v>-64.332313999999997</v>
      </c>
      <c r="F249" s="6">
        <f t="shared" si="42"/>
        <v>11.286333333332999</v>
      </c>
      <c r="G249" s="6">
        <f t="shared" si="40"/>
        <v>-76.724227999999997</v>
      </c>
      <c r="J249" s="88">
        <v>9026666666.6667004</v>
      </c>
      <c r="K249" s="88">
        <v>-76.294922</v>
      </c>
      <c r="L249" s="88">
        <v>-64.502799999999993</v>
      </c>
      <c r="N249" s="6">
        <f t="shared" si="43"/>
        <v>11.286333333332999</v>
      </c>
      <c r="O249" s="6">
        <f t="shared" si="41"/>
        <v>-80.380379000000005</v>
      </c>
    </row>
    <row r="250" spans="2:16" x14ac:dyDescent="0.25">
      <c r="B250" s="88">
        <v>9341685185.1851997</v>
      </c>
      <c r="C250" s="88">
        <v>-70.269431999999995</v>
      </c>
      <c r="D250" s="88">
        <v>-63.864871999999998</v>
      </c>
      <c r="F250" s="6">
        <f t="shared" si="42"/>
        <v>12.416166666666999</v>
      </c>
      <c r="G250" s="6">
        <f t="shared" si="40"/>
        <v>-64.817916999999994</v>
      </c>
      <c r="J250" s="88">
        <v>9341685185.1851997</v>
      </c>
      <c r="K250" s="88">
        <v>-73.147980000000004</v>
      </c>
      <c r="L250" s="88">
        <v>-65.726707000000005</v>
      </c>
      <c r="N250" s="6">
        <f t="shared" si="43"/>
        <v>12.416166666666999</v>
      </c>
      <c r="O250" s="6">
        <f t="shared" si="41"/>
        <v>-77.414253000000002</v>
      </c>
    </row>
    <row r="251" spans="2:16" x14ac:dyDescent="0.25">
      <c r="B251" s="88">
        <v>9656703703.7036991</v>
      </c>
      <c r="C251" s="88">
        <v>-66.759758000000005</v>
      </c>
      <c r="D251" s="88">
        <v>-60.118923000000002</v>
      </c>
      <c r="F251" s="6">
        <f t="shared" si="42"/>
        <v>13.545999999999999</v>
      </c>
      <c r="G251" s="6">
        <f t="shared" si="40"/>
        <v>-64.539764000000005</v>
      </c>
      <c r="J251" s="88">
        <v>9656703703.7036991</v>
      </c>
      <c r="K251" s="88">
        <v>-74.204223999999996</v>
      </c>
      <c r="L251" s="88">
        <v>-67.093863999999996</v>
      </c>
      <c r="N251" s="6">
        <f t="shared" si="43"/>
        <v>13.545999999999999</v>
      </c>
      <c r="O251" s="6">
        <f t="shared" si="41"/>
        <v>-78.975853000000001</v>
      </c>
    </row>
    <row r="252" spans="2:16" x14ac:dyDescent="0.25">
      <c r="B252" s="88">
        <v>9971722222.2222004</v>
      </c>
      <c r="C252" s="88">
        <v>-64.043816000000007</v>
      </c>
      <c r="D252" s="88">
        <v>-57.774459999999998</v>
      </c>
      <c r="F252" s="6">
        <f t="shared" si="42"/>
        <v>14.675833333332999</v>
      </c>
      <c r="G252" s="6">
        <f t="shared" si="40"/>
        <v>-62.374622000000002</v>
      </c>
      <c r="J252" s="88">
        <v>9971722222.2222004</v>
      </c>
      <c r="K252" s="88">
        <v>-70.167496</v>
      </c>
      <c r="L252" s="88">
        <v>-62.746814999999998</v>
      </c>
      <c r="N252" s="6">
        <f t="shared" si="43"/>
        <v>14.675833333332999</v>
      </c>
      <c r="O252" s="6">
        <f t="shared" si="41"/>
        <v>-86.860298</v>
      </c>
    </row>
    <row r="253" spans="2:16" x14ac:dyDescent="0.25">
      <c r="B253" s="88">
        <v>10286740740.740999</v>
      </c>
      <c r="C253" s="88">
        <v>-64.786468999999997</v>
      </c>
      <c r="D253" s="88">
        <v>-58.584468999999999</v>
      </c>
      <c r="F253" s="6">
        <f t="shared" si="42"/>
        <v>15.805666666666999</v>
      </c>
      <c r="G253" s="6">
        <f t="shared" si="40"/>
        <v>-64.313332000000003</v>
      </c>
      <c r="J253" s="88">
        <v>10286740740.740999</v>
      </c>
      <c r="K253" s="88">
        <v>-65.893349000000001</v>
      </c>
      <c r="L253" s="88">
        <v>-58.268149999999999</v>
      </c>
      <c r="N253" s="6">
        <f t="shared" si="43"/>
        <v>15.805666666666999</v>
      </c>
      <c r="O253" s="6">
        <f t="shared" si="41"/>
        <v>-81.559364000000002</v>
      </c>
    </row>
    <row r="254" spans="2:16" x14ac:dyDescent="0.25">
      <c r="B254" s="88">
        <v>10601759259.259001</v>
      </c>
      <c r="C254" s="88">
        <v>-61.407618999999997</v>
      </c>
      <c r="D254" s="88">
        <v>-54.749924</v>
      </c>
      <c r="F254" s="6">
        <f t="shared" si="42"/>
        <v>16.935500000000001</v>
      </c>
      <c r="G254" s="6">
        <f t="shared" si="40"/>
        <v>-63.582538999999997</v>
      </c>
      <c r="J254" s="88">
        <v>10601759259.259001</v>
      </c>
      <c r="K254" s="88">
        <v>-63.958072999999999</v>
      </c>
      <c r="L254" s="88">
        <v>-56.080311000000002</v>
      </c>
      <c r="N254" s="6">
        <f t="shared" si="43"/>
        <v>16.935500000000001</v>
      </c>
      <c r="O254" s="6">
        <f t="shared" si="41"/>
        <v>-88.941208000000003</v>
      </c>
    </row>
    <row r="255" spans="2:16" x14ac:dyDescent="0.25">
      <c r="B255" s="88">
        <v>10916777777.778</v>
      </c>
      <c r="C255" s="88">
        <v>-61.181145000000001</v>
      </c>
      <c r="D255" s="88">
        <v>-53.873221999999998</v>
      </c>
      <c r="F255" s="6">
        <f t="shared" si="42"/>
        <v>18.065333333333001</v>
      </c>
      <c r="G255" s="6">
        <f t="shared" si="40"/>
        <v>-71.003158999999997</v>
      </c>
      <c r="J255" s="88">
        <v>10916777777.778</v>
      </c>
      <c r="K255" s="88">
        <v>-62.221283</v>
      </c>
      <c r="L255" s="88">
        <v>-53.657330000000002</v>
      </c>
      <c r="N255" s="6">
        <f t="shared" si="43"/>
        <v>18.065333333333001</v>
      </c>
      <c r="O255" s="6">
        <f t="shared" si="41"/>
        <v>-89.059371999999996</v>
      </c>
    </row>
    <row r="256" spans="2:16" x14ac:dyDescent="0.25">
      <c r="B256" s="88">
        <v>11231796296.296</v>
      </c>
      <c r="C256" s="88">
        <v>-60.953384</v>
      </c>
      <c r="D256" s="88">
        <v>-53.355567999999998</v>
      </c>
      <c r="F256" s="6">
        <f t="shared" si="42"/>
        <v>19.195166666666999</v>
      </c>
      <c r="G256" s="6">
        <f t="shared" si="40"/>
        <v>-71.186653000000007</v>
      </c>
      <c r="J256" s="88">
        <v>11231796296.296</v>
      </c>
      <c r="K256" s="88">
        <v>-61.801696999999997</v>
      </c>
      <c r="L256" s="88">
        <v>-53.811829000000003</v>
      </c>
      <c r="N256" s="6">
        <f t="shared" si="43"/>
        <v>19.195166666666999</v>
      </c>
      <c r="O256" s="6">
        <f t="shared" si="41"/>
        <v>-81.034369999999996</v>
      </c>
    </row>
    <row r="257" spans="2:16" x14ac:dyDescent="0.25">
      <c r="B257" s="88">
        <v>11546814814.815001</v>
      </c>
      <c r="C257" s="88">
        <v>-63.044398999999999</v>
      </c>
      <c r="D257" s="88">
        <v>-55.712063000000001</v>
      </c>
      <c r="F257" s="6">
        <f t="shared" si="42"/>
        <v>20.324999999999999</v>
      </c>
      <c r="G257" s="6">
        <f t="shared" si="40"/>
        <v>-72.935683999999995</v>
      </c>
      <c r="J257" s="88">
        <v>11546814814.815001</v>
      </c>
      <c r="K257" s="88">
        <v>-59.766829999999999</v>
      </c>
      <c r="L257" s="88">
        <v>-51.620010000000001</v>
      </c>
      <c r="N257" s="6">
        <f t="shared" si="43"/>
        <v>20.324999999999999</v>
      </c>
      <c r="O257" s="6">
        <f t="shared" si="41"/>
        <v>-77.700644999999994</v>
      </c>
    </row>
    <row r="258" spans="2:16" x14ac:dyDescent="0.25">
      <c r="B258" s="88">
        <v>11861833333.333</v>
      </c>
      <c r="C258" s="88">
        <v>-63.254382999999997</v>
      </c>
      <c r="D258" s="88">
        <v>-56.077548999999998</v>
      </c>
      <c r="F258" s="6">
        <f t="shared" si="42"/>
        <v>21.454833333332999</v>
      </c>
      <c r="G258" s="6">
        <f t="shared" si="40"/>
        <v>-78.267723000000004</v>
      </c>
      <c r="J258" s="88">
        <v>11861833333.333</v>
      </c>
      <c r="K258" s="88">
        <v>-59.907241999999997</v>
      </c>
      <c r="L258" s="88">
        <v>-51.627464000000003</v>
      </c>
      <c r="N258" s="6">
        <f t="shared" si="43"/>
        <v>21.454833333332999</v>
      </c>
      <c r="O258" s="6">
        <f t="shared" si="41"/>
        <v>-87.975371999999993</v>
      </c>
    </row>
    <row r="259" spans="2:16" x14ac:dyDescent="0.25">
      <c r="B259" s="88">
        <v>12176851851.851999</v>
      </c>
      <c r="C259" s="88">
        <v>-62.553280000000001</v>
      </c>
      <c r="D259" s="88">
        <v>-55.434620000000002</v>
      </c>
      <c r="F259" s="6">
        <f t="shared" si="42"/>
        <v>22.584666666667001</v>
      </c>
      <c r="G259" s="6">
        <f t="shared" si="40"/>
        <v>-65.898383999999993</v>
      </c>
      <c r="J259" s="88">
        <v>12176851851.851999</v>
      </c>
      <c r="K259" s="88">
        <v>-59.976180999999997</v>
      </c>
      <c r="L259" s="88">
        <v>-51.721966000000002</v>
      </c>
      <c r="N259" s="6">
        <f t="shared" si="43"/>
        <v>22.584666666667001</v>
      </c>
      <c r="O259" s="6">
        <f t="shared" si="41"/>
        <v>-74.279266000000007</v>
      </c>
    </row>
    <row r="260" spans="2:16" x14ac:dyDescent="0.25">
      <c r="B260" s="88">
        <v>12491870370.370001</v>
      </c>
      <c r="C260" s="88">
        <v>-62.964142000000002</v>
      </c>
      <c r="D260" s="88">
        <v>-55.500686999999999</v>
      </c>
      <c r="F260" s="6">
        <f t="shared" si="42"/>
        <v>23.714500000000001</v>
      </c>
      <c r="G260" s="6">
        <f t="shared" si="40"/>
        <v>-59.168540999999998</v>
      </c>
      <c r="J260" s="88">
        <v>12491870370.370001</v>
      </c>
      <c r="K260" s="88">
        <v>-62.582377999999999</v>
      </c>
      <c r="L260" s="88">
        <v>-54.229636999999997</v>
      </c>
      <c r="N260" s="6">
        <f t="shared" si="43"/>
        <v>23.714500000000001</v>
      </c>
      <c r="O260" s="6">
        <f t="shared" si="41"/>
        <v>-74.292946000000001</v>
      </c>
    </row>
    <row r="261" spans="2:16" x14ac:dyDescent="0.25">
      <c r="B261" s="88">
        <v>12806888888.889</v>
      </c>
      <c r="C261" s="88">
        <v>-60.379680999999998</v>
      </c>
      <c r="D261" s="88">
        <v>-52.440285000000003</v>
      </c>
      <c r="F261" s="6">
        <f t="shared" si="42"/>
        <v>24.844333333333001</v>
      </c>
      <c r="G261" s="6">
        <f t="shared" si="40"/>
        <v>-62.501311999999999</v>
      </c>
      <c r="J261" s="88">
        <v>12806888888.889</v>
      </c>
      <c r="K261" s="88">
        <v>-63.160919</v>
      </c>
      <c r="L261" s="88">
        <v>-54.759602000000001</v>
      </c>
      <c r="N261" s="6">
        <f t="shared" si="43"/>
        <v>24.844333333333001</v>
      </c>
      <c r="O261" s="6">
        <f t="shared" si="41"/>
        <v>-77.618163999999993</v>
      </c>
    </row>
    <row r="262" spans="2:16" x14ac:dyDescent="0.25">
      <c r="B262" s="88">
        <v>13121907407.407</v>
      </c>
      <c r="C262" s="88">
        <v>-61.389954000000003</v>
      </c>
      <c r="D262" s="88">
        <v>-52.024673</v>
      </c>
      <c r="F262" s="6">
        <f t="shared" si="42"/>
        <v>25.974166666666999</v>
      </c>
      <c r="G262" s="6">
        <f t="shared" si="40"/>
        <v>-69.552490000000006</v>
      </c>
      <c r="J262" s="88">
        <v>13121907407.407</v>
      </c>
      <c r="K262" s="88">
        <v>-62.066654</v>
      </c>
      <c r="L262" s="88">
        <v>-53.522002999999998</v>
      </c>
      <c r="N262" s="6">
        <f t="shared" si="43"/>
        <v>25.974166666666999</v>
      </c>
      <c r="O262" s="6">
        <f t="shared" si="41"/>
        <v>-80.086533000000003</v>
      </c>
    </row>
    <row r="263" spans="2:16" x14ac:dyDescent="0.25">
      <c r="B263" s="88">
        <v>13436925925.926001</v>
      </c>
      <c r="C263" s="88">
        <v>-60.140594</v>
      </c>
      <c r="D263" s="88">
        <v>-50.016036999999997</v>
      </c>
      <c r="F263" s="6">
        <f t="shared" si="42"/>
        <v>27.103999999999999</v>
      </c>
      <c r="G263" s="6">
        <f t="shared" si="40"/>
        <v>-66.986892999999995</v>
      </c>
      <c r="J263" s="88">
        <v>13436925925.926001</v>
      </c>
      <c r="K263" s="88">
        <v>-62.192191999999999</v>
      </c>
      <c r="L263" s="88">
        <v>-52.851086000000002</v>
      </c>
      <c r="N263" s="6">
        <f t="shared" si="43"/>
        <v>27.103999999999999</v>
      </c>
      <c r="O263" s="6">
        <f t="shared" si="41"/>
        <v>-89.981803999999997</v>
      </c>
    </row>
    <row r="264" spans="2:16" x14ac:dyDescent="0.25">
      <c r="B264" s="88">
        <v>13751944444.444</v>
      </c>
      <c r="C264" s="88">
        <v>-58.162888000000002</v>
      </c>
      <c r="D264" s="88">
        <v>-48.471577000000003</v>
      </c>
      <c r="F264" s="6">
        <f t="shared" si="42"/>
        <v>28.233833333332999</v>
      </c>
      <c r="G264" s="6">
        <f t="shared" si="40"/>
        <v>-65.306702000000001</v>
      </c>
      <c r="J264" s="88">
        <v>13751944444.444</v>
      </c>
      <c r="K264" s="88">
        <v>-61.95776</v>
      </c>
      <c r="L264" s="88">
        <v>-52.215767</v>
      </c>
      <c r="N264" s="6">
        <f t="shared" si="43"/>
        <v>28.233833333332999</v>
      </c>
      <c r="O264" s="6">
        <f t="shared" si="41"/>
        <v>-91.116325000000003</v>
      </c>
    </row>
    <row r="265" spans="2:16" x14ac:dyDescent="0.25">
      <c r="B265" s="88">
        <v>14066962962.962999</v>
      </c>
      <c r="C265" s="88">
        <v>-59.001522000000001</v>
      </c>
      <c r="D265" s="88">
        <v>-49.751263000000002</v>
      </c>
      <c r="F265" s="6">
        <f t="shared" si="42"/>
        <v>29.363666666667001</v>
      </c>
      <c r="G265" s="6">
        <f t="shared" si="40"/>
        <v>-66.630393999999995</v>
      </c>
      <c r="J265" s="88">
        <v>14066962962.962999</v>
      </c>
      <c r="K265" s="88">
        <v>-57.200389999999999</v>
      </c>
      <c r="L265" s="88">
        <v>-47.108963000000003</v>
      </c>
      <c r="N265" s="6">
        <f t="shared" si="43"/>
        <v>29.363666666667001</v>
      </c>
      <c r="O265" s="6">
        <f t="shared" si="41"/>
        <v>-73.197174000000004</v>
      </c>
    </row>
    <row r="266" spans="2:16" x14ac:dyDescent="0.25">
      <c r="B266" s="88">
        <v>14381981481.481001</v>
      </c>
      <c r="C266" s="88">
        <v>-60.756691000000004</v>
      </c>
      <c r="D266" s="88">
        <v>-50.857596999999998</v>
      </c>
      <c r="F266" s="6" t="s">
        <v>21</v>
      </c>
      <c r="J266" s="88">
        <v>14381981481.481001</v>
      </c>
      <c r="K266" s="88">
        <v>-54.309479000000003</v>
      </c>
      <c r="L266" s="88">
        <v>-43.727715000000003</v>
      </c>
      <c r="N266" s="6" t="s">
        <v>21</v>
      </c>
    </row>
    <row r="267" spans="2:16" x14ac:dyDescent="0.25">
      <c r="B267" s="88">
        <v>14697000000</v>
      </c>
      <c r="C267" s="88">
        <v>-60.023220000000002</v>
      </c>
      <c r="D267" s="88">
        <v>-48.590575999999999</v>
      </c>
      <c r="J267" s="88">
        <v>14697000000</v>
      </c>
      <c r="K267" s="88">
        <v>-54.016925999999998</v>
      </c>
      <c r="L267" s="88">
        <v>-43.765628999999997</v>
      </c>
    </row>
    <row r="268" spans="2:16" x14ac:dyDescent="0.25">
      <c r="B268" s="88" t="s">
        <v>21</v>
      </c>
      <c r="J268" s="88" t="s">
        <v>21</v>
      </c>
    </row>
    <row r="269" spans="2:16" x14ac:dyDescent="0.25">
      <c r="F269" s="6" t="s">
        <v>47</v>
      </c>
      <c r="N269" s="6" t="s">
        <v>47</v>
      </c>
    </row>
    <row r="270" spans="2:16" ht="15.75" x14ac:dyDescent="0.25">
      <c r="F270" s="6" t="s">
        <v>19</v>
      </c>
      <c r="G270" s="6" t="str">
        <f t="shared" ref="G270:G289" si="44">D296</f>
        <v>3Rx3L dBc Log Mag(dB)</v>
      </c>
      <c r="H270" s="35">
        <v>3</v>
      </c>
      <c r="N270" s="6" t="s">
        <v>19</v>
      </c>
      <c r="O270" s="6" t="str">
        <f t="shared" ref="O270:O289" si="45">L296</f>
        <v>3Rx3L dBc Log Mag(dB)</v>
      </c>
      <c r="P270" s="35">
        <v>3</v>
      </c>
    </row>
    <row r="271" spans="2:16" ht="15.75" x14ac:dyDescent="0.25">
      <c r="B271" s="88" t="s">
        <v>45</v>
      </c>
      <c r="F271" s="6">
        <f t="shared" ref="F271:F289" si="46">B297/1000000000</f>
        <v>9</v>
      </c>
      <c r="G271" s="6">
        <f t="shared" si="44"/>
        <v>-60.699191999999996</v>
      </c>
      <c r="H271" s="36">
        <f>ABS(AVERAGE(G271:G289)-(H270-1)*5)</f>
        <v>74.960580105263162</v>
      </c>
      <c r="J271" s="88" t="s">
        <v>45</v>
      </c>
      <c r="N271" s="6">
        <f t="shared" ref="N271:N289" si="47">J297/1000000000</f>
        <v>9</v>
      </c>
      <c r="O271" s="6">
        <f t="shared" si="45"/>
        <v>-62.191550999999997</v>
      </c>
      <c r="P271" s="36">
        <f>ABS(AVERAGE(O271:O289)-(P270-1)*5)</f>
        <v>73.747470157894725</v>
      </c>
    </row>
    <row r="272" spans="2:16" x14ac:dyDescent="0.25">
      <c r="B272" s="88" t="s">
        <v>19</v>
      </c>
      <c r="C272" s="88" t="s">
        <v>132</v>
      </c>
      <c r="D272" s="88" t="s">
        <v>46</v>
      </c>
      <c r="F272" s="6">
        <f t="shared" si="46"/>
        <v>10.942759259259001</v>
      </c>
      <c r="G272" s="6">
        <f t="shared" si="44"/>
        <v>-46.968563000000003</v>
      </c>
      <c r="J272" s="88" t="s">
        <v>19</v>
      </c>
      <c r="K272" s="88" t="s">
        <v>132</v>
      </c>
      <c r="L272" s="88" t="s">
        <v>46</v>
      </c>
      <c r="N272" s="6">
        <f t="shared" si="47"/>
        <v>10.942759259259001</v>
      </c>
      <c r="O272" s="6">
        <f t="shared" si="45"/>
        <v>-51.741557999999998</v>
      </c>
    </row>
    <row r="273" spans="2:15" x14ac:dyDescent="0.25">
      <c r="B273" s="88">
        <v>9026666666.6667004</v>
      </c>
      <c r="C273" s="88">
        <v>-70.859611999999998</v>
      </c>
      <c r="D273" s="88">
        <v>-59.952652</v>
      </c>
      <c r="F273" s="6">
        <f t="shared" si="46"/>
        <v>12.885518518519</v>
      </c>
      <c r="G273" s="6">
        <f t="shared" si="44"/>
        <v>-52.571693000000003</v>
      </c>
      <c r="J273" s="88">
        <v>9026666666.6667004</v>
      </c>
      <c r="K273" s="88">
        <v>-82.579147000000006</v>
      </c>
      <c r="L273" s="88">
        <v>-70.787025</v>
      </c>
      <c r="N273" s="6">
        <f t="shared" si="47"/>
        <v>12.885518518519</v>
      </c>
      <c r="O273" s="6">
        <f t="shared" si="45"/>
        <v>-50.921249000000003</v>
      </c>
    </row>
    <row r="274" spans="2:15" x14ac:dyDescent="0.25">
      <c r="B274" s="88">
        <v>10156500000</v>
      </c>
      <c r="C274" s="88">
        <v>-70.632514999999998</v>
      </c>
      <c r="D274" s="88">
        <v>-64.227958999999998</v>
      </c>
      <c r="F274" s="6">
        <f t="shared" si="46"/>
        <v>14.828277777778</v>
      </c>
      <c r="G274" s="6">
        <f t="shared" si="44"/>
        <v>-58.410212999999999</v>
      </c>
      <c r="J274" s="88">
        <v>10156500000</v>
      </c>
      <c r="K274" s="88">
        <v>-98.420319000000006</v>
      </c>
      <c r="L274" s="88">
        <v>-90.999046000000007</v>
      </c>
      <c r="N274" s="6">
        <f t="shared" si="47"/>
        <v>14.828277777778</v>
      </c>
      <c r="O274" s="6">
        <f t="shared" si="45"/>
        <v>-59.293449000000003</v>
      </c>
    </row>
    <row r="275" spans="2:15" x14ac:dyDescent="0.25">
      <c r="B275" s="88">
        <v>11286333333.333</v>
      </c>
      <c r="C275" s="88">
        <v>-83.365066999999996</v>
      </c>
      <c r="D275" s="88">
        <v>-76.724227999999997</v>
      </c>
      <c r="F275" s="6">
        <f t="shared" si="46"/>
        <v>16.771037037037001</v>
      </c>
      <c r="G275" s="6">
        <f t="shared" si="44"/>
        <v>-58.248829000000001</v>
      </c>
      <c r="J275" s="88">
        <v>11286333333.333</v>
      </c>
      <c r="K275" s="88">
        <v>-87.490746000000001</v>
      </c>
      <c r="L275" s="88">
        <v>-80.380379000000005</v>
      </c>
      <c r="N275" s="6">
        <f t="shared" si="47"/>
        <v>16.771037037037001</v>
      </c>
      <c r="O275" s="6">
        <f t="shared" si="45"/>
        <v>-60.275714999999998</v>
      </c>
    </row>
    <row r="276" spans="2:15" x14ac:dyDescent="0.25">
      <c r="B276" s="88">
        <v>12416166666.667</v>
      </c>
      <c r="C276" s="88">
        <v>-71.087272999999996</v>
      </c>
      <c r="D276" s="88">
        <v>-64.817916999999994</v>
      </c>
      <c r="F276" s="6">
        <f t="shared" si="46"/>
        <v>18.713796296296003</v>
      </c>
      <c r="G276" s="6">
        <f t="shared" si="44"/>
        <v>-58.235619</v>
      </c>
      <c r="J276" s="88">
        <v>12416166666.667</v>
      </c>
      <c r="K276" s="88">
        <v>-84.834937999999994</v>
      </c>
      <c r="L276" s="88">
        <v>-77.414253000000002</v>
      </c>
      <c r="N276" s="6">
        <f t="shared" si="47"/>
        <v>18.713796296296003</v>
      </c>
      <c r="O276" s="6">
        <f t="shared" si="45"/>
        <v>-84.894919999999999</v>
      </c>
    </row>
    <row r="277" spans="2:15" x14ac:dyDescent="0.25">
      <c r="B277" s="88">
        <v>13546000000</v>
      </c>
      <c r="C277" s="88">
        <v>-70.741767999999993</v>
      </c>
      <c r="D277" s="88">
        <v>-64.539764000000005</v>
      </c>
      <c r="F277" s="6">
        <f t="shared" si="46"/>
        <v>20.656555555556</v>
      </c>
      <c r="G277" s="6">
        <f t="shared" si="44"/>
        <v>-60.011932000000002</v>
      </c>
      <c r="J277" s="88">
        <v>13546000000</v>
      </c>
      <c r="K277" s="88">
        <v>-86.601059000000006</v>
      </c>
      <c r="L277" s="88">
        <v>-78.975853000000001</v>
      </c>
      <c r="N277" s="6">
        <f t="shared" si="47"/>
        <v>20.656555555556</v>
      </c>
      <c r="O277" s="6">
        <f t="shared" si="45"/>
        <v>-61.869568000000001</v>
      </c>
    </row>
    <row r="278" spans="2:15" x14ac:dyDescent="0.25">
      <c r="B278" s="88">
        <v>14675833333.333</v>
      </c>
      <c r="C278" s="88">
        <v>-69.032318000000004</v>
      </c>
      <c r="D278" s="88">
        <v>-62.374622000000002</v>
      </c>
      <c r="F278" s="6">
        <f t="shared" si="46"/>
        <v>22.599314814814999</v>
      </c>
      <c r="G278" s="6">
        <f t="shared" si="44"/>
        <v>-86.090880999999996</v>
      </c>
      <c r="J278" s="88">
        <v>14675833333.333</v>
      </c>
      <c r="K278" s="88">
        <v>-94.738060000000004</v>
      </c>
      <c r="L278" s="88">
        <v>-86.860298</v>
      </c>
      <c r="N278" s="6">
        <f t="shared" si="47"/>
        <v>22.599314814814999</v>
      </c>
      <c r="O278" s="6">
        <f t="shared" si="45"/>
        <v>-65.959457</v>
      </c>
    </row>
    <row r="279" spans="2:15" x14ac:dyDescent="0.25">
      <c r="B279" s="88">
        <v>15805666666.667</v>
      </c>
      <c r="C279" s="88">
        <v>-71.621253999999993</v>
      </c>
      <c r="D279" s="88">
        <v>-64.313332000000003</v>
      </c>
      <c r="F279" s="6">
        <f t="shared" si="46"/>
        <v>24.542074074074002</v>
      </c>
      <c r="G279" s="6">
        <f t="shared" si="44"/>
        <v>-69.066849000000005</v>
      </c>
      <c r="J279" s="88">
        <v>15805666666.667</v>
      </c>
      <c r="K279" s="88">
        <v>-90.123322000000002</v>
      </c>
      <c r="L279" s="88">
        <v>-81.559364000000002</v>
      </c>
      <c r="N279" s="6">
        <f t="shared" si="47"/>
        <v>24.542074074074002</v>
      </c>
      <c r="O279" s="6">
        <f t="shared" si="45"/>
        <v>-64.043296999999995</v>
      </c>
    </row>
    <row r="280" spans="2:15" x14ac:dyDescent="0.25">
      <c r="B280" s="88">
        <v>16935500000</v>
      </c>
      <c r="C280" s="88">
        <v>-71.180358999999996</v>
      </c>
      <c r="D280" s="88">
        <v>-63.582538999999997</v>
      </c>
      <c r="F280" s="6">
        <f t="shared" si="46"/>
        <v>26.484833333333</v>
      </c>
      <c r="G280" s="6">
        <f t="shared" si="44"/>
        <v>-63.929130999999998</v>
      </c>
      <c r="J280" s="88">
        <v>16935500000</v>
      </c>
      <c r="K280" s="88">
        <v>-96.931076000000004</v>
      </c>
      <c r="L280" s="88">
        <v>-88.941208000000003</v>
      </c>
      <c r="N280" s="6">
        <f t="shared" si="47"/>
        <v>26.484833333333</v>
      </c>
      <c r="O280" s="6">
        <f t="shared" si="45"/>
        <v>-61.482914000000001</v>
      </c>
    </row>
    <row r="281" spans="2:15" x14ac:dyDescent="0.25">
      <c r="B281" s="88">
        <v>18065333333.333</v>
      </c>
      <c r="C281" s="88">
        <v>-78.335494999999995</v>
      </c>
      <c r="D281" s="88">
        <v>-71.003158999999997</v>
      </c>
      <c r="F281" s="6">
        <f t="shared" si="46"/>
        <v>28.427592592592998</v>
      </c>
      <c r="G281" s="6">
        <f t="shared" si="44"/>
        <v>-65.000145000000003</v>
      </c>
      <c r="J281" s="88">
        <v>18065333333.333</v>
      </c>
      <c r="K281" s="88">
        <v>-97.206192000000001</v>
      </c>
      <c r="L281" s="88">
        <v>-89.059371999999996</v>
      </c>
      <c r="N281" s="6">
        <f t="shared" si="47"/>
        <v>28.427592592592998</v>
      </c>
      <c r="O281" s="6">
        <f t="shared" si="45"/>
        <v>-65.168243000000004</v>
      </c>
    </row>
    <row r="282" spans="2:15" x14ac:dyDescent="0.25">
      <c r="B282" s="88">
        <v>19195166666.667</v>
      </c>
      <c r="C282" s="88">
        <v>-78.363487000000006</v>
      </c>
      <c r="D282" s="88">
        <v>-71.186653000000007</v>
      </c>
      <c r="F282" s="6">
        <f t="shared" si="46"/>
        <v>30.370351851852</v>
      </c>
      <c r="G282" s="6">
        <f t="shared" si="44"/>
        <v>-61.193480999999998</v>
      </c>
      <c r="J282" s="88">
        <v>19195166666.667</v>
      </c>
      <c r="K282" s="88">
        <v>-89.314148000000003</v>
      </c>
      <c r="L282" s="88">
        <v>-81.034369999999996</v>
      </c>
      <c r="N282" s="6">
        <f t="shared" si="47"/>
        <v>30.370351851852</v>
      </c>
      <c r="O282" s="6">
        <f t="shared" si="45"/>
        <v>-63.643562000000003</v>
      </c>
    </row>
    <row r="283" spans="2:15" x14ac:dyDescent="0.25">
      <c r="B283" s="88">
        <v>20325000000</v>
      </c>
      <c r="C283" s="88">
        <v>-80.054344</v>
      </c>
      <c r="D283" s="88">
        <v>-72.935683999999995</v>
      </c>
      <c r="F283" s="6">
        <f t="shared" si="46"/>
        <v>32.313111111110999</v>
      </c>
      <c r="G283" s="6">
        <f t="shared" si="44"/>
        <v>-69.583213999999998</v>
      </c>
      <c r="J283" s="88">
        <v>20325000000</v>
      </c>
      <c r="K283" s="88">
        <v>-85.954864999999998</v>
      </c>
      <c r="L283" s="88">
        <v>-77.700644999999994</v>
      </c>
      <c r="N283" s="6">
        <f t="shared" si="47"/>
        <v>32.313111111110999</v>
      </c>
      <c r="O283" s="6">
        <f t="shared" si="45"/>
        <v>-65.315810999999997</v>
      </c>
    </row>
    <row r="284" spans="2:15" x14ac:dyDescent="0.25">
      <c r="B284" s="88">
        <v>21454833333.333</v>
      </c>
      <c r="C284" s="88">
        <v>-85.731178</v>
      </c>
      <c r="D284" s="88">
        <v>-78.267723000000004</v>
      </c>
      <c r="F284" s="6">
        <f t="shared" si="46"/>
        <v>34.255870370369998</v>
      </c>
      <c r="G284" s="6">
        <f t="shared" si="44"/>
        <v>-72.023544000000001</v>
      </c>
      <c r="J284" s="88">
        <v>21454833333.333</v>
      </c>
      <c r="K284" s="88">
        <v>-96.328117000000006</v>
      </c>
      <c r="L284" s="88">
        <v>-87.975371999999993</v>
      </c>
      <c r="N284" s="6">
        <f t="shared" si="47"/>
        <v>34.255870370369998</v>
      </c>
      <c r="O284" s="6">
        <f t="shared" si="45"/>
        <v>-68.428246000000001</v>
      </c>
    </row>
    <row r="285" spans="2:15" x14ac:dyDescent="0.25">
      <c r="B285" s="88">
        <v>22584666666.667</v>
      </c>
      <c r="C285" s="88">
        <v>-73.837783999999999</v>
      </c>
      <c r="D285" s="88">
        <v>-65.898383999999993</v>
      </c>
      <c r="F285" s="6">
        <f t="shared" si="46"/>
        <v>36.198629629629998</v>
      </c>
      <c r="G285" s="6">
        <f t="shared" si="44"/>
        <v>-70.121170000000006</v>
      </c>
      <c r="J285" s="88">
        <v>22584666666.667</v>
      </c>
      <c r="K285" s="88">
        <v>-82.680588</v>
      </c>
      <c r="L285" s="88">
        <v>-74.279266000000007</v>
      </c>
      <c r="N285" s="6">
        <f t="shared" si="47"/>
        <v>36.198629629629998</v>
      </c>
      <c r="O285" s="6">
        <f t="shared" si="45"/>
        <v>-60.212420999999999</v>
      </c>
    </row>
    <row r="286" spans="2:15" x14ac:dyDescent="0.25">
      <c r="B286" s="88">
        <v>23714500000</v>
      </c>
      <c r="C286" s="88">
        <v>-68.533821000000003</v>
      </c>
      <c r="D286" s="88">
        <v>-59.168540999999998</v>
      </c>
      <c r="F286" s="6">
        <f t="shared" si="46"/>
        <v>38.141388888888997</v>
      </c>
      <c r="G286" s="6">
        <f t="shared" si="44"/>
        <v>-68.513672</v>
      </c>
      <c r="J286" s="88">
        <v>23714500000</v>
      </c>
      <c r="K286" s="88">
        <v>-82.837592999999998</v>
      </c>
      <c r="L286" s="88">
        <v>-74.292946000000001</v>
      </c>
      <c r="N286" s="6">
        <f t="shared" si="47"/>
        <v>38.141388888888997</v>
      </c>
      <c r="O286" s="6">
        <f t="shared" si="45"/>
        <v>-69.482879999999994</v>
      </c>
    </row>
    <row r="287" spans="2:15" x14ac:dyDescent="0.25">
      <c r="B287" s="88">
        <v>24844333333.333</v>
      </c>
      <c r="C287" s="88">
        <v>-72.625870000000006</v>
      </c>
      <c r="D287" s="88">
        <v>-62.501311999999999</v>
      </c>
      <c r="F287" s="6">
        <f t="shared" si="46"/>
        <v>40.084148148148003</v>
      </c>
      <c r="G287" s="6">
        <f t="shared" si="44"/>
        <v>-70.818923999999996</v>
      </c>
      <c r="J287" s="88">
        <v>24844333333.333</v>
      </c>
      <c r="K287" s="88">
        <v>-86.959273999999994</v>
      </c>
      <c r="L287" s="88">
        <v>-77.618163999999993</v>
      </c>
      <c r="N287" s="6">
        <f t="shared" si="47"/>
        <v>40.084148148148003</v>
      </c>
      <c r="O287" s="6">
        <f t="shared" si="45"/>
        <v>-69.112228000000002</v>
      </c>
    </row>
    <row r="288" spans="2:15" x14ac:dyDescent="0.25">
      <c r="B288" s="88">
        <v>25974166666.667</v>
      </c>
      <c r="C288" s="88">
        <v>-79.243804999999995</v>
      </c>
      <c r="D288" s="88">
        <v>-69.552490000000006</v>
      </c>
      <c r="F288" s="6">
        <f t="shared" si="46"/>
        <v>42.026907407406995</v>
      </c>
      <c r="G288" s="6">
        <f t="shared" si="44"/>
        <v>-67.412041000000002</v>
      </c>
      <c r="J288" s="88">
        <v>25974166666.667</v>
      </c>
      <c r="K288" s="88">
        <v>-89.828529000000003</v>
      </c>
      <c r="L288" s="88">
        <v>-80.086533000000003</v>
      </c>
      <c r="N288" s="6">
        <f t="shared" si="47"/>
        <v>42.026907407406995</v>
      </c>
      <c r="O288" s="6">
        <f t="shared" si="45"/>
        <v>-68.888062000000005</v>
      </c>
    </row>
    <row r="289" spans="2:16" x14ac:dyDescent="0.25">
      <c r="B289" s="88">
        <v>27104000000</v>
      </c>
      <c r="C289" s="88">
        <v>-76.237151999999995</v>
      </c>
      <c r="D289" s="88">
        <v>-66.986892999999995</v>
      </c>
      <c r="F289" s="6">
        <f t="shared" si="46"/>
        <v>43.969666666667003</v>
      </c>
      <c r="G289" s="6">
        <f t="shared" si="44"/>
        <v>-75.351928999999998</v>
      </c>
      <c r="J289" s="88">
        <v>27104000000</v>
      </c>
      <c r="K289" s="88">
        <v>-100.07323</v>
      </c>
      <c r="L289" s="88">
        <v>-89.981803999999997</v>
      </c>
      <c r="N289" s="6">
        <f t="shared" si="47"/>
        <v>43.969666666667003</v>
      </c>
      <c r="O289" s="6">
        <f t="shared" si="45"/>
        <v>-58.276802000000004</v>
      </c>
    </row>
    <row r="290" spans="2:16" x14ac:dyDescent="0.25">
      <c r="B290" s="88">
        <v>28233833333.333</v>
      </c>
      <c r="C290" s="88">
        <v>-75.205794999999995</v>
      </c>
      <c r="D290" s="88">
        <v>-65.306702000000001</v>
      </c>
      <c r="F290" s="6" t="s">
        <v>21</v>
      </c>
      <c r="J290" s="88">
        <v>28233833333.333</v>
      </c>
      <c r="K290" s="88">
        <v>-101.69808999999999</v>
      </c>
      <c r="L290" s="88">
        <v>-91.116325000000003</v>
      </c>
      <c r="N290" s="6" t="s">
        <v>21</v>
      </c>
    </row>
    <row r="291" spans="2:16" x14ac:dyDescent="0.25">
      <c r="B291" s="88">
        <v>29363666666.667</v>
      </c>
      <c r="C291" s="88">
        <v>-78.063034000000002</v>
      </c>
      <c r="D291" s="88">
        <v>-66.630393999999995</v>
      </c>
      <c r="J291" s="88">
        <v>29363666666.667</v>
      </c>
      <c r="K291" s="88">
        <v>-83.448470999999998</v>
      </c>
      <c r="L291" s="88">
        <v>-73.197174000000004</v>
      </c>
    </row>
    <row r="292" spans="2:16" x14ac:dyDescent="0.25">
      <c r="B292" s="88" t="s">
        <v>21</v>
      </c>
      <c r="J292" s="88" t="s">
        <v>21</v>
      </c>
    </row>
    <row r="293" spans="2:16" x14ac:dyDescent="0.25">
      <c r="F293" s="6" t="s">
        <v>49</v>
      </c>
      <c r="N293" s="6" t="s">
        <v>49</v>
      </c>
    </row>
    <row r="294" spans="2:16" ht="15.75" x14ac:dyDescent="0.25">
      <c r="F294" s="6" t="s">
        <v>19</v>
      </c>
      <c r="G294" s="6" t="str">
        <f t="shared" ref="G294:G313" si="48">D320</f>
        <v>3Rx4L dBc Log Mag(dB)</v>
      </c>
      <c r="H294" s="35">
        <v>3</v>
      </c>
      <c r="N294" s="6" t="s">
        <v>19</v>
      </c>
      <c r="O294" s="6" t="str">
        <f t="shared" ref="O294:O313" si="49">L320</f>
        <v>3Rx4L dBc Log Mag(dB)</v>
      </c>
      <c r="P294" s="35">
        <v>3</v>
      </c>
    </row>
    <row r="295" spans="2:16" ht="15.75" x14ac:dyDescent="0.25">
      <c r="B295" s="88" t="s">
        <v>47</v>
      </c>
      <c r="F295" s="6">
        <f t="shared" ref="F295:F313" si="50">B321/1000000000</f>
        <v>11.969666666666999</v>
      </c>
      <c r="G295" s="6">
        <f t="shared" si="48"/>
        <v>-52.398963999999999</v>
      </c>
      <c r="H295" s="36">
        <f>ABS(AVERAGE(G295:G313)-(H294-1)*5)</f>
        <v>77.245694578947365</v>
      </c>
      <c r="J295" s="88" t="s">
        <v>47</v>
      </c>
      <c r="N295" s="6">
        <f t="shared" ref="N295:N313" si="51">J321/1000000000</f>
        <v>11.969666666666999</v>
      </c>
      <c r="O295" s="6">
        <f t="shared" si="49"/>
        <v>-67.735634000000005</v>
      </c>
      <c r="P295" s="36">
        <f>ABS(AVERAGE(O295:O313)-(P294-1)*5)</f>
        <v>88.786989736842116</v>
      </c>
    </row>
    <row r="296" spans="2:16" x14ac:dyDescent="0.25">
      <c r="B296" s="88" t="s">
        <v>19</v>
      </c>
      <c r="C296" s="88" t="s">
        <v>133</v>
      </c>
      <c r="D296" s="88" t="s">
        <v>48</v>
      </c>
      <c r="F296" s="6">
        <f t="shared" si="50"/>
        <v>13.74912962963</v>
      </c>
      <c r="G296" s="6">
        <f t="shared" si="48"/>
        <v>-62.088512000000001</v>
      </c>
      <c r="J296" s="88" t="s">
        <v>19</v>
      </c>
      <c r="K296" s="88" t="s">
        <v>133</v>
      </c>
      <c r="L296" s="88" t="s">
        <v>48</v>
      </c>
      <c r="N296" s="6">
        <f t="shared" si="51"/>
        <v>13.74912962963</v>
      </c>
      <c r="O296" s="6">
        <f t="shared" si="49"/>
        <v>-75.298302000000007</v>
      </c>
    </row>
    <row r="297" spans="2:16" x14ac:dyDescent="0.25">
      <c r="B297" s="88">
        <v>9000000000</v>
      </c>
      <c r="C297" s="88">
        <v>-71.606148000000005</v>
      </c>
      <c r="D297" s="88">
        <v>-60.699191999999996</v>
      </c>
      <c r="F297" s="6">
        <f t="shared" si="50"/>
        <v>15.528592592593</v>
      </c>
      <c r="G297" s="6">
        <f t="shared" si="48"/>
        <v>-63.178069999999998</v>
      </c>
      <c r="J297" s="88">
        <v>9000000000</v>
      </c>
      <c r="K297" s="88">
        <v>-73.983672999999996</v>
      </c>
      <c r="L297" s="88">
        <v>-62.191550999999997</v>
      </c>
      <c r="N297" s="6">
        <f t="shared" si="51"/>
        <v>15.528592592593</v>
      </c>
      <c r="O297" s="6">
        <f t="shared" si="49"/>
        <v>-80.714873999999995</v>
      </c>
    </row>
    <row r="298" spans="2:16" x14ac:dyDescent="0.25">
      <c r="B298" s="88">
        <v>10942759259.259001</v>
      </c>
      <c r="C298" s="88">
        <v>-53.373126999999997</v>
      </c>
      <c r="D298" s="88">
        <v>-46.968563000000003</v>
      </c>
      <c r="F298" s="6">
        <f t="shared" si="50"/>
        <v>17.308055555555999</v>
      </c>
      <c r="G298" s="6">
        <f t="shared" si="48"/>
        <v>-65.819618000000006</v>
      </c>
      <c r="J298" s="88">
        <v>10942759259.259001</v>
      </c>
      <c r="K298" s="88">
        <v>-59.162827</v>
      </c>
      <c r="L298" s="88">
        <v>-51.741557999999998</v>
      </c>
      <c r="N298" s="6">
        <f t="shared" si="51"/>
        <v>17.308055555555999</v>
      </c>
      <c r="O298" s="6">
        <f t="shared" si="49"/>
        <v>-83.468429999999998</v>
      </c>
    </row>
    <row r="299" spans="2:16" x14ac:dyDescent="0.25">
      <c r="B299" s="88">
        <v>12885518518.518999</v>
      </c>
      <c r="C299" s="88">
        <v>-59.212532000000003</v>
      </c>
      <c r="D299" s="88">
        <v>-52.571693000000003</v>
      </c>
      <c r="F299" s="6">
        <f t="shared" si="50"/>
        <v>19.087518518519001</v>
      </c>
      <c r="G299" s="6">
        <f t="shared" si="48"/>
        <v>-58.259231999999997</v>
      </c>
      <c r="J299" s="88">
        <v>12885518518.518999</v>
      </c>
      <c r="K299" s="88">
        <v>-58.031612000000003</v>
      </c>
      <c r="L299" s="88">
        <v>-50.921249000000003</v>
      </c>
      <c r="N299" s="6">
        <f t="shared" si="51"/>
        <v>19.087518518519001</v>
      </c>
      <c r="O299" s="6">
        <f t="shared" si="49"/>
        <v>-82.253585999999999</v>
      </c>
    </row>
    <row r="300" spans="2:16" x14ac:dyDescent="0.25">
      <c r="B300" s="88">
        <v>14828277777.778</v>
      </c>
      <c r="C300" s="88">
        <v>-64.679573000000005</v>
      </c>
      <c r="D300" s="88">
        <v>-58.410212999999999</v>
      </c>
      <c r="F300" s="6">
        <f t="shared" si="50"/>
        <v>20.866981481480998</v>
      </c>
      <c r="G300" s="6">
        <f t="shared" si="48"/>
        <v>-61.679813000000003</v>
      </c>
      <c r="J300" s="88">
        <v>14828277777.778</v>
      </c>
      <c r="K300" s="88">
        <v>-66.714127000000005</v>
      </c>
      <c r="L300" s="88">
        <v>-59.293449000000003</v>
      </c>
      <c r="N300" s="6">
        <f t="shared" si="51"/>
        <v>20.866981481480998</v>
      </c>
      <c r="O300" s="6">
        <f t="shared" si="49"/>
        <v>-82.979697999999999</v>
      </c>
    </row>
    <row r="301" spans="2:16" x14ac:dyDescent="0.25">
      <c r="B301" s="88">
        <v>16771037037.037001</v>
      </c>
      <c r="C301" s="88">
        <v>-64.450828999999999</v>
      </c>
      <c r="D301" s="88">
        <v>-58.248829000000001</v>
      </c>
      <c r="F301" s="6">
        <f t="shared" si="50"/>
        <v>22.646444444444001</v>
      </c>
      <c r="G301" s="6">
        <f t="shared" si="48"/>
        <v>-69.582565000000002</v>
      </c>
      <c r="J301" s="88">
        <v>16771037037.037001</v>
      </c>
      <c r="K301" s="88">
        <v>-67.900917000000007</v>
      </c>
      <c r="L301" s="88">
        <v>-60.275714999999998</v>
      </c>
      <c r="N301" s="6">
        <f t="shared" si="51"/>
        <v>22.646444444444001</v>
      </c>
      <c r="O301" s="6">
        <f t="shared" si="49"/>
        <v>-83.745804000000007</v>
      </c>
    </row>
    <row r="302" spans="2:16" x14ac:dyDescent="0.25">
      <c r="B302" s="88">
        <v>18713796296.296001</v>
      </c>
      <c r="C302" s="88">
        <v>-64.893317999999994</v>
      </c>
      <c r="D302" s="88">
        <v>-58.235619</v>
      </c>
      <c r="F302" s="6">
        <f t="shared" si="50"/>
        <v>24.425907407407003</v>
      </c>
      <c r="G302" s="6">
        <f t="shared" si="48"/>
        <v>-68.639617999999999</v>
      </c>
      <c r="J302" s="88">
        <v>18713796296.296001</v>
      </c>
      <c r="K302" s="88">
        <v>-92.772682000000003</v>
      </c>
      <c r="L302" s="88">
        <v>-84.894919999999999</v>
      </c>
      <c r="N302" s="6">
        <f t="shared" si="51"/>
        <v>24.425907407407003</v>
      </c>
      <c r="O302" s="6">
        <f t="shared" si="49"/>
        <v>-79.917434999999998</v>
      </c>
    </row>
    <row r="303" spans="2:16" x14ac:dyDescent="0.25">
      <c r="B303" s="88">
        <v>20656555555.556</v>
      </c>
      <c r="C303" s="88">
        <v>-67.319855000000004</v>
      </c>
      <c r="D303" s="88">
        <v>-60.011932000000002</v>
      </c>
      <c r="F303" s="6">
        <f t="shared" si="50"/>
        <v>26.205370370369998</v>
      </c>
      <c r="G303" s="6">
        <f t="shared" si="48"/>
        <v>-63.233939999999997</v>
      </c>
      <c r="J303" s="88">
        <v>20656555555.556</v>
      </c>
      <c r="K303" s="88">
        <v>-70.433516999999995</v>
      </c>
      <c r="L303" s="88">
        <v>-61.869568000000001</v>
      </c>
      <c r="N303" s="6">
        <f t="shared" si="51"/>
        <v>26.205370370369998</v>
      </c>
      <c r="O303" s="6">
        <f t="shared" si="49"/>
        <v>-77.551040999999998</v>
      </c>
    </row>
    <row r="304" spans="2:16" x14ac:dyDescent="0.25">
      <c r="B304" s="88">
        <v>22599314814.814999</v>
      </c>
      <c r="C304" s="88">
        <v>-93.688698000000002</v>
      </c>
      <c r="D304" s="88">
        <v>-86.090880999999996</v>
      </c>
      <c r="F304" s="6">
        <f t="shared" si="50"/>
        <v>27.984833333333</v>
      </c>
      <c r="G304" s="6">
        <f t="shared" si="48"/>
        <v>-62.328074999999998</v>
      </c>
      <c r="J304" s="88">
        <v>22599314814.814999</v>
      </c>
      <c r="K304" s="88">
        <v>-73.949325999999999</v>
      </c>
      <c r="L304" s="88">
        <v>-65.959457</v>
      </c>
      <c r="N304" s="6">
        <f t="shared" si="51"/>
        <v>27.984833333333</v>
      </c>
      <c r="O304" s="6">
        <f t="shared" si="49"/>
        <v>-77.476096999999996</v>
      </c>
    </row>
    <row r="305" spans="2:16" x14ac:dyDescent="0.25">
      <c r="B305" s="88">
        <v>24542074074.074001</v>
      </c>
      <c r="C305" s="88">
        <v>-76.399185000000003</v>
      </c>
      <c r="D305" s="88">
        <v>-69.066849000000005</v>
      </c>
      <c r="F305" s="6">
        <f t="shared" si="50"/>
        <v>29.764296296296003</v>
      </c>
      <c r="G305" s="6">
        <f t="shared" si="48"/>
        <v>-58.867534999999997</v>
      </c>
      <c r="J305" s="88">
        <v>24542074074.074001</v>
      </c>
      <c r="K305" s="88">
        <v>-72.190109000000007</v>
      </c>
      <c r="L305" s="88">
        <v>-64.043296999999995</v>
      </c>
      <c r="N305" s="6">
        <f t="shared" si="51"/>
        <v>29.764296296296003</v>
      </c>
      <c r="O305" s="6">
        <f t="shared" si="49"/>
        <v>-92.230727999999999</v>
      </c>
    </row>
    <row r="306" spans="2:16" x14ac:dyDescent="0.25">
      <c r="B306" s="88">
        <v>26484833333.333</v>
      </c>
      <c r="C306" s="88">
        <v>-71.105964999999998</v>
      </c>
      <c r="D306" s="88">
        <v>-63.929130999999998</v>
      </c>
      <c r="F306" s="6">
        <f t="shared" si="50"/>
        <v>31.543759259258998</v>
      </c>
      <c r="G306" s="6">
        <f t="shared" si="48"/>
        <v>-69.760673999999995</v>
      </c>
      <c r="J306" s="88">
        <v>26484833333.333</v>
      </c>
      <c r="K306" s="88">
        <v>-69.762687999999997</v>
      </c>
      <c r="L306" s="88">
        <v>-61.482914000000001</v>
      </c>
      <c r="N306" s="6">
        <f t="shared" si="51"/>
        <v>31.543759259258998</v>
      </c>
      <c r="O306" s="6">
        <f t="shared" si="49"/>
        <v>-71.422752000000003</v>
      </c>
    </row>
    <row r="307" spans="2:16" x14ac:dyDescent="0.25">
      <c r="B307" s="88">
        <v>28427592592.592999</v>
      </c>
      <c r="C307" s="88">
        <v>-72.118804999999995</v>
      </c>
      <c r="D307" s="88">
        <v>-65.000145000000003</v>
      </c>
      <c r="F307" s="6">
        <f t="shared" si="50"/>
        <v>33.323222222222</v>
      </c>
      <c r="G307" s="6">
        <f t="shared" si="48"/>
        <v>-70.261307000000002</v>
      </c>
      <c r="J307" s="88">
        <v>28427592592.592999</v>
      </c>
      <c r="K307" s="88">
        <v>-73.422461999999996</v>
      </c>
      <c r="L307" s="88">
        <v>-65.168243000000004</v>
      </c>
      <c r="N307" s="6">
        <f t="shared" si="51"/>
        <v>33.323222222222</v>
      </c>
      <c r="O307" s="6">
        <f t="shared" si="49"/>
        <v>-69.118247999999994</v>
      </c>
    </row>
    <row r="308" spans="2:16" x14ac:dyDescent="0.25">
      <c r="B308" s="88">
        <v>30370351851.852001</v>
      </c>
      <c r="C308" s="88">
        <v>-68.656936999999999</v>
      </c>
      <c r="D308" s="88">
        <v>-61.193480999999998</v>
      </c>
      <c r="F308" s="6">
        <f t="shared" si="50"/>
        <v>35.102685185184995</v>
      </c>
      <c r="G308" s="6">
        <f t="shared" si="48"/>
        <v>-71.146750999999995</v>
      </c>
      <c r="J308" s="88">
        <v>30370351851.852001</v>
      </c>
      <c r="K308" s="88">
        <v>-71.996307000000002</v>
      </c>
      <c r="L308" s="88">
        <v>-63.643562000000003</v>
      </c>
      <c r="N308" s="6">
        <f t="shared" si="51"/>
        <v>35.102685185184995</v>
      </c>
      <c r="O308" s="6">
        <f t="shared" si="49"/>
        <v>-70.102562000000006</v>
      </c>
    </row>
    <row r="309" spans="2:16" x14ac:dyDescent="0.25">
      <c r="B309" s="88">
        <v>32313111111.111</v>
      </c>
      <c r="C309" s="88">
        <v>-77.522605999999996</v>
      </c>
      <c r="D309" s="88">
        <v>-69.583213999999998</v>
      </c>
      <c r="F309" s="6">
        <f t="shared" si="50"/>
        <v>36.882148148148005</v>
      </c>
      <c r="G309" s="6">
        <f t="shared" si="48"/>
        <v>-80.116782999999998</v>
      </c>
      <c r="J309" s="88">
        <v>32313111111.111</v>
      </c>
      <c r="K309" s="88">
        <v>-73.717133000000004</v>
      </c>
      <c r="L309" s="88">
        <v>-65.315810999999997</v>
      </c>
      <c r="N309" s="6">
        <f t="shared" si="51"/>
        <v>36.882148148148005</v>
      </c>
      <c r="O309" s="6">
        <f t="shared" si="49"/>
        <v>-73.744857999999994</v>
      </c>
    </row>
    <row r="310" spans="2:16" x14ac:dyDescent="0.25">
      <c r="B310" s="88">
        <v>34255870370.369999</v>
      </c>
      <c r="C310" s="88">
        <v>-81.388824</v>
      </c>
      <c r="D310" s="88">
        <v>-72.023544000000001</v>
      </c>
      <c r="F310" s="6">
        <f t="shared" si="50"/>
        <v>38.661611111111</v>
      </c>
      <c r="G310" s="6">
        <f t="shared" si="48"/>
        <v>-72.053741000000002</v>
      </c>
      <c r="J310" s="88">
        <v>34255870370.369999</v>
      </c>
      <c r="K310" s="88">
        <v>-76.972899999999996</v>
      </c>
      <c r="L310" s="88">
        <v>-68.428246000000001</v>
      </c>
      <c r="N310" s="6">
        <f t="shared" si="51"/>
        <v>38.661611111111</v>
      </c>
      <c r="O310" s="6">
        <f t="shared" si="49"/>
        <v>-78.790970000000002</v>
      </c>
    </row>
    <row r="311" spans="2:16" x14ac:dyDescent="0.25">
      <c r="B311" s="88">
        <v>36198629629.629997</v>
      </c>
      <c r="C311" s="88">
        <v>-80.245720000000006</v>
      </c>
      <c r="D311" s="88">
        <v>-70.121170000000006</v>
      </c>
      <c r="F311" s="6">
        <f t="shared" si="50"/>
        <v>40.441074074073995</v>
      </c>
      <c r="G311" s="6">
        <f t="shared" si="48"/>
        <v>-71.804703000000003</v>
      </c>
      <c r="J311" s="88">
        <v>36198629629.629997</v>
      </c>
      <c r="K311" s="88">
        <v>-69.553528</v>
      </c>
      <c r="L311" s="88">
        <v>-60.212420999999999</v>
      </c>
      <c r="N311" s="6">
        <f t="shared" si="51"/>
        <v>40.441074074073995</v>
      </c>
      <c r="O311" s="6">
        <f t="shared" si="49"/>
        <v>-79.548309000000003</v>
      </c>
    </row>
    <row r="312" spans="2:16" x14ac:dyDescent="0.25">
      <c r="B312" s="88">
        <v>38141388888.889</v>
      </c>
      <c r="C312" s="88">
        <v>-78.204978999999994</v>
      </c>
      <c r="D312" s="88">
        <v>-68.513672</v>
      </c>
      <c r="F312" s="6">
        <f t="shared" si="50"/>
        <v>42.220537037037005</v>
      </c>
      <c r="G312" s="6">
        <f t="shared" si="48"/>
        <v>-72.821647999999996</v>
      </c>
      <c r="J312" s="88">
        <v>38141388888.889</v>
      </c>
      <c r="K312" s="88">
        <v>-79.224875999999995</v>
      </c>
      <c r="L312" s="88">
        <v>-69.482879999999994</v>
      </c>
      <c r="N312" s="6">
        <f t="shared" si="51"/>
        <v>42.220537037037005</v>
      </c>
      <c r="O312" s="6">
        <f t="shared" si="49"/>
        <v>-84.617332000000005</v>
      </c>
    </row>
    <row r="313" spans="2:16" x14ac:dyDescent="0.25">
      <c r="B313" s="88">
        <v>40084148148.148003</v>
      </c>
      <c r="C313" s="88">
        <v>-80.069182999999995</v>
      </c>
      <c r="D313" s="88">
        <v>-70.818923999999996</v>
      </c>
      <c r="F313" s="6">
        <f t="shared" si="50"/>
        <v>44</v>
      </c>
      <c r="G313" s="6">
        <f t="shared" si="48"/>
        <v>-83.626648000000003</v>
      </c>
      <c r="J313" s="88">
        <v>40084148148.148003</v>
      </c>
      <c r="K313" s="88">
        <v>-79.203650999999994</v>
      </c>
      <c r="L313" s="88">
        <v>-69.112228000000002</v>
      </c>
      <c r="N313" s="6">
        <f t="shared" si="51"/>
        <v>44</v>
      </c>
      <c r="O313" s="6">
        <f t="shared" si="49"/>
        <v>-86.236144999999993</v>
      </c>
    </row>
    <row r="314" spans="2:16" x14ac:dyDescent="0.25">
      <c r="B314" s="88">
        <v>42026907407.406998</v>
      </c>
      <c r="C314" s="88">
        <v>-77.311133999999996</v>
      </c>
      <c r="D314" s="88">
        <v>-67.412041000000002</v>
      </c>
      <c r="F314" s="6" t="s">
        <v>21</v>
      </c>
      <c r="J314" s="88">
        <v>42026907407.406998</v>
      </c>
      <c r="K314" s="88">
        <v>-79.469825999999998</v>
      </c>
      <c r="L314" s="88">
        <v>-68.888062000000005</v>
      </c>
      <c r="N314" s="6" t="s">
        <v>21</v>
      </c>
    </row>
    <row r="315" spans="2:16" x14ac:dyDescent="0.25">
      <c r="B315" s="88">
        <v>43969666666.667</v>
      </c>
      <c r="C315" s="88">
        <v>-86.784569000000005</v>
      </c>
      <c r="D315" s="88">
        <v>-75.351928999999998</v>
      </c>
      <c r="J315" s="88">
        <v>43969666666.667</v>
      </c>
      <c r="K315" s="88">
        <v>-68.528098999999997</v>
      </c>
      <c r="L315" s="88">
        <v>-58.276802000000004</v>
      </c>
    </row>
    <row r="316" spans="2:16" x14ac:dyDescent="0.25">
      <c r="B316" s="88" t="s">
        <v>21</v>
      </c>
      <c r="J316" s="88" t="s">
        <v>21</v>
      </c>
    </row>
    <row r="317" spans="2:16" x14ac:dyDescent="0.25">
      <c r="F317" s="6" t="s">
        <v>51</v>
      </c>
      <c r="N317" s="6" t="s">
        <v>51</v>
      </c>
    </row>
    <row r="318" spans="2:16" ht="15.75" x14ac:dyDescent="0.25">
      <c r="F318" s="6" t="s">
        <v>19</v>
      </c>
      <c r="G318" s="6" t="str">
        <f t="shared" ref="G318:G337" si="52">D344</f>
        <v>3Rx5L dBc Log Mag(dB)</v>
      </c>
      <c r="H318" s="35">
        <v>3</v>
      </c>
      <c r="N318" s="6" t="s">
        <v>19</v>
      </c>
      <c r="O318" s="6" t="str">
        <f t="shared" ref="O318:O337" si="53">L344</f>
        <v>3Rx5L dBc Log Mag(dB)</v>
      </c>
      <c r="P318" s="35">
        <v>3</v>
      </c>
    </row>
    <row r="319" spans="2:16" ht="15.75" x14ac:dyDescent="0.25">
      <c r="B319" s="88" t="s">
        <v>49</v>
      </c>
      <c r="F319" s="6">
        <f t="shared" ref="F319:F337" si="54">B345/1000000000</f>
        <v>14.969666666666999</v>
      </c>
      <c r="G319" s="6">
        <f t="shared" si="52"/>
        <v>-36.723095000000001</v>
      </c>
      <c r="H319" s="36">
        <f>ABS(AVERAGE(G319:G337)-(H318-1)*5)</f>
        <v>68.077280631578958</v>
      </c>
      <c r="J319" s="88" t="s">
        <v>49</v>
      </c>
      <c r="N319" s="6">
        <f t="shared" ref="N319:N337" si="55">J345/1000000000</f>
        <v>14.969666666666999</v>
      </c>
      <c r="O319" s="6">
        <f t="shared" si="53"/>
        <v>-40.409267</v>
      </c>
      <c r="P319" s="36">
        <f>ABS(AVERAGE(O319:O337)-(P318-1)*5)</f>
        <v>71.005620052631599</v>
      </c>
    </row>
    <row r="320" spans="2:16" x14ac:dyDescent="0.25">
      <c r="B320" s="88" t="s">
        <v>19</v>
      </c>
      <c r="C320" s="88" t="s">
        <v>134</v>
      </c>
      <c r="D320" s="88" t="s">
        <v>50</v>
      </c>
      <c r="F320" s="6">
        <f t="shared" si="54"/>
        <v>16.582462962963</v>
      </c>
      <c r="G320" s="6">
        <f t="shared" si="52"/>
        <v>-43.552985999999997</v>
      </c>
      <c r="J320" s="88" t="s">
        <v>19</v>
      </c>
      <c r="K320" s="88" t="s">
        <v>134</v>
      </c>
      <c r="L320" s="88" t="s">
        <v>50</v>
      </c>
      <c r="N320" s="6">
        <f t="shared" si="55"/>
        <v>16.582462962963</v>
      </c>
      <c r="O320" s="84">
        <f t="shared" si="53"/>
        <v>-52.261462999999999</v>
      </c>
    </row>
    <row r="321" spans="2:15" x14ac:dyDescent="0.25">
      <c r="B321" s="88">
        <v>11969666666.667</v>
      </c>
      <c r="C321" s="88">
        <v>-63.30592</v>
      </c>
      <c r="D321" s="88">
        <v>-52.398963999999999</v>
      </c>
      <c r="F321" s="6">
        <f t="shared" si="54"/>
        <v>18.195259259259</v>
      </c>
      <c r="G321" s="6">
        <f t="shared" si="52"/>
        <v>-50.315483</v>
      </c>
      <c r="J321" s="88">
        <v>11969666666.667</v>
      </c>
      <c r="K321" s="88">
        <v>-79.527755999999997</v>
      </c>
      <c r="L321" s="88">
        <v>-67.735634000000005</v>
      </c>
      <c r="N321" s="6">
        <f t="shared" si="55"/>
        <v>18.195259259259</v>
      </c>
      <c r="O321" s="84">
        <f t="shared" si="53"/>
        <v>-56.846724999999999</v>
      </c>
    </row>
    <row r="322" spans="2:15" x14ac:dyDescent="0.25">
      <c r="B322" s="88">
        <v>13749129629.629999</v>
      </c>
      <c r="C322" s="88">
        <v>-68.493072999999995</v>
      </c>
      <c r="D322" s="88">
        <v>-62.088512000000001</v>
      </c>
      <c r="F322" s="6">
        <f t="shared" si="54"/>
        <v>19.808055555555999</v>
      </c>
      <c r="G322" s="6">
        <f t="shared" si="52"/>
        <v>-61.567065999999997</v>
      </c>
      <c r="J322" s="88">
        <v>13749129629.629999</v>
      </c>
      <c r="K322" s="88">
        <v>-82.719566</v>
      </c>
      <c r="L322" s="88">
        <v>-75.298302000000007</v>
      </c>
      <c r="N322" s="6">
        <f t="shared" si="55"/>
        <v>19.808055555555999</v>
      </c>
      <c r="O322" s="84">
        <f t="shared" si="53"/>
        <v>-60.714272000000001</v>
      </c>
    </row>
    <row r="323" spans="2:15" x14ac:dyDescent="0.25">
      <c r="B323" s="88">
        <v>15528592592.593</v>
      </c>
      <c r="C323" s="88">
        <v>-69.818909000000005</v>
      </c>
      <c r="D323" s="88">
        <v>-63.178069999999998</v>
      </c>
      <c r="F323" s="6">
        <f t="shared" si="54"/>
        <v>21.420851851851999</v>
      </c>
      <c r="G323" s="6">
        <f t="shared" si="52"/>
        <v>-59.997799000000001</v>
      </c>
      <c r="J323" s="88">
        <v>15528592592.593</v>
      </c>
      <c r="K323" s="88">
        <v>-87.825232999999997</v>
      </c>
      <c r="L323" s="88">
        <v>-80.714873999999995</v>
      </c>
      <c r="N323" s="6">
        <f t="shared" si="55"/>
        <v>21.420851851851999</v>
      </c>
      <c r="O323" s="84">
        <f t="shared" si="53"/>
        <v>-62.745918000000003</v>
      </c>
    </row>
    <row r="324" spans="2:15" x14ac:dyDescent="0.25">
      <c r="B324" s="88">
        <v>17308055555.556</v>
      </c>
      <c r="C324" s="88">
        <v>-72.088973999999993</v>
      </c>
      <c r="D324" s="88">
        <v>-65.819618000000006</v>
      </c>
      <c r="F324" s="6">
        <f t="shared" si="54"/>
        <v>23.033648148148</v>
      </c>
      <c r="G324" s="6">
        <f t="shared" si="52"/>
        <v>-58.608024999999998</v>
      </c>
      <c r="J324" s="88">
        <v>17308055555.556</v>
      </c>
      <c r="K324" s="88">
        <v>-90.889106999999996</v>
      </c>
      <c r="L324" s="88">
        <v>-83.468429999999998</v>
      </c>
      <c r="N324" s="6">
        <f t="shared" si="55"/>
        <v>23.033648148148</v>
      </c>
      <c r="O324" s="84">
        <f t="shared" si="53"/>
        <v>-66.030060000000006</v>
      </c>
    </row>
    <row r="325" spans="2:15" x14ac:dyDescent="0.25">
      <c r="B325" s="88">
        <v>19087518518.519001</v>
      </c>
      <c r="C325" s="88">
        <v>-64.461226999999994</v>
      </c>
      <c r="D325" s="88">
        <v>-58.259231999999997</v>
      </c>
      <c r="F325" s="6">
        <f t="shared" si="54"/>
        <v>24.646444444444001</v>
      </c>
      <c r="G325" s="6">
        <f t="shared" si="52"/>
        <v>-61.996879999999997</v>
      </c>
      <c r="J325" s="88">
        <v>19087518518.519001</v>
      </c>
      <c r="K325" s="88">
        <v>-89.878783999999996</v>
      </c>
      <c r="L325" s="88">
        <v>-82.253585999999999</v>
      </c>
      <c r="N325" s="6">
        <f t="shared" si="55"/>
        <v>24.646444444444001</v>
      </c>
      <c r="O325" s="84">
        <f t="shared" si="53"/>
        <v>-68.546272000000002</v>
      </c>
    </row>
    <row r="326" spans="2:15" x14ac:dyDescent="0.25">
      <c r="B326" s="88">
        <v>20866981481.480999</v>
      </c>
      <c r="C326" s="88">
        <v>-68.337508999999997</v>
      </c>
      <c r="D326" s="88">
        <v>-61.679813000000003</v>
      </c>
      <c r="F326" s="6">
        <f t="shared" si="54"/>
        <v>26.259240740741003</v>
      </c>
      <c r="G326" s="6">
        <f t="shared" si="52"/>
        <v>-57.486046000000002</v>
      </c>
      <c r="J326" s="88">
        <v>20866981481.480999</v>
      </c>
      <c r="K326" s="88">
        <v>-90.857460000000003</v>
      </c>
      <c r="L326" s="88">
        <v>-82.979697999999999</v>
      </c>
      <c r="N326" s="6">
        <f t="shared" si="55"/>
        <v>26.259240740741003</v>
      </c>
      <c r="O326" s="84">
        <f t="shared" si="53"/>
        <v>-66.523353999999998</v>
      </c>
    </row>
    <row r="327" spans="2:15" x14ac:dyDescent="0.25">
      <c r="B327" s="88">
        <v>22646444444.444</v>
      </c>
      <c r="C327" s="88">
        <v>-76.890488000000005</v>
      </c>
      <c r="D327" s="88">
        <v>-69.582565000000002</v>
      </c>
      <c r="F327" s="6">
        <f t="shared" si="54"/>
        <v>27.872037037037</v>
      </c>
      <c r="G327" s="6">
        <f t="shared" si="52"/>
        <v>-58.348660000000002</v>
      </c>
      <c r="J327" s="88">
        <v>22646444444.444</v>
      </c>
      <c r="K327" s="88">
        <v>-92.309753000000001</v>
      </c>
      <c r="L327" s="88">
        <v>-83.745804000000007</v>
      </c>
      <c r="N327" s="6">
        <f t="shared" si="55"/>
        <v>27.872037037037</v>
      </c>
      <c r="O327" s="84">
        <f t="shared" si="53"/>
        <v>-74.569687000000002</v>
      </c>
    </row>
    <row r="328" spans="2:15" x14ac:dyDescent="0.25">
      <c r="B328" s="88">
        <v>24425907407.407001</v>
      </c>
      <c r="C328" s="88">
        <v>-76.237433999999993</v>
      </c>
      <c r="D328" s="88">
        <v>-68.639617999999999</v>
      </c>
      <c r="F328" s="6">
        <f t="shared" si="54"/>
        <v>29.484833333333</v>
      </c>
      <c r="G328" s="6">
        <f t="shared" si="52"/>
        <v>-60.151848000000001</v>
      </c>
      <c r="J328" s="88">
        <v>24425907407.407001</v>
      </c>
      <c r="K328" s="88">
        <v>-87.907302999999999</v>
      </c>
      <c r="L328" s="88">
        <v>-79.917434999999998</v>
      </c>
      <c r="N328" s="6">
        <f t="shared" si="55"/>
        <v>29.484833333333</v>
      </c>
      <c r="O328" s="84">
        <f t="shared" si="53"/>
        <v>-63.430945999999999</v>
      </c>
    </row>
    <row r="329" spans="2:15" x14ac:dyDescent="0.25">
      <c r="B329" s="88">
        <v>26205370370.369999</v>
      </c>
      <c r="C329" s="88">
        <v>-70.566276999999999</v>
      </c>
      <c r="D329" s="88">
        <v>-63.233939999999997</v>
      </c>
      <c r="F329" s="6">
        <f t="shared" si="54"/>
        <v>31.097629629630003</v>
      </c>
      <c r="G329" s="6">
        <f t="shared" si="52"/>
        <v>-57.583751999999997</v>
      </c>
      <c r="J329" s="88">
        <v>26205370370.369999</v>
      </c>
      <c r="K329" s="88">
        <v>-85.697852999999995</v>
      </c>
      <c r="L329" s="88">
        <v>-77.551040999999998</v>
      </c>
      <c r="N329" s="6">
        <f t="shared" si="55"/>
        <v>31.097629629630003</v>
      </c>
      <c r="O329" s="84">
        <f t="shared" si="53"/>
        <v>-63.074897999999997</v>
      </c>
    </row>
    <row r="330" spans="2:15" x14ac:dyDescent="0.25">
      <c r="B330" s="88">
        <v>27984833333.333</v>
      </c>
      <c r="C330" s="88">
        <v>-69.504906000000005</v>
      </c>
      <c r="D330" s="88">
        <v>-62.328074999999998</v>
      </c>
      <c r="F330" s="6">
        <f t="shared" si="54"/>
        <v>32.710425925925996</v>
      </c>
      <c r="G330" s="6">
        <f t="shared" si="52"/>
        <v>-59.434821999999997</v>
      </c>
      <c r="J330" s="88">
        <v>27984833333.333</v>
      </c>
      <c r="K330" s="88">
        <v>-85.755875000000003</v>
      </c>
      <c r="L330" s="88">
        <v>-77.476096999999996</v>
      </c>
      <c r="N330" s="6">
        <f t="shared" si="55"/>
        <v>32.710425925925996</v>
      </c>
      <c r="O330" s="84">
        <f t="shared" si="53"/>
        <v>-59.764740000000003</v>
      </c>
    </row>
    <row r="331" spans="2:15" x14ac:dyDescent="0.25">
      <c r="B331" s="88">
        <v>29764296296.296001</v>
      </c>
      <c r="C331" s="88">
        <v>-65.986191000000005</v>
      </c>
      <c r="D331" s="88">
        <v>-58.867534999999997</v>
      </c>
      <c r="F331" s="6">
        <f t="shared" si="54"/>
        <v>34.323222222222</v>
      </c>
      <c r="G331" s="6">
        <f t="shared" si="52"/>
        <v>-58.204338</v>
      </c>
      <c r="J331" s="88">
        <v>29764296296.296001</v>
      </c>
      <c r="K331" s="88">
        <v>-100.48495</v>
      </c>
      <c r="L331" s="88">
        <v>-92.230727999999999</v>
      </c>
      <c r="N331" s="6">
        <f t="shared" si="55"/>
        <v>34.323222222222</v>
      </c>
      <c r="O331" s="84">
        <f t="shared" si="53"/>
        <v>-55.603141999999998</v>
      </c>
    </row>
    <row r="332" spans="2:15" x14ac:dyDescent="0.25">
      <c r="B332" s="88">
        <v>31543759259.258999</v>
      </c>
      <c r="C332" s="88">
        <v>-77.224120999999997</v>
      </c>
      <c r="D332" s="88">
        <v>-69.760673999999995</v>
      </c>
      <c r="F332" s="6">
        <f t="shared" si="54"/>
        <v>35.936018518518999</v>
      </c>
      <c r="G332" s="6">
        <f t="shared" si="52"/>
        <v>-58.006824000000002</v>
      </c>
      <c r="J332" s="88">
        <v>31543759259.258999</v>
      </c>
      <c r="K332" s="88">
        <v>-79.775497000000001</v>
      </c>
      <c r="L332" s="88">
        <v>-71.422752000000003</v>
      </c>
      <c r="N332" s="6">
        <f t="shared" si="55"/>
        <v>35.936018518518999</v>
      </c>
      <c r="O332" s="84">
        <f t="shared" si="53"/>
        <v>-53.967823000000003</v>
      </c>
    </row>
    <row r="333" spans="2:15" x14ac:dyDescent="0.25">
      <c r="B333" s="88">
        <v>33323222222.222</v>
      </c>
      <c r="C333" s="88">
        <v>-78.200699</v>
      </c>
      <c r="D333" s="88">
        <v>-70.261307000000002</v>
      </c>
      <c r="F333" s="6">
        <f t="shared" si="54"/>
        <v>37.548814814815003</v>
      </c>
      <c r="G333" s="6">
        <f t="shared" si="52"/>
        <v>-56.828319999999998</v>
      </c>
      <c r="J333" s="88">
        <v>33323222222.222</v>
      </c>
      <c r="K333" s="88">
        <v>-77.519569000000004</v>
      </c>
      <c r="L333" s="88">
        <v>-69.118247999999994</v>
      </c>
      <c r="N333" s="6">
        <f t="shared" si="55"/>
        <v>37.548814814815003</v>
      </c>
      <c r="O333" s="84">
        <f t="shared" si="53"/>
        <v>-57.549343</v>
      </c>
    </row>
    <row r="334" spans="2:15" x14ac:dyDescent="0.25">
      <c r="B334" s="88">
        <v>35102685185.184998</v>
      </c>
      <c r="C334" s="88">
        <v>-80.512039000000001</v>
      </c>
      <c r="D334" s="88">
        <v>-71.146750999999995</v>
      </c>
      <c r="F334" s="6">
        <f t="shared" si="54"/>
        <v>39.161611111111</v>
      </c>
      <c r="G334" s="6">
        <f t="shared" si="52"/>
        <v>-61.160473000000003</v>
      </c>
      <c r="J334" s="88">
        <v>35102685185.184998</v>
      </c>
      <c r="K334" s="88">
        <v>-78.647209000000004</v>
      </c>
      <c r="L334" s="88">
        <v>-70.102562000000006</v>
      </c>
      <c r="N334" s="6">
        <f t="shared" si="55"/>
        <v>39.161611111111</v>
      </c>
      <c r="O334" s="84">
        <f t="shared" si="53"/>
        <v>-58.684784000000001</v>
      </c>
    </row>
    <row r="335" spans="2:15" x14ac:dyDescent="0.25">
      <c r="B335" s="88">
        <v>36882148148.148003</v>
      </c>
      <c r="C335" s="88">
        <v>-90.241341000000006</v>
      </c>
      <c r="D335" s="88">
        <v>-80.116782999999998</v>
      </c>
      <c r="F335" s="6">
        <f t="shared" si="54"/>
        <v>40.774407407406997</v>
      </c>
      <c r="G335" s="6">
        <f t="shared" si="52"/>
        <v>-62.634391999999998</v>
      </c>
      <c r="J335" s="88">
        <v>36882148148.148003</v>
      </c>
      <c r="K335" s="88">
        <v>-83.085967999999994</v>
      </c>
      <c r="L335" s="88">
        <v>-73.744857999999994</v>
      </c>
      <c r="N335" s="6">
        <f t="shared" si="55"/>
        <v>40.774407407406997</v>
      </c>
      <c r="O335" s="84">
        <f t="shared" si="53"/>
        <v>-68.640915000000007</v>
      </c>
    </row>
    <row r="336" spans="2:15" x14ac:dyDescent="0.25">
      <c r="B336" s="88">
        <v>38661611111.111</v>
      </c>
      <c r="C336" s="88">
        <v>-81.745056000000005</v>
      </c>
      <c r="D336" s="88">
        <v>-72.053741000000002</v>
      </c>
      <c r="F336" s="6">
        <f t="shared" si="54"/>
        <v>42.387203703704003</v>
      </c>
      <c r="G336" s="6">
        <f t="shared" si="52"/>
        <v>-67.638480999999999</v>
      </c>
      <c r="J336" s="88">
        <v>38661611111.111</v>
      </c>
      <c r="K336" s="88">
        <v>-88.532959000000005</v>
      </c>
      <c r="L336" s="88">
        <v>-78.790970000000002</v>
      </c>
      <c r="N336" s="6">
        <f t="shared" si="55"/>
        <v>42.387203703704003</v>
      </c>
      <c r="O336" s="84">
        <f t="shared" si="53"/>
        <v>-68.173057999999997</v>
      </c>
    </row>
    <row r="337" spans="2:16" x14ac:dyDescent="0.25">
      <c r="B337" s="88">
        <v>40441074074.073997</v>
      </c>
      <c r="C337" s="88">
        <v>-81.054962000000003</v>
      </c>
      <c r="D337" s="88">
        <v>-71.804703000000003</v>
      </c>
      <c r="F337" s="6">
        <f t="shared" si="54"/>
        <v>44</v>
      </c>
      <c r="G337" s="6">
        <f t="shared" si="52"/>
        <v>-73.229042000000007</v>
      </c>
      <c r="J337" s="88">
        <v>40441074074.073997</v>
      </c>
      <c r="K337" s="88">
        <v>-89.639731999999995</v>
      </c>
      <c r="L337" s="88">
        <v>-79.548309000000003</v>
      </c>
      <c r="N337" s="6">
        <f t="shared" si="55"/>
        <v>44</v>
      </c>
      <c r="O337" s="84">
        <f t="shared" si="53"/>
        <v>-61.570113999999997</v>
      </c>
    </row>
    <row r="338" spans="2:16" x14ac:dyDescent="0.25">
      <c r="B338" s="88">
        <v>42220537037.037003</v>
      </c>
      <c r="C338" s="88">
        <v>-82.720741000000004</v>
      </c>
      <c r="D338" s="88">
        <v>-72.821647999999996</v>
      </c>
      <c r="F338" s="6" t="s">
        <v>21</v>
      </c>
      <c r="J338" s="88">
        <v>42220537037.037003</v>
      </c>
      <c r="K338" s="88">
        <v>-95.199096999999995</v>
      </c>
      <c r="L338" s="88">
        <v>-84.617332000000005</v>
      </c>
      <c r="N338" s="6" t="s">
        <v>21</v>
      </c>
    </row>
    <row r="339" spans="2:16" x14ac:dyDescent="0.25">
      <c r="B339" s="88">
        <v>44000000000</v>
      </c>
      <c r="C339" s="88">
        <v>-95.059287999999995</v>
      </c>
      <c r="D339" s="88">
        <v>-83.626648000000003</v>
      </c>
      <c r="J339" s="88">
        <v>44000000000</v>
      </c>
      <c r="K339" s="88">
        <v>-96.487442000000001</v>
      </c>
      <c r="L339" s="88">
        <v>-86.236144999999993</v>
      </c>
    </row>
    <row r="340" spans="2:16" x14ac:dyDescent="0.25">
      <c r="B340" s="88" t="s">
        <v>21</v>
      </c>
      <c r="J340" s="88" t="s">
        <v>21</v>
      </c>
    </row>
    <row r="341" spans="2:16" x14ac:dyDescent="0.25">
      <c r="F341" s="6" t="s">
        <v>53</v>
      </c>
      <c r="N341" s="6" t="s">
        <v>53</v>
      </c>
    </row>
    <row r="342" spans="2:16" ht="15.75" x14ac:dyDescent="0.25">
      <c r="F342" s="6" t="s">
        <v>19</v>
      </c>
      <c r="G342" s="6" t="str">
        <f t="shared" ref="G342:G361" si="56">D368</f>
        <v>4Rx1L dBc Log Mag(dB)</v>
      </c>
      <c r="H342" s="35">
        <v>4</v>
      </c>
      <c r="N342" s="6" t="s">
        <v>19</v>
      </c>
      <c r="O342" s="6" t="str">
        <f t="shared" ref="O342:O361" si="57">L368</f>
        <v>4Rx1L dBc Log Mag(dB)</v>
      </c>
      <c r="P342" s="35">
        <v>4</v>
      </c>
    </row>
    <row r="343" spans="2:16" ht="15.75" x14ac:dyDescent="0.25">
      <c r="B343" s="88" t="s">
        <v>51</v>
      </c>
      <c r="F343" s="6">
        <f t="shared" ref="F343:F361" si="58">B369/1000000000</f>
        <v>9</v>
      </c>
      <c r="G343" s="6">
        <f t="shared" si="56"/>
        <v>-78.818450999999996</v>
      </c>
      <c r="H343" s="36">
        <f>ABS(AVERAGE(G343:G361)-(H342-1)*10)</f>
        <v>113.58634194736841</v>
      </c>
      <c r="J343" s="88" t="s">
        <v>51</v>
      </c>
      <c r="N343" s="6">
        <f t="shared" ref="N343:N361" si="59">J369/1000000000</f>
        <v>9</v>
      </c>
      <c r="O343" s="6">
        <f t="shared" si="57"/>
        <v>-70.095794999999995</v>
      </c>
      <c r="P343" s="36">
        <f>ABS(AVERAGE(O343:O361)-(P342-1)*10)</f>
        <v>98.590863578947364</v>
      </c>
    </row>
    <row r="344" spans="2:16" x14ac:dyDescent="0.25">
      <c r="B344" s="88" t="s">
        <v>19</v>
      </c>
      <c r="C344" s="88" t="s">
        <v>135</v>
      </c>
      <c r="D344" s="88" t="s">
        <v>52</v>
      </c>
      <c r="F344" s="6">
        <f t="shared" si="58"/>
        <v>9.1123750000000001</v>
      </c>
      <c r="G344" s="6">
        <f t="shared" si="56"/>
        <v>-81.605293000000003</v>
      </c>
      <c r="J344" s="88" t="s">
        <v>19</v>
      </c>
      <c r="K344" s="88" t="s">
        <v>135</v>
      </c>
      <c r="L344" s="88" t="s">
        <v>52</v>
      </c>
      <c r="N344" s="6">
        <f t="shared" si="59"/>
        <v>9.1123750000000001</v>
      </c>
      <c r="O344" s="6">
        <f t="shared" si="57"/>
        <v>-70.011757000000003</v>
      </c>
    </row>
    <row r="345" spans="2:16" x14ac:dyDescent="0.25">
      <c r="B345" s="88">
        <v>14969666666.667</v>
      </c>
      <c r="C345" s="88">
        <v>-47.630054000000001</v>
      </c>
      <c r="D345" s="88">
        <v>-36.723095000000001</v>
      </c>
      <c r="F345" s="6">
        <f t="shared" si="58"/>
        <v>9.2247500000000002</v>
      </c>
      <c r="G345" s="6">
        <f t="shared" si="56"/>
        <v>-79.964889999999997</v>
      </c>
      <c r="J345" s="88">
        <v>14969666666.667</v>
      </c>
      <c r="K345" s="88">
        <v>-52.201388999999999</v>
      </c>
      <c r="L345" s="88">
        <v>-40.409267</v>
      </c>
      <c r="N345" s="6">
        <f t="shared" si="59"/>
        <v>9.2247500000000002</v>
      </c>
      <c r="O345" s="6">
        <f t="shared" si="57"/>
        <v>-73.501380999999995</v>
      </c>
    </row>
    <row r="346" spans="2:16" x14ac:dyDescent="0.25">
      <c r="B346" s="88">
        <v>16582462962.962999</v>
      </c>
      <c r="C346" s="88">
        <v>-49.957546000000001</v>
      </c>
      <c r="D346" s="88">
        <v>-43.552985999999997</v>
      </c>
      <c r="F346" s="6">
        <f t="shared" si="58"/>
        <v>9.3371250000000003</v>
      </c>
      <c r="G346" s="6">
        <f t="shared" si="56"/>
        <v>-79.441581999999997</v>
      </c>
      <c r="J346" s="88">
        <v>16582462962.962999</v>
      </c>
      <c r="K346" s="88">
        <v>-59.682732000000001</v>
      </c>
      <c r="L346" s="88">
        <v>-52.261462999999999</v>
      </c>
      <c r="N346" s="6">
        <f t="shared" si="59"/>
        <v>9.3371250000000003</v>
      </c>
      <c r="O346" s="6">
        <f t="shared" si="57"/>
        <v>-70.705016999999998</v>
      </c>
    </row>
    <row r="347" spans="2:16" x14ac:dyDescent="0.25">
      <c r="B347" s="88">
        <v>18195259259.258999</v>
      </c>
      <c r="C347" s="88">
        <v>-56.956318000000003</v>
      </c>
      <c r="D347" s="88">
        <v>-50.315483</v>
      </c>
      <c r="F347" s="6">
        <f t="shared" si="58"/>
        <v>9.4495000000000005</v>
      </c>
      <c r="G347" s="6">
        <f t="shared" si="56"/>
        <v>-79.056656000000004</v>
      </c>
      <c r="J347" s="88">
        <v>18195259259.258999</v>
      </c>
      <c r="K347" s="88">
        <v>-63.957087999999999</v>
      </c>
      <c r="L347" s="88">
        <v>-56.846724999999999</v>
      </c>
      <c r="N347" s="6">
        <f t="shared" si="59"/>
        <v>9.4495000000000005</v>
      </c>
      <c r="O347" s="6">
        <f t="shared" si="57"/>
        <v>-69.489998</v>
      </c>
    </row>
    <row r="348" spans="2:16" x14ac:dyDescent="0.25">
      <c r="B348" s="88">
        <v>19808055555.556</v>
      </c>
      <c r="C348" s="88">
        <v>-67.836426000000003</v>
      </c>
      <c r="D348" s="88">
        <v>-61.567065999999997</v>
      </c>
      <c r="F348" s="6">
        <f t="shared" si="58"/>
        <v>9.5618750000000006</v>
      </c>
      <c r="G348" s="6">
        <f t="shared" si="56"/>
        <v>-82.652557000000002</v>
      </c>
      <c r="J348" s="88">
        <v>19808055555.556</v>
      </c>
      <c r="K348" s="88">
        <v>-68.134949000000006</v>
      </c>
      <c r="L348" s="88">
        <v>-60.714272000000001</v>
      </c>
      <c r="N348" s="6">
        <f t="shared" si="59"/>
        <v>9.5618750000000006</v>
      </c>
      <c r="O348" s="6">
        <f t="shared" si="57"/>
        <v>-70.147835000000001</v>
      </c>
    </row>
    <row r="349" spans="2:16" x14ac:dyDescent="0.25">
      <c r="B349" s="88">
        <v>21420851851.852001</v>
      </c>
      <c r="C349" s="88">
        <v>-66.199798999999999</v>
      </c>
      <c r="D349" s="88">
        <v>-59.997799000000001</v>
      </c>
      <c r="F349" s="6">
        <f t="shared" si="58"/>
        <v>9.6742500000000007</v>
      </c>
      <c r="G349" s="6">
        <f t="shared" si="56"/>
        <v>-87.299094999999994</v>
      </c>
      <c r="J349" s="88">
        <v>21420851851.852001</v>
      </c>
      <c r="K349" s="88">
        <v>-70.371123999999995</v>
      </c>
      <c r="L349" s="88">
        <v>-62.745918000000003</v>
      </c>
      <c r="N349" s="6">
        <f t="shared" si="59"/>
        <v>9.6742500000000007</v>
      </c>
      <c r="O349" s="6">
        <f t="shared" si="57"/>
        <v>-67.795913999999996</v>
      </c>
    </row>
    <row r="350" spans="2:16" x14ac:dyDescent="0.25">
      <c r="B350" s="88">
        <v>23033648148.147999</v>
      </c>
      <c r="C350" s="88">
        <v>-65.265716999999995</v>
      </c>
      <c r="D350" s="88">
        <v>-58.608024999999998</v>
      </c>
      <c r="F350" s="6">
        <f t="shared" si="58"/>
        <v>9.7866250000000008</v>
      </c>
      <c r="G350" s="6">
        <f t="shared" si="56"/>
        <v>-80.645515000000003</v>
      </c>
      <c r="J350" s="88">
        <v>23033648148.147999</v>
      </c>
      <c r="K350" s="88">
        <v>-73.907821999999996</v>
      </c>
      <c r="L350" s="88">
        <v>-66.030060000000006</v>
      </c>
      <c r="N350" s="6">
        <f t="shared" si="59"/>
        <v>9.7866250000000008</v>
      </c>
      <c r="O350" s="6">
        <f t="shared" si="57"/>
        <v>-69.101203999999996</v>
      </c>
    </row>
    <row r="351" spans="2:16" x14ac:dyDescent="0.25">
      <c r="B351" s="88">
        <v>24646444444.444</v>
      </c>
      <c r="C351" s="88">
        <v>-69.304801999999995</v>
      </c>
      <c r="D351" s="88">
        <v>-61.996879999999997</v>
      </c>
      <c r="F351" s="6">
        <f t="shared" si="58"/>
        <v>9.8989999999999991</v>
      </c>
      <c r="G351" s="6">
        <f t="shared" si="56"/>
        <v>-80.386527999999998</v>
      </c>
      <c r="J351" s="88">
        <v>24646444444.444</v>
      </c>
      <c r="K351" s="88">
        <v>-77.110229000000004</v>
      </c>
      <c r="L351" s="88">
        <v>-68.546272000000002</v>
      </c>
      <c r="N351" s="6">
        <f t="shared" si="59"/>
        <v>9.8989999999999991</v>
      </c>
      <c r="O351" s="6">
        <f t="shared" si="57"/>
        <v>-68.052543999999997</v>
      </c>
    </row>
    <row r="352" spans="2:16" x14ac:dyDescent="0.25">
      <c r="B352" s="88">
        <v>26259240740.741001</v>
      </c>
      <c r="C352" s="88">
        <v>-65.083861999999996</v>
      </c>
      <c r="D352" s="88">
        <v>-57.486046000000002</v>
      </c>
      <c r="F352" s="6">
        <f t="shared" si="58"/>
        <v>10.011374999999999</v>
      </c>
      <c r="G352" s="6">
        <f t="shared" si="56"/>
        <v>-93.179221999999996</v>
      </c>
      <c r="J352" s="88">
        <v>26259240740.741001</v>
      </c>
      <c r="K352" s="88">
        <v>-74.513221999999999</v>
      </c>
      <c r="L352" s="88">
        <v>-66.523353999999998</v>
      </c>
      <c r="N352" s="6">
        <f t="shared" si="59"/>
        <v>10.011374999999999</v>
      </c>
      <c r="O352" s="6">
        <f t="shared" si="57"/>
        <v>-67.471947</v>
      </c>
    </row>
    <row r="353" spans="2:16" x14ac:dyDescent="0.25">
      <c r="B353" s="88">
        <v>27872037037.036999</v>
      </c>
      <c r="C353" s="88">
        <v>-65.680999999999997</v>
      </c>
      <c r="D353" s="88">
        <v>-58.348660000000002</v>
      </c>
      <c r="F353" s="6">
        <f t="shared" si="58"/>
        <v>10.123749999999999</v>
      </c>
      <c r="G353" s="6">
        <f t="shared" si="56"/>
        <v>-98.283974000000001</v>
      </c>
      <c r="J353" s="88">
        <v>27872037037.036999</v>
      </c>
      <c r="K353" s="88">
        <v>-82.716507000000007</v>
      </c>
      <c r="L353" s="88">
        <v>-74.569687000000002</v>
      </c>
      <c r="N353" s="6">
        <f t="shared" si="59"/>
        <v>10.123749999999999</v>
      </c>
      <c r="O353" s="6">
        <f t="shared" si="57"/>
        <v>-67.533980999999997</v>
      </c>
    </row>
    <row r="354" spans="2:16" x14ac:dyDescent="0.25">
      <c r="B354" s="88">
        <v>29484833333.333</v>
      </c>
      <c r="C354" s="88">
        <v>-67.328682000000001</v>
      </c>
      <c r="D354" s="88">
        <v>-60.151848000000001</v>
      </c>
      <c r="F354" s="6">
        <f t="shared" si="58"/>
        <v>10.236124999999999</v>
      </c>
      <c r="G354" s="6">
        <f t="shared" si="56"/>
        <v>-85.803512999999995</v>
      </c>
      <c r="J354" s="88">
        <v>29484833333.333</v>
      </c>
      <c r="K354" s="88">
        <v>-71.710723999999999</v>
      </c>
      <c r="L354" s="88">
        <v>-63.430945999999999</v>
      </c>
      <c r="N354" s="6">
        <f t="shared" si="59"/>
        <v>10.236124999999999</v>
      </c>
      <c r="O354" s="6">
        <f t="shared" si="57"/>
        <v>-67.089775000000003</v>
      </c>
    </row>
    <row r="355" spans="2:16" x14ac:dyDescent="0.25">
      <c r="B355" s="88">
        <v>31097629629.630001</v>
      </c>
      <c r="C355" s="88">
        <v>-64.702408000000005</v>
      </c>
      <c r="D355" s="88">
        <v>-57.583751999999997</v>
      </c>
      <c r="F355" s="6">
        <f t="shared" si="58"/>
        <v>10.3485</v>
      </c>
      <c r="G355" s="6">
        <f t="shared" si="56"/>
        <v>-87.781875999999997</v>
      </c>
      <c r="J355" s="88">
        <v>31097629629.630001</v>
      </c>
      <c r="K355" s="88">
        <v>-71.329116999999997</v>
      </c>
      <c r="L355" s="88">
        <v>-63.074897999999997</v>
      </c>
      <c r="N355" s="6">
        <f t="shared" si="59"/>
        <v>10.3485</v>
      </c>
      <c r="O355" s="6">
        <f t="shared" si="57"/>
        <v>-67.242408999999995</v>
      </c>
    </row>
    <row r="356" spans="2:16" x14ac:dyDescent="0.25">
      <c r="B356" s="88">
        <v>32710425925.925999</v>
      </c>
      <c r="C356" s="88">
        <v>-66.898276999999993</v>
      </c>
      <c r="D356" s="88">
        <v>-59.434821999999997</v>
      </c>
      <c r="F356" s="6">
        <f t="shared" si="58"/>
        <v>10.460875</v>
      </c>
      <c r="G356" s="6">
        <f t="shared" si="56"/>
        <v>-84.459380999999993</v>
      </c>
      <c r="J356" s="88">
        <v>32710425925.925999</v>
      </c>
      <c r="K356" s="88">
        <v>-68.117485000000002</v>
      </c>
      <c r="L356" s="88">
        <v>-59.764740000000003</v>
      </c>
      <c r="N356" s="6">
        <f t="shared" si="59"/>
        <v>10.460875</v>
      </c>
      <c r="O356" s="6">
        <f t="shared" si="57"/>
        <v>-70.594688000000005</v>
      </c>
    </row>
    <row r="357" spans="2:16" x14ac:dyDescent="0.25">
      <c r="B357" s="88">
        <v>34323222222.222</v>
      </c>
      <c r="C357" s="88">
        <v>-66.143730000000005</v>
      </c>
      <c r="D357" s="88">
        <v>-58.204338</v>
      </c>
      <c r="F357" s="6">
        <f t="shared" si="58"/>
        <v>10.57325</v>
      </c>
      <c r="G357" s="6">
        <f t="shared" si="56"/>
        <v>-88.897880999999998</v>
      </c>
      <c r="J357" s="88">
        <v>34323222222.222</v>
      </c>
      <c r="K357" s="88">
        <v>-64.004463000000001</v>
      </c>
      <c r="L357" s="88">
        <v>-55.603141999999998</v>
      </c>
      <c r="N357" s="6">
        <f t="shared" si="59"/>
        <v>10.57325</v>
      </c>
      <c r="O357" s="6">
        <f t="shared" si="57"/>
        <v>-78.005904999999998</v>
      </c>
    </row>
    <row r="358" spans="2:16" x14ac:dyDescent="0.25">
      <c r="B358" s="88">
        <v>35936018518.518997</v>
      </c>
      <c r="C358" s="88">
        <v>-67.372107999999997</v>
      </c>
      <c r="D358" s="88">
        <v>-58.006824000000002</v>
      </c>
      <c r="F358" s="6">
        <f t="shared" si="58"/>
        <v>10.685625</v>
      </c>
      <c r="G358" s="6">
        <f t="shared" si="56"/>
        <v>-88.970298999999997</v>
      </c>
      <c r="J358" s="88">
        <v>35936018518.518997</v>
      </c>
      <c r="K358" s="88">
        <v>-62.51247</v>
      </c>
      <c r="L358" s="88">
        <v>-53.967823000000003</v>
      </c>
      <c r="N358" s="6">
        <f t="shared" si="59"/>
        <v>10.685625</v>
      </c>
      <c r="O358" s="6">
        <f t="shared" si="57"/>
        <v>-73.272705000000002</v>
      </c>
    </row>
    <row r="359" spans="2:16" x14ac:dyDescent="0.25">
      <c r="B359" s="88">
        <v>37548814814.815002</v>
      </c>
      <c r="C359" s="88">
        <v>-66.952872999999997</v>
      </c>
      <c r="D359" s="88">
        <v>-56.828319999999998</v>
      </c>
      <c r="F359" s="6">
        <f t="shared" si="58"/>
        <v>10.798</v>
      </c>
      <c r="G359" s="6">
        <f t="shared" si="56"/>
        <v>-80.236237000000003</v>
      </c>
      <c r="J359" s="88">
        <v>37548814814.815002</v>
      </c>
      <c r="K359" s="88">
        <v>-66.890450000000001</v>
      </c>
      <c r="L359" s="88">
        <v>-57.549343</v>
      </c>
      <c r="N359" s="6">
        <f t="shared" si="59"/>
        <v>10.798</v>
      </c>
      <c r="O359" s="6">
        <f t="shared" si="57"/>
        <v>-64.298714000000004</v>
      </c>
    </row>
    <row r="360" spans="2:16" x14ac:dyDescent="0.25">
      <c r="B360" s="88">
        <v>39161611111.111</v>
      </c>
      <c r="C360" s="88">
        <v>-70.851783999999995</v>
      </c>
      <c r="D360" s="88">
        <v>-61.160473000000003</v>
      </c>
      <c r="F360" s="6">
        <f t="shared" si="58"/>
        <v>10.910375</v>
      </c>
      <c r="G360" s="6">
        <f t="shared" si="56"/>
        <v>-77.611030999999997</v>
      </c>
      <c r="J360" s="88">
        <v>39161611111.111</v>
      </c>
      <c r="K360" s="88">
        <v>-68.426772999999997</v>
      </c>
      <c r="L360" s="88">
        <v>-58.684784000000001</v>
      </c>
      <c r="N360" s="6">
        <f t="shared" si="59"/>
        <v>10.910375</v>
      </c>
      <c r="O360" s="6">
        <f t="shared" si="57"/>
        <v>-59.651093000000003</v>
      </c>
    </row>
    <row r="361" spans="2:16" x14ac:dyDescent="0.25">
      <c r="B361" s="88">
        <v>40774407407.406998</v>
      </c>
      <c r="C361" s="88">
        <v>-71.884651000000005</v>
      </c>
      <c r="D361" s="88">
        <v>-62.634391999999998</v>
      </c>
      <c r="F361" s="6">
        <f t="shared" si="58"/>
        <v>11.02275</v>
      </c>
      <c r="G361" s="6">
        <f t="shared" si="56"/>
        <v>-73.046515999999997</v>
      </c>
      <c r="J361" s="88">
        <v>40774407407.406998</v>
      </c>
      <c r="K361" s="88">
        <v>-78.732346000000007</v>
      </c>
      <c r="L361" s="88">
        <v>-68.640915000000007</v>
      </c>
      <c r="N361" s="6">
        <f t="shared" si="59"/>
        <v>11.02275</v>
      </c>
      <c r="O361" s="6">
        <f t="shared" si="57"/>
        <v>-59.163746000000003</v>
      </c>
    </row>
    <row r="362" spans="2:16" x14ac:dyDescent="0.25">
      <c r="B362" s="88">
        <v>42387203703.704002</v>
      </c>
      <c r="C362" s="88">
        <v>-77.537575000000004</v>
      </c>
      <c r="D362" s="88">
        <v>-67.638480999999999</v>
      </c>
      <c r="F362" s="6" t="s">
        <v>21</v>
      </c>
      <c r="J362" s="88">
        <v>42387203703.704002</v>
      </c>
      <c r="K362" s="88">
        <v>-78.754829000000001</v>
      </c>
      <c r="L362" s="88">
        <v>-68.173057999999997</v>
      </c>
      <c r="N362" s="6" t="s">
        <v>21</v>
      </c>
    </row>
    <row r="363" spans="2:16" x14ac:dyDescent="0.25">
      <c r="B363" s="88">
        <v>44000000000</v>
      </c>
      <c r="C363" s="88">
        <v>-84.661681999999999</v>
      </c>
      <c r="D363" s="88">
        <v>-73.229042000000007</v>
      </c>
      <c r="J363" s="88">
        <v>44000000000</v>
      </c>
      <c r="K363" s="88">
        <v>-71.821410999999998</v>
      </c>
      <c r="L363" s="88">
        <v>-61.570113999999997</v>
      </c>
    </row>
    <row r="364" spans="2:16" x14ac:dyDescent="0.25">
      <c r="B364" s="88" t="s">
        <v>21</v>
      </c>
      <c r="J364" s="88" t="s">
        <v>21</v>
      </c>
    </row>
    <row r="365" spans="2:16" x14ac:dyDescent="0.25">
      <c r="F365" s="6" t="s">
        <v>55</v>
      </c>
      <c r="N365" s="6" t="s">
        <v>55</v>
      </c>
    </row>
    <row r="366" spans="2:16" ht="15.75" x14ac:dyDescent="0.25">
      <c r="F366" s="6" t="s">
        <v>19</v>
      </c>
      <c r="G366" s="6" t="str">
        <f t="shared" ref="G366:G385" si="60">D392</f>
        <v>4Rx2L dBc Log Mag(dB)</v>
      </c>
      <c r="H366" s="35">
        <v>4</v>
      </c>
      <c r="N366" s="6" t="s">
        <v>19</v>
      </c>
      <c r="O366" s="6" t="str">
        <f t="shared" ref="O366:O385" si="61">L392</f>
        <v>4Rx2L dBc Log Mag(dB)</v>
      </c>
      <c r="P366" s="35">
        <v>4</v>
      </c>
    </row>
    <row r="367" spans="2:16" ht="15.75" x14ac:dyDescent="0.25">
      <c r="B367" s="88" t="s">
        <v>53</v>
      </c>
      <c r="F367" s="6">
        <f t="shared" ref="F367:F385" si="62">B393/1000000000</f>
        <v>9</v>
      </c>
      <c r="G367" s="6">
        <f t="shared" si="60"/>
        <v>-77.625320000000002</v>
      </c>
      <c r="H367" s="36">
        <f>ABS(AVERAGE(G367:G385)-(H366-1)*10)</f>
        <v>109.16947489473685</v>
      </c>
      <c r="J367" s="88" t="s">
        <v>53</v>
      </c>
      <c r="N367" s="6">
        <f t="shared" ref="N367:N385" si="63">J393/1000000000</f>
        <v>9</v>
      </c>
      <c r="O367" s="6">
        <f t="shared" si="61"/>
        <v>-100.18803</v>
      </c>
      <c r="P367" s="36">
        <f>ABS(AVERAGE(O367:O385)-(P366-1)*10)</f>
        <v>114.87385968421053</v>
      </c>
    </row>
    <row r="368" spans="2:16" x14ac:dyDescent="0.25">
      <c r="B368" s="88" t="s">
        <v>19</v>
      </c>
      <c r="C368" s="88" t="s">
        <v>136</v>
      </c>
      <c r="D368" s="88" t="s">
        <v>54</v>
      </c>
      <c r="F368" s="6">
        <f t="shared" si="62"/>
        <v>9.7209583333333001</v>
      </c>
      <c r="G368" s="6">
        <f t="shared" si="60"/>
        <v>-79.873001000000002</v>
      </c>
      <c r="J368" s="88" t="s">
        <v>19</v>
      </c>
      <c r="K368" s="88" t="s">
        <v>136</v>
      </c>
      <c r="L368" s="88" t="s">
        <v>54</v>
      </c>
      <c r="N368" s="6">
        <f t="shared" si="63"/>
        <v>9.7209583333333001</v>
      </c>
      <c r="O368" s="6">
        <f t="shared" si="61"/>
        <v>-88.234604000000004</v>
      </c>
    </row>
    <row r="369" spans="2:15" x14ac:dyDescent="0.25">
      <c r="B369" s="88">
        <v>9000000000</v>
      </c>
      <c r="C369" s="88">
        <v>-89.725409999999997</v>
      </c>
      <c r="D369" s="88">
        <v>-78.818450999999996</v>
      </c>
      <c r="F369" s="6">
        <f t="shared" si="62"/>
        <v>10.441916666667</v>
      </c>
      <c r="G369" s="6">
        <f t="shared" si="60"/>
        <v>-78.349311999999998</v>
      </c>
      <c r="J369" s="88">
        <v>9000000000</v>
      </c>
      <c r="K369" s="88">
        <v>-81.887917000000002</v>
      </c>
      <c r="L369" s="88">
        <v>-70.095794999999995</v>
      </c>
      <c r="N369" s="6">
        <f t="shared" si="63"/>
        <v>10.441916666667</v>
      </c>
      <c r="O369" s="6">
        <f t="shared" si="61"/>
        <v>-91.048347000000007</v>
      </c>
    </row>
    <row r="370" spans="2:15" x14ac:dyDescent="0.25">
      <c r="B370" s="88">
        <v>9112375000</v>
      </c>
      <c r="C370" s="88">
        <v>-88.00985</v>
      </c>
      <c r="D370" s="88">
        <v>-81.605293000000003</v>
      </c>
      <c r="F370" s="6">
        <f t="shared" si="62"/>
        <v>11.162875</v>
      </c>
      <c r="G370" s="6">
        <f t="shared" si="60"/>
        <v>-87.272582999999997</v>
      </c>
      <c r="J370" s="88">
        <v>9112375000</v>
      </c>
      <c r="K370" s="88">
        <v>-77.433029000000005</v>
      </c>
      <c r="L370" s="88">
        <v>-70.011757000000003</v>
      </c>
      <c r="N370" s="6">
        <f t="shared" si="63"/>
        <v>11.162875</v>
      </c>
      <c r="O370" s="6">
        <f t="shared" si="61"/>
        <v>-78.868697999999995</v>
      </c>
    </row>
    <row r="371" spans="2:15" x14ac:dyDescent="0.25">
      <c r="B371" s="88">
        <v>9224750000</v>
      </c>
      <c r="C371" s="88">
        <v>-86.605727999999999</v>
      </c>
      <c r="D371" s="88">
        <v>-79.964889999999997</v>
      </c>
      <c r="F371" s="6">
        <f t="shared" si="62"/>
        <v>11.883833333333</v>
      </c>
      <c r="G371" s="6">
        <f t="shared" si="60"/>
        <v>-92.402114999999995</v>
      </c>
      <c r="J371" s="88">
        <v>9224750000</v>
      </c>
      <c r="K371" s="88">
        <v>-80.611739999999998</v>
      </c>
      <c r="L371" s="88">
        <v>-73.501380999999995</v>
      </c>
      <c r="N371" s="6">
        <f t="shared" si="63"/>
        <v>11.883833333333</v>
      </c>
      <c r="O371" s="6">
        <f t="shared" si="61"/>
        <v>-81.078682000000001</v>
      </c>
    </row>
    <row r="372" spans="2:15" x14ac:dyDescent="0.25">
      <c r="B372" s="88">
        <v>9337125000</v>
      </c>
      <c r="C372" s="88">
        <v>-85.710937999999999</v>
      </c>
      <c r="D372" s="88">
        <v>-79.441581999999997</v>
      </c>
      <c r="F372" s="6">
        <f t="shared" si="62"/>
        <v>12.604791666666999</v>
      </c>
      <c r="G372" s="6">
        <f t="shared" si="60"/>
        <v>-84.303391000000005</v>
      </c>
      <c r="J372" s="88">
        <v>9337125000</v>
      </c>
      <c r="K372" s="88">
        <v>-78.125693999999996</v>
      </c>
      <c r="L372" s="88">
        <v>-70.705016999999998</v>
      </c>
      <c r="N372" s="6">
        <f t="shared" si="63"/>
        <v>12.604791666666999</v>
      </c>
      <c r="O372" s="6">
        <f t="shared" si="61"/>
        <v>-95.417191000000003</v>
      </c>
    </row>
    <row r="373" spans="2:15" x14ac:dyDescent="0.25">
      <c r="B373" s="88">
        <v>9449500000</v>
      </c>
      <c r="C373" s="88">
        <v>-85.258651999999998</v>
      </c>
      <c r="D373" s="88">
        <v>-79.056656000000004</v>
      </c>
      <c r="F373" s="6">
        <f t="shared" si="62"/>
        <v>13.325749999999999</v>
      </c>
      <c r="G373" s="6">
        <f t="shared" si="60"/>
        <v>-95.118965000000003</v>
      </c>
      <c r="J373" s="88">
        <v>9449500000</v>
      </c>
      <c r="K373" s="88">
        <v>-77.115195999999997</v>
      </c>
      <c r="L373" s="88">
        <v>-69.489998</v>
      </c>
      <c r="N373" s="6">
        <f t="shared" si="63"/>
        <v>13.325749999999999</v>
      </c>
      <c r="O373" s="6">
        <f t="shared" si="61"/>
        <v>-94.252983</v>
      </c>
    </row>
    <row r="374" spans="2:15" x14ac:dyDescent="0.25">
      <c r="B374" s="88">
        <v>9561875000</v>
      </c>
      <c r="C374" s="88">
        <v>-89.310248999999999</v>
      </c>
      <c r="D374" s="88">
        <v>-82.652557000000002</v>
      </c>
      <c r="F374" s="6">
        <f t="shared" si="62"/>
        <v>14.046708333333001</v>
      </c>
      <c r="G374" s="6">
        <f t="shared" si="60"/>
        <v>-89.255172999999999</v>
      </c>
      <c r="J374" s="88">
        <v>9561875000</v>
      </c>
      <c r="K374" s="88">
        <v>-78.025597000000005</v>
      </c>
      <c r="L374" s="88">
        <v>-70.147835000000001</v>
      </c>
      <c r="N374" s="6">
        <f t="shared" si="63"/>
        <v>14.046708333333001</v>
      </c>
      <c r="O374" s="6">
        <f t="shared" si="61"/>
        <v>-86.147544999999994</v>
      </c>
    </row>
    <row r="375" spans="2:15" x14ac:dyDescent="0.25">
      <c r="B375" s="88">
        <v>9674250000</v>
      </c>
      <c r="C375" s="88">
        <v>-94.607024999999993</v>
      </c>
      <c r="D375" s="88">
        <v>-87.299094999999994</v>
      </c>
      <c r="F375" s="6">
        <f t="shared" si="62"/>
        <v>14.767666666666999</v>
      </c>
      <c r="G375" s="6">
        <f t="shared" si="60"/>
        <v>-84.571838</v>
      </c>
      <c r="J375" s="88">
        <v>9674250000</v>
      </c>
      <c r="K375" s="88">
        <v>-76.359863000000004</v>
      </c>
      <c r="L375" s="88">
        <v>-67.795913999999996</v>
      </c>
      <c r="N375" s="6">
        <f t="shared" si="63"/>
        <v>14.767666666666999</v>
      </c>
      <c r="O375" s="6">
        <f t="shared" si="61"/>
        <v>-84.111839000000003</v>
      </c>
    </row>
    <row r="376" spans="2:15" x14ac:dyDescent="0.25">
      <c r="B376" s="88">
        <v>9786625000</v>
      </c>
      <c r="C376" s="88">
        <v>-88.243331999999995</v>
      </c>
      <c r="D376" s="88">
        <v>-80.645515000000003</v>
      </c>
      <c r="F376" s="6">
        <f t="shared" si="62"/>
        <v>15.488625000000001</v>
      </c>
      <c r="G376" s="6">
        <f t="shared" si="60"/>
        <v>-89.039580999999998</v>
      </c>
      <c r="J376" s="88">
        <v>9786625000</v>
      </c>
      <c r="K376" s="88">
        <v>-77.091071999999997</v>
      </c>
      <c r="L376" s="88">
        <v>-69.101203999999996</v>
      </c>
      <c r="N376" s="6">
        <f t="shared" si="63"/>
        <v>15.488625000000001</v>
      </c>
      <c r="O376" s="6">
        <f t="shared" si="61"/>
        <v>-81.425979999999996</v>
      </c>
    </row>
    <row r="377" spans="2:15" x14ac:dyDescent="0.25">
      <c r="B377" s="88">
        <v>9899000000</v>
      </c>
      <c r="C377" s="88">
        <v>-87.718863999999996</v>
      </c>
      <c r="D377" s="88">
        <v>-80.386527999999998</v>
      </c>
      <c r="F377" s="6">
        <f t="shared" si="62"/>
        <v>16.209583333333001</v>
      </c>
      <c r="G377" s="6">
        <f t="shared" si="60"/>
        <v>-82.345528000000002</v>
      </c>
      <c r="J377" s="88">
        <v>9899000000</v>
      </c>
      <c r="K377" s="88">
        <v>-76.199364000000003</v>
      </c>
      <c r="L377" s="88">
        <v>-68.052543999999997</v>
      </c>
      <c r="N377" s="6">
        <f t="shared" si="63"/>
        <v>16.209583333333001</v>
      </c>
      <c r="O377" s="6">
        <f t="shared" si="61"/>
        <v>-82.037330999999995</v>
      </c>
    </row>
    <row r="378" spans="2:15" x14ac:dyDescent="0.25">
      <c r="B378" s="88">
        <v>10011375000</v>
      </c>
      <c r="C378" s="88">
        <v>-100.35606</v>
      </c>
      <c r="D378" s="88">
        <v>-93.179221999999996</v>
      </c>
      <c r="F378" s="6">
        <f t="shared" si="62"/>
        <v>16.930541666667001</v>
      </c>
      <c r="G378" s="6">
        <f t="shared" si="60"/>
        <v>-68.929198999999997</v>
      </c>
      <c r="J378" s="88">
        <v>10011375000</v>
      </c>
      <c r="K378" s="88">
        <v>-75.751723999999996</v>
      </c>
      <c r="L378" s="88">
        <v>-67.471947</v>
      </c>
      <c r="N378" s="6">
        <f t="shared" si="63"/>
        <v>16.930541666667001</v>
      </c>
      <c r="O378" s="6">
        <f t="shared" si="61"/>
        <v>-102.36857999999999</v>
      </c>
    </row>
    <row r="379" spans="2:15" x14ac:dyDescent="0.25">
      <c r="B379" s="88">
        <v>10123750000</v>
      </c>
      <c r="C379" s="88">
        <v>-105.40263</v>
      </c>
      <c r="D379" s="88">
        <v>-98.283974000000001</v>
      </c>
      <c r="F379" s="6">
        <f t="shared" si="62"/>
        <v>17.651499999999999</v>
      </c>
      <c r="G379" s="6">
        <f t="shared" si="60"/>
        <v>-65.399940000000001</v>
      </c>
      <c r="J379" s="88">
        <v>10123750000</v>
      </c>
      <c r="K379" s="88">
        <v>-75.788193000000007</v>
      </c>
      <c r="L379" s="88">
        <v>-67.533980999999997</v>
      </c>
      <c r="N379" s="6">
        <f t="shared" si="63"/>
        <v>17.651499999999999</v>
      </c>
      <c r="O379" s="6">
        <f t="shared" si="61"/>
        <v>-84.708686999999998</v>
      </c>
    </row>
    <row r="380" spans="2:15" x14ac:dyDescent="0.25">
      <c r="B380" s="88">
        <v>10236125000</v>
      </c>
      <c r="C380" s="88">
        <v>-93.266959999999997</v>
      </c>
      <c r="D380" s="88">
        <v>-85.803512999999995</v>
      </c>
      <c r="F380" s="6">
        <f t="shared" si="62"/>
        <v>18.372458333333</v>
      </c>
      <c r="G380" s="6">
        <f t="shared" si="60"/>
        <v>-71.557456999999999</v>
      </c>
      <c r="J380" s="88">
        <v>10236125000</v>
      </c>
      <c r="K380" s="88">
        <v>-75.442520000000002</v>
      </c>
      <c r="L380" s="88">
        <v>-67.089775000000003</v>
      </c>
      <c r="N380" s="6">
        <f t="shared" si="63"/>
        <v>18.372458333333</v>
      </c>
      <c r="O380" s="6">
        <f t="shared" si="61"/>
        <v>-78.654426999999998</v>
      </c>
    </row>
    <row r="381" spans="2:15" x14ac:dyDescent="0.25">
      <c r="B381" s="88">
        <v>10348500000</v>
      </c>
      <c r="C381" s="88">
        <v>-95.721267999999995</v>
      </c>
      <c r="D381" s="88">
        <v>-87.781875999999997</v>
      </c>
      <c r="F381" s="6">
        <f t="shared" si="62"/>
        <v>19.093416666667</v>
      </c>
      <c r="G381" s="6">
        <f t="shared" si="60"/>
        <v>-67.534912000000006</v>
      </c>
      <c r="J381" s="88">
        <v>10348500000</v>
      </c>
      <c r="K381" s="88">
        <v>-75.643730000000005</v>
      </c>
      <c r="L381" s="88">
        <v>-67.242408999999995</v>
      </c>
      <c r="N381" s="6">
        <f t="shared" si="63"/>
        <v>19.093416666667</v>
      </c>
      <c r="O381" s="6">
        <f t="shared" si="61"/>
        <v>-77.957069000000004</v>
      </c>
    </row>
    <row r="382" spans="2:15" x14ac:dyDescent="0.25">
      <c r="B382" s="88">
        <v>10460875000</v>
      </c>
      <c r="C382" s="88">
        <v>-93.824669</v>
      </c>
      <c r="D382" s="88">
        <v>-84.459380999999993</v>
      </c>
      <c r="F382" s="6">
        <f t="shared" si="62"/>
        <v>19.814374999999998</v>
      </c>
      <c r="G382" s="6">
        <f t="shared" si="60"/>
        <v>-72.648643000000007</v>
      </c>
      <c r="J382" s="88">
        <v>10460875000</v>
      </c>
      <c r="K382" s="88">
        <v>-79.139336</v>
      </c>
      <c r="L382" s="88">
        <v>-70.594688000000005</v>
      </c>
      <c r="N382" s="6">
        <f t="shared" si="63"/>
        <v>19.814374999999998</v>
      </c>
      <c r="O382" s="6">
        <f t="shared" si="61"/>
        <v>-74.893456</v>
      </c>
    </row>
    <row r="383" spans="2:15" x14ac:dyDescent="0.25">
      <c r="B383" s="88">
        <v>10573250000</v>
      </c>
      <c r="C383" s="88">
        <v>-99.022437999999994</v>
      </c>
      <c r="D383" s="88">
        <v>-88.897880999999998</v>
      </c>
      <c r="F383" s="6">
        <f t="shared" si="62"/>
        <v>20.535333333333</v>
      </c>
      <c r="G383" s="6">
        <f t="shared" si="60"/>
        <v>-71.262871000000004</v>
      </c>
      <c r="J383" s="88">
        <v>10573250000</v>
      </c>
      <c r="K383" s="88">
        <v>-87.347014999999999</v>
      </c>
      <c r="L383" s="88">
        <v>-78.005904999999998</v>
      </c>
      <c r="N383" s="6">
        <f t="shared" si="63"/>
        <v>20.535333333333</v>
      </c>
      <c r="O383" s="6">
        <f t="shared" si="61"/>
        <v>-75.260825999999994</v>
      </c>
    </row>
    <row r="384" spans="2:15" x14ac:dyDescent="0.25">
      <c r="B384" s="88">
        <v>10685625000</v>
      </c>
      <c r="C384" s="88">
        <v>-98.661613000000003</v>
      </c>
      <c r="D384" s="88">
        <v>-88.970298999999997</v>
      </c>
      <c r="F384" s="6">
        <f t="shared" si="62"/>
        <v>21.256291666667</v>
      </c>
      <c r="G384" s="6">
        <f t="shared" si="60"/>
        <v>-79.123397999999995</v>
      </c>
      <c r="J384" s="88">
        <v>10685625000</v>
      </c>
      <c r="K384" s="88">
        <v>-83.014702</v>
      </c>
      <c r="L384" s="88">
        <v>-73.272705000000002</v>
      </c>
      <c r="N384" s="6">
        <f t="shared" si="63"/>
        <v>21.256291666667</v>
      </c>
      <c r="O384" s="6">
        <f t="shared" si="61"/>
        <v>-70.112198000000006</v>
      </c>
    </row>
    <row r="385" spans="2:16" x14ac:dyDescent="0.25">
      <c r="B385" s="88">
        <v>10798000000</v>
      </c>
      <c r="C385" s="88">
        <v>-89.486496000000002</v>
      </c>
      <c r="D385" s="88">
        <v>-80.236237000000003</v>
      </c>
      <c r="F385" s="6">
        <f t="shared" si="62"/>
        <v>21.977250000000002</v>
      </c>
      <c r="G385" s="6">
        <f t="shared" si="60"/>
        <v>-67.606796000000003</v>
      </c>
      <c r="J385" s="88">
        <v>10798000000</v>
      </c>
      <c r="K385" s="88">
        <v>-74.390144000000006</v>
      </c>
      <c r="L385" s="88">
        <v>-64.298714000000004</v>
      </c>
      <c r="N385" s="6">
        <f t="shared" si="63"/>
        <v>21.977250000000002</v>
      </c>
      <c r="O385" s="6">
        <f t="shared" si="61"/>
        <v>-85.836860999999999</v>
      </c>
    </row>
    <row r="386" spans="2:16" x14ac:dyDescent="0.25">
      <c r="B386" s="88">
        <v>10910375000</v>
      </c>
      <c r="C386" s="88">
        <v>-87.510124000000005</v>
      </c>
      <c r="D386" s="88">
        <v>-77.611030999999997</v>
      </c>
      <c r="F386" s="6" t="s">
        <v>21</v>
      </c>
      <c r="J386" s="88">
        <v>10910375000</v>
      </c>
      <c r="K386" s="88">
        <v>-70.232856999999996</v>
      </c>
      <c r="L386" s="88">
        <v>-59.651093000000003</v>
      </c>
      <c r="N386" s="6" t="s">
        <v>21</v>
      </c>
    </row>
    <row r="387" spans="2:16" x14ac:dyDescent="0.25">
      <c r="B387" s="88">
        <v>11022750000</v>
      </c>
      <c r="C387" s="88">
        <v>-84.479156000000003</v>
      </c>
      <c r="D387" s="88">
        <v>-73.046515999999997</v>
      </c>
      <c r="J387" s="88">
        <v>11022750000</v>
      </c>
      <c r="K387" s="88">
        <v>-69.415047000000001</v>
      </c>
      <c r="L387" s="88">
        <v>-59.163746000000003</v>
      </c>
    </row>
    <row r="388" spans="2:16" x14ac:dyDescent="0.25">
      <c r="B388" s="88" t="s">
        <v>21</v>
      </c>
      <c r="J388" s="88" t="s">
        <v>21</v>
      </c>
    </row>
    <row r="389" spans="2:16" x14ac:dyDescent="0.25">
      <c r="F389" s="6" t="s">
        <v>57</v>
      </c>
      <c r="N389" s="6" t="s">
        <v>57</v>
      </c>
    </row>
    <row r="390" spans="2:16" ht="15.75" x14ac:dyDescent="0.25">
      <c r="F390" s="6" t="s">
        <v>19</v>
      </c>
      <c r="G390" s="6" t="str">
        <f t="shared" ref="G390:G409" si="64">D416</f>
        <v>4Rx3L dBc Log Mag(dB)</v>
      </c>
      <c r="H390" s="35">
        <v>4</v>
      </c>
      <c r="N390" s="6" t="s">
        <v>19</v>
      </c>
      <c r="O390" s="6" t="str">
        <f t="shared" ref="O390:O409" si="65">L416</f>
        <v>4Rx3L dBc Log Mag(dB)</v>
      </c>
      <c r="P390" s="35">
        <v>4</v>
      </c>
    </row>
    <row r="391" spans="2:16" ht="15.75" x14ac:dyDescent="0.25">
      <c r="B391" s="88" t="s">
        <v>55</v>
      </c>
      <c r="F391" s="6">
        <f t="shared" ref="F391:F409" si="66">B417/1000000000</f>
        <v>9</v>
      </c>
      <c r="G391" s="6">
        <f t="shared" si="64"/>
        <v>-79.540999999999997</v>
      </c>
      <c r="H391" s="36">
        <f>ABS(AVERAGE(G391:G409)-(H390-1)*10)</f>
        <v>111.73928994736842</v>
      </c>
      <c r="J391" s="88" t="s">
        <v>55</v>
      </c>
      <c r="N391" s="6">
        <f t="shared" ref="N391:N409" si="67">J417/1000000000</f>
        <v>9</v>
      </c>
      <c r="O391" s="6">
        <f t="shared" si="65"/>
        <v>-68.287163000000007</v>
      </c>
      <c r="P391" s="36">
        <f>ABS(AVERAGE(O391:O409)-(P390-1)*10)</f>
        <v>104.03448557894737</v>
      </c>
    </row>
    <row r="392" spans="2:16" x14ac:dyDescent="0.25">
      <c r="B392" s="88" t="s">
        <v>19</v>
      </c>
      <c r="C392" s="88" t="s">
        <v>137</v>
      </c>
      <c r="D392" s="88" t="s">
        <v>56</v>
      </c>
      <c r="F392" s="6">
        <f t="shared" si="66"/>
        <v>10.332069444444</v>
      </c>
      <c r="G392" s="6">
        <f t="shared" si="64"/>
        <v>-72.315224000000001</v>
      </c>
      <c r="J392" s="88" t="s">
        <v>19</v>
      </c>
      <c r="K392" s="88" t="s">
        <v>137</v>
      </c>
      <c r="L392" s="88" t="s">
        <v>56</v>
      </c>
      <c r="N392" s="6">
        <f t="shared" si="67"/>
        <v>10.332069444444</v>
      </c>
      <c r="O392" s="6">
        <f t="shared" si="65"/>
        <v>-67.769408999999996</v>
      </c>
    </row>
    <row r="393" spans="2:16" x14ac:dyDescent="0.25">
      <c r="B393" s="88">
        <v>9000000000</v>
      </c>
      <c r="C393" s="88">
        <v>-88.53228</v>
      </c>
      <c r="D393" s="88">
        <v>-77.625320000000002</v>
      </c>
      <c r="F393" s="6">
        <f t="shared" si="66"/>
        <v>11.664138888888999</v>
      </c>
      <c r="G393" s="6">
        <f t="shared" si="64"/>
        <v>-72.124816999999993</v>
      </c>
      <c r="J393" s="88">
        <v>9000000000</v>
      </c>
      <c r="K393" s="88">
        <v>-111.98014999999999</v>
      </c>
      <c r="L393" s="88">
        <v>-100.18803</v>
      </c>
      <c r="N393" s="6">
        <f t="shared" si="67"/>
        <v>11.664138888888999</v>
      </c>
      <c r="O393" s="6">
        <f t="shared" si="65"/>
        <v>-68.437531000000007</v>
      </c>
    </row>
    <row r="394" spans="2:16" x14ac:dyDescent="0.25">
      <c r="B394" s="88">
        <v>9720958333.3332996</v>
      </c>
      <c r="C394" s="88">
        <v>-86.277557000000002</v>
      </c>
      <c r="D394" s="88">
        <v>-79.873001000000002</v>
      </c>
      <c r="F394" s="6">
        <f t="shared" si="66"/>
        <v>12.996208333333</v>
      </c>
      <c r="G394" s="6">
        <f t="shared" si="64"/>
        <v>-89.583824000000007</v>
      </c>
      <c r="J394" s="88">
        <v>9720958333.3332996</v>
      </c>
      <c r="K394" s="88">
        <v>-95.655876000000006</v>
      </c>
      <c r="L394" s="88">
        <v>-88.234604000000004</v>
      </c>
      <c r="N394" s="6">
        <f t="shared" si="67"/>
        <v>12.996208333333</v>
      </c>
      <c r="O394" s="6">
        <f t="shared" si="65"/>
        <v>-78.946845999999994</v>
      </c>
    </row>
    <row r="395" spans="2:16" x14ac:dyDescent="0.25">
      <c r="B395" s="88">
        <v>10441916666.667</v>
      </c>
      <c r="C395" s="88">
        <v>-84.99015</v>
      </c>
      <c r="D395" s="88">
        <v>-78.349311999999998</v>
      </c>
      <c r="F395" s="6">
        <f t="shared" si="66"/>
        <v>14.328277777778</v>
      </c>
      <c r="G395" s="6">
        <f t="shared" si="64"/>
        <v>-76.569427000000005</v>
      </c>
      <c r="J395" s="88">
        <v>10441916666.667</v>
      </c>
      <c r="K395" s="88">
        <v>-98.158714000000003</v>
      </c>
      <c r="L395" s="88">
        <v>-91.048347000000007</v>
      </c>
      <c r="N395" s="6">
        <f t="shared" si="67"/>
        <v>14.328277777778</v>
      </c>
      <c r="O395" s="6">
        <f t="shared" si="65"/>
        <v>-69.859763999999998</v>
      </c>
    </row>
    <row r="396" spans="2:16" x14ac:dyDescent="0.25">
      <c r="B396" s="88">
        <v>11162875000</v>
      </c>
      <c r="C396" s="88">
        <v>-93.541938999999999</v>
      </c>
      <c r="D396" s="88">
        <v>-87.272582999999997</v>
      </c>
      <c r="F396" s="6">
        <f t="shared" si="66"/>
        <v>15.660347222222001</v>
      </c>
      <c r="G396" s="6">
        <f t="shared" si="64"/>
        <v>-78.051879999999997</v>
      </c>
      <c r="J396" s="88">
        <v>11162875000</v>
      </c>
      <c r="K396" s="88">
        <v>-86.289375000000007</v>
      </c>
      <c r="L396" s="88">
        <v>-78.868697999999995</v>
      </c>
      <c r="N396" s="6">
        <f t="shared" si="67"/>
        <v>15.660347222222001</v>
      </c>
      <c r="O396" s="6">
        <f t="shared" si="65"/>
        <v>-68.477394000000004</v>
      </c>
    </row>
    <row r="397" spans="2:16" x14ac:dyDescent="0.25">
      <c r="B397" s="88">
        <v>11883833333.333</v>
      </c>
      <c r="C397" s="88">
        <v>-98.604118</v>
      </c>
      <c r="D397" s="88">
        <v>-92.402114999999995</v>
      </c>
      <c r="F397" s="6">
        <f t="shared" si="66"/>
        <v>16.992416666667001</v>
      </c>
      <c r="G397" s="6">
        <f t="shared" si="64"/>
        <v>-78.455169999999995</v>
      </c>
      <c r="J397" s="88">
        <v>11883833333.333</v>
      </c>
      <c r="K397" s="88">
        <v>-88.703888000000006</v>
      </c>
      <c r="L397" s="88">
        <v>-81.078682000000001</v>
      </c>
      <c r="N397" s="6">
        <f t="shared" si="67"/>
        <v>16.992416666667001</v>
      </c>
      <c r="O397" s="6">
        <f t="shared" si="65"/>
        <v>-67.565169999999995</v>
      </c>
    </row>
    <row r="398" spans="2:16" x14ac:dyDescent="0.25">
      <c r="B398" s="88">
        <v>12604791666.667</v>
      </c>
      <c r="C398" s="88">
        <v>-90.961089999999999</v>
      </c>
      <c r="D398" s="88">
        <v>-84.303391000000005</v>
      </c>
      <c r="F398" s="6">
        <f t="shared" si="66"/>
        <v>18.324486111111</v>
      </c>
      <c r="G398" s="6">
        <f t="shared" si="64"/>
        <v>-76.584418999999997</v>
      </c>
      <c r="J398" s="88">
        <v>12604791666.667</v>
      </c>
      <c r="K398" s="88">
        <v>-103.29495</v>
      </c>
      <c r="L398" s="88">
        <v>-95.417191000000003</v>
      </c>
      <c r="N398" s="6">
        <f t="shared" si="67"/>
        <v>18.324486111111</v>
      </c>
      <c r="O398" s="6">
        <f t="shared" si="65"/>
        <v>-76.245177999999996</v>
      </c>
    </row>
    <row r="399" spans="2:16" x14ac:dyDescent="0.25">
      <c r="B399" s="88">
        <v>13325750000</v>
      </c>
      <c r="C399" s="88">
        <v>-102.42689</v>
      </c>
      <c r="D399" s="88">
        <v>-95.118965000000003</v>
      </c>
      <c r="F399" s="6">
        <f t="shared" si="66"/>
        <v>19.656555555556</v>
      </c>
      <c r="G399" s="6">
        <f t="shared" si="64"/>
        <v>-88.470757000000006</v>
      </c>
      <c r="J399" s="88">
        <v>13325750000</v>
      </c>
      <c r="K399" s="88">
        <v>-102.81694</v>
      </c>
      <c r="L399" s="88">
        <v>-94.252983</v>
      </c>
      <c r="N399" s="6">
        <f t="shared" si="67"/>
        <v>19.656555555556</v>
      </c>
      <c r="O399" s="6">
        <f t="shared" si="65"/>
        <v>-79.607269000000002</v>
      </c>
    </row>
    <row r="400" spans="2:16" x14ac:dyDescent="0.25">
      <c r="B400" s="88">
        <v>14046708333.333</v>
      </c>
      <c r="C400" s="88">
        <v>-96.852997000000002</v>
      </c>
      <c r="D400" s="88">
        <v>-89.255172999999999</v>
      </c>
      <c r="F400" s="6">
        <f t="shared" si="66"/>
        <v>20.988624999999999</v>
      </c>
      <c r="G400" s="6">
        <f t="shared" si="64"/>
        <v>-88.126328000000001</v>
      </c>
      <c r="J400" s="88">
        <v>14046708333.333</v>
      </c>
      <c r="K400" s="88">
        <v>-94.137412999999995</v>
      </c>
      <c r="L400" s="88">
        <v>-86.147544999999994</v>
      </c>
      <c r="N400" s="6">
        <f t="shared" si="67"/>
        <v>20.988624999999999</v>
      </c>
      <c r="O400" s="6">
        <f t="shared" si="65"/>
        <v>-70.971808999999993</v>
      </c>
    </row>
    <row r="401" spans="2:16" x14ac:dyDescent="0.25">
      <c r="B401" s="88">
        <v>14767666666.667</v>
      </c>
      <c r="C401" s="88">
        <v>-91.904174999999995</v>
      </c>
      <c r="D401" s="88">
        <v>-84.571838</v>
      </c>
      <c r="F401" s="6">
        <f t="shared" si="66"/>
        <v>22.320694444444001</v>
      </c>
      <c r="G401" s="6">
        <f t="shared" si="64"/>
        <v>-89.017409999999998</v>
      </c>
      <c r="J401" s="88">
        <v>14767666666.667</v>
      </c>
      <c r="K401" s="88">
        <v>-92.258651999999998</v>
      </c>
      <c r="L401" s="88">
        <v>-84.111839000000003</v>
      </c>
      <c r="N401" s="6">
        <f t="shared" si="67"/>
        <v>22.320694444444001</v>
      </c>
      <c r="O401" s="6">
        <f t="shared" si="65"/>
        <v>-80.041816999999995</v>
      </c>
    </row>
    <row r="402" spans="2:16" x14ac:dyDescent="0.25">
      <c r="B402" s="88">
        <v>15488625000</v>
      </c>
      <c r="C402" s="88">
        <v>-96.216414999999998</v>
      </c>
      <c r="D402" s="88">
        <v>-89.039580999999998</v>
      </c>
      <c r="F402" s="6">
        <f t="shared" si="66"/>
        <v>23.652763888888998</v>
      </c>
      <c r="G402" s="6">
        <f t="shared" si="64"/>
        <v>-78.924369999999996</v>
      </c>
      <c r="J402" s="88">
        <v>15488625000</v>
      </c>
      <c r="K402" s="88">
        <v>-89.705757000000006</v>
      </c>
      <c r="L402" s="88">
        <v>-81.425979999999996</v>
      </c>
      <c r="N402" s="6">
        <f t="shared" si="67"/>
        <v>23.652763888888998</v>
      </c>
      <c r="O402" s="6">
        <f t="shared" si="65"/>
        <v>-73.568268000000003</v>
      </c>
    </row>
    <row r="403" spans="2:16" x14ac:dyDescent="0.25">
      <c r="B403" s="88">
        <v>16209583333.333</v>
      </c>
      <c r="C403" s="88">
        <v>-89.464187999999993</v>
      </c>
      <c r="D403" s="88">
        <v>-82.345528000000002</v>
      </c>
      <c r="F403" s="6">
        <f t="shared" si="66"/>
        <v>24.984833333333</v>
      </c>
      <c r="G403" s="6">
        <f t="shared" si="64"/>
        <v>-71.065132000000006</v>
      </c>
      <c r="J403" s="88">
        <v>16209583333.333</v>
      </c>
      <c r="K403" s="88">
        <v>-90.291542000000007</v>
      </c>
      <c r="L403" s="88">
        <v>-82.037330999999995</v>
      </c>
      <c r="N403" s="6">
        <f t="shared" si="67"/>
        <v>24.984833333333</v>
      </c>
      <c r="O403" s="6">
        <f t="shared" si="65"/>
        <v>-76.264526000000004</v>
      </c>
    </row>
    <row r="404" spans="2:16" x14ac:dyDescent="0.25">
      <c r="B404" s="88">
        <v>16930541666.667</v>
      </c>
      <c r="C404" s="88">
        <v>-76.392653999999993</v>
      </c>
      <c r="D404" s="88">
        <v>-68.929198999999997</v>
      </c>
      <c r="F404" s="6">
        <f t="shared" si="66"/>
        <v>26.316902777778001</v>
      </c>
      <c r="G404" s="6">
        <f t="shared" si="64"/>
        <v>-74.023658999999995</v>
      </c>
      <c r="J404" s="88">
        <v>16930541666.667</v>
      </c>
      <c r="K404" s="88">
        <v>-110.72132999999999</v>
      </c>
      <c r="L404" s="88">
        <v>-102.36857999999999</v>
      </c>
      <c r="N404" s="6">
        <f t="shared" si="67"/>
        <v>26.316902777778001</v>
      </c>
      <c r="O404" s="6">
        <f t="shared" si="65"/>
        <v>-82.075073000000003</v>
      </c>
    </row>
    <row r="405" spans="2:16" x14ac:dyDescent="0.25">
      <c r="B405" s="88">
        <v>17651500000</v>
      </c>
      <c r="C405" s="88">
        <v>-73.339332999999996</v>
      </c>
      <c r="D405" s="88">
        <v>-65.399940000000001</v>
      </c>
      <c r="F405" s="6">
        <f t="shared" si="66"/>
        <v>27.648972222222</v>
      </c>
      <c r="G405" s="6">
        <f t="shared" si="64"/>
        <v>-80.836098000000007</v>
      </c>
      <c r="J405" s="88">
        <v>17651500000</v>
      </c>
      <c r="K405" s="88">
        <v>-93.110000999999997</v>
      </c>
      <c r="L405" s="88">
        <v>-84.708686999999998</v>
      </c>
      <c r="N405" s="6">
        <f t="shared" si="67"/>
        <v>27.648972222222</v>
      </c>
      <c r="O405" s="6">
        <f t="shared" si="65"/>
        <v>-84.480002999999996</v>
      </c>
    </row>
    <row r="406" spans="2:16" x14ac:dyDescent="0.25">
      <c r="B406" s="88">
        <v>18372458333.333</v>
      </c>
      <c r="C406" s="88">
        <v>-80.922745000000006</v>
      </c>
      <c r="D406" s="88">
        <v>-71.557456999999999</v>
      </c>
      <c r="F406" s="6">
        <f t="shared" si="66"/>
        <v>28.981041666667</v>
      </c>
      <c r="G406" s="6">
        <f t="shared" si="64"/>
        <v>-99.469200000000001</v>
      </c>
      <c r="J406" s="88">
        <v>18372458333.333</v>
      </c>
      <c r="K406" s="88">
        <v>-87.199073999999996</v>
      </c>
      <c r="L406" s="88">
        <v>-78.654426999999998</v>
      </c>
      <c r="N406" s="6">
        <f t="shared" si="67"/>
        <v>28.981041666667</v>
      </c>
      <c r="O406" s="6">
        <f t="shared" si="65"/>
        <v>-80.515716999999995</v>
      </c>
    </row>
    <row r="407" spans="2:16" x14ac:dyDescent="0.25">
      <c r="B407" s="88">
        <v>19093416666.667</v>
      </c>
      <c r="C407" s="88">
        <v>-77.659469999999999</v>
      </c>
      <c r="D407" s="88">
        <v>-67.534912000000006</v>
      </c>
      <c r="F407" s="6">
        <f t="shared" si="66"/>
        <v>30.313111111110999</v>
      </c>
      <c r="G407" s="6">
        <f t="shared" si="64"/>
        <v>-89.733490000000003</v>
      </c>
      <c r="J407" s="88">
        <v>19093416666.667</v>
      </c>
      <c r="K407" s="88">
        <v>-87.298171999999994</v>
      </c>
      <c r="L407" s="88">
        <v>-77.957069000000004</v>
      </c>
      <c r="N407" s="6">
        <f t="shared" si="67"/>
        <v>30.313111111110999</v>
      </c>
      <c r="O407" s="6">
        <f t="shared" si="65"/>
        <v>-78.970496999999995</v>
      </c>
    </row>
    <row r="408" spans="2:16" x14ac:dyDescent="0.25">
      <c r="B408" s="88">
        <v>19814375000</v>
      </c>
      <c r="C408" s="88">
        <v>-82.339957999999996</v>
      </c>
      <c r="D408" s="88">
        <v>-72.648643000000007</v>
      </c>
      <c r="F408" s="6">
        <f t="shared" si="66"/>
        <v>31.645180555555999</v>
      </c>
      <c r="G408" s="6">
        <f t="shared" si="64"/>
        <v>-84.178687999999994</v>
      </c>
      <c r="J408" s="88">
        <v>19814375000</v>
      </c>
      <c r="K408" s="88">
        <v>-84.635452000000001</v>
      </c>
      <c r="L408" s="88">
        <v>-74.893456</v>
      </c>
      <c r="N408" s="6">
        <f t="shared" si="67"/>
        <v>31.645180555555999</v>
      </c>
      <c r="O408" s="6">
        <f t="shared" si="65"/>
        <v>-70.319839000000002</v>
      </c>
    </row>
    <row r="409" spans="2:16" x14ac:dyDescent="0.25">
      <c r="B409" s="88">
        <v>20535333333.333</v>
      </c>
      <c r="C409" s="88">
        <v>-80.513130000000004</v>
      </c>
      <c r="D409" s="88">
        <v>-71.262871000000004</v>
      </c>
      <c r="F409" s="6">
        <f t="shared" si="66"/>
        <v>32.977249999999998</v>
      </c>
      <c r="G409" s="6">
        <f t="shared" si="64"/>
        <v>-85.975616000000002</v>
      </c>
      <c r="J409" s="88">
        <v>20535333333.333</v>
      </c>
      <c r="K409" s="88">
        <v>-85.352256999999994</v>
      </c>
      <c r="L409" s="88">
        <v>-75.260825999999994</v>
      </c>
      <c r="N409" s="6">
        <f t="shared" si="67"/>
        <v>32.977249999999998</v>
      </c>
      <c r="O409" s="6">
        <f t="shared" si="65"/>
        <v>-64.251953</v>
      </c>
    </row>
    <row r="410" spans="2:16" x14ac:dyDescent="0.25">
      <c r="B410" s="88">
        <v>21256291666.667</v>
      </c>
      <c r="C410" s="88">
        <v>-89.022491000000002</v>
      </c>
      <c r="D410" s="88">
        <v>-79.123397999999995</v>
      </c>
      <c r="F410" s="6" t="s">
        <v>21</v>
      </c>
      <c r="J410" s="88">
        <v>21256291666.667</v>
      </c>
      <c r="K410" s="88">
        <v>-80.693961999999999</v>
      </c>
      <c r="L410" s="88">
        <v>-70.112198000000006</v>
      </c>
      <c r="N410" s="6" t="s">
        <v>21</v>
      </c>
    </row>
    <row r="411" spans="2:16" x14ac:dyDescent="0.25">
      <c r="B411" s="88">
        <v>21977250000</v>
      </c>
      <c r="C411" s="88">
        <v>-79.039444000000003</v>
      </c>
      <c r="D411" s="88">
        <v>-67.606796000000003</v>
      </c>
      <c r="J411" s="88">
        <v>21977250000</v>
      </c>
      <c r="K411" s="88">
        <v>-96.088165000000004</v>
      </c>
      <c r="L411" s="88">
        <v>-85.836860999999999</v>
      </c>
    </row>
    <row r="412" spans="2:16" x14ac:dyDescent="0.25">
      <c r="B412" s="88" t="s">
        <v>21</v>
      </c>
      <c r="J412" s="88" t="s">
        <v>21</v>
      </c>
    </row>
    <row r="413" spans="2:16" x14ac:dyDescent="0.25">
      <c r="F413" s="6" t="s">
        <v>59</v>
      </c>
      <c r="N413" s="6" t="s">
        <v>59</v>
      </c>
    </row>
    <row r="414" spans="2:16" ht="15.75" x14ac:dyDescent="0.25">
      <c r="F414" s="6" t="s">
        <v>19</v>
      </c>
      <c r="G414" s="6" t="str">
        <f t="shared" ref="G414:G433" si="68">D440</f>
        <v>4Rx4L dBc Log Mag(dB)</v>
      </c>
      <c r="H414" s="35">
        <v>4</v>
      </c>
      <c r="N414" s="6" t="s">
        <v>19</v>
      </c>
      <c r="O414" s="6" t="str">
        <f t="shared" ref="O414:O433" si="69">L440</f>
        <v>4Rx4L dBc Log Mag(dB)</v>
      </c>
      <c r="P414" s="35">
        <v>4</v>
      </c>
    </row>
    <row r="415" spans="2:16" ht="15.75" x14ac:dyDescent="0.25">
      <c r="B415" s="88" t="s">
        <v>57</v>
      </c>
      <c r="F415" s="6">
        <f t="shared" ref="F415:F433" si="70">B441/1000000000</f>
        <v>9</v>
      </c>
      <c r="G415" s="6">
        <f t="shared" si="68"/>
        <v>-74.895813000000004</v>
      </c>
      <c r="H415" s="36">
        <f>ABS(AVERAGE(G415:G433)-(H414-1)*10)</f>
        <v>114.79988715789474</v>
      </c>
      <c r="J415" s="88" t="s">
        <v>57</v>
      </c>
      <c r="N415" s="6">
        <f t="shared" ref="N415:N433" si="71">J441/1000000000</f>
        <v>9</v>
      </c>
      <c r="O415" s="6">
        <f t="shared" si="69"/>
        <v>-89.140259</v>
      </c>
      <c r="P415" s="36">
        <f>ABS(AVERAGE(O415:O433)-(P414-1)*10)</f>
        <v>118.44735921052632</v>
      </c>
    </row>
    <row r="416" spans="2:16" x14ac:dyDescent="0.25">
      <c r="B416" s="88" t="s">
        <v>19</v>
      </c>
      <c r="C416" s="88" t="s">
        <v>138</v>
      </c>
      <c r="D416" s="88" t="s">
        <v>58</v>
      </c>
      <c r="F416" s="6">
        <f t="shared" si="70"/>
        <v>10.943180555555999</v>
      </c>
      <c r="G416" s="6">
        <f t="shared" si="68"/>
        <v>-72.607033000000001</v>
      </c>
      <c r="J416" s="88" t="s">
        <v>19</v>
      </c>
      <c r="K416" s="88" t="s">
        <v>138</v>
      </c>
      <c r="L416" s="88" t="s">
        <v>58</v>
      </c>
      <c r="N416" s="6">
        <f t="shared" si="71"/>
        <v>10.943180555555999</v>
      </c>
      <c r="O416" s="6">
        <f t="shared" si="69"/>
        <v>-90.396957</v>
      </c>
    </row>
    <row r="417" spans="2:15" x14ac:dyDescent="0.25">
      <c r="B417" s="88">
        <v>9000000000</v>
      </c>
      <c r="C417" s="88">
        <v>-90.447959999999995</v>
      </c>
      <c r="D417" s="88">
        <v>-79.540999999999997</v>
      </c>
      <c r="F417" s="6">
        <f t="shared" si="70"/>
        <v>12.886361111111</v>
      </c>
      <c r="G417" s="6">
        <f t="shared" si="68"/>
        <v>-80.128463999999994</v>
      </c>
      <c r="J417" s="88">
        <v>9000000000</v>
      </c>
      <c r="K417" s="88">
        <v>-80.079284999999999</v>
      </c>
      <c r="L417" s="88">
        <v>-68.287163000000007</v>
      </c>
      <c r="N417" s="6">
        <f t="shared" si="71"/>
        <v>12.886361111111</v>
      </c>
      <c r="O417" s="6">
        <f t="shared" si="69"/>
        <v>-92.131523000000001</v>
      </c>
    </row>
    <row r="418" spans="2:15" x14ac:dyDescent="0.25">
      <c r="B418" s="88">
        <v>10332069444.444</v>
      </c>
      <c r="C418" s="88">
        <v>-78.719787999999994</v>
      </c>
      <c r="D418" s="88">
        <v>-72.315224000000001</v>
      </c>
      <c r="F418" s="6">
        <f t="shared" si="70"/>
        <v>14.829541666667</v>
      </c>
      <c r="G418" s="6">
        <f t="shared" si="68"/>
        <v>-81.351517000000001</v>
      </c>
      <c r="J418" s="88">
        <v>10332069444.444</v>
      </c>
      <c r="K418" s="88">
        <v>-75.190674000000001</v>
      </c>
      <c r="L418" s="88">
        <v>-67.769408999999996</v>
      </c>
      <c r="N418" s="6">
        <f t="shared" si="71"/>
        <v>14.829541666667</v>
      </c>
      <c r="O418" s="6">
        <f t="shared" si="69"/>
        <v>-81.986877000000007</v>
      </c>
    </row>
    <row r="419" spans="2:15" x14ac:dyDescent="0.25">
      <c r="B419" s="88">
        <v>11664138888.889</v>
      </c>
      <c r="C419" s="88">
        <v>-78.765656000000007</v>
      </c>
      <c r="D419" s="88">
        <v>-72.124816999999993</v>
      </c>
      <c r="F419" s="6">
        <f t="shared" si="70"/>
        <v>16.772722222222001</v>
      </c>
      <c r="G419" s="6">
        <f t="shared" si="68"/>
        <v>-77.993172000000001</v>
      </c>
      <c r="J419" s="88">
        <v>11664138888.889</v>
      </c>
      <c r="K419" s="88">
        <v>-75.547897000000006</v>
      </c>
      <c r="L419" s="88">
        <v>-68.437531000000007</v>
      </c>
      <c r="N419" s="6">
        <f t="shared" si="71"/>
        <v>16.772722222222001</v>
      </c>
      <c r="O419" s="6">
        <f t="shared" si="69"/>
        <v>-91.115662</v>
      </c>
    </row>
    <row r="420" spans="2:15" x14ac:dyDescent="0.25">
      <c r="B420" s="88">
        <v>12996208333.333</v>
      </c>
      <c r="C420" s="88">
        <v>-95.853179999999995</v>
      </c>
      <c r="D420" s="88">
        <v>-89.583824000000007</v>
      </c>
      <c r="F420" s="6">
        <f t="shared" si="70"/>
        <v>18.715902777777998</v>
      </c>
      <c r="G420" s="6">
        <f t="shared" si="68"/>
        <v>-84.801422000000002</v>
      </c>
      <c r="J420" s="88">
        <v>12996208333.333</v>
      </c>
      <c r="K420" s="88">
        <v>-86.367523000000006</v>
      </c>
      <c r="L420" s="88">
        <v>-78.946845999999994</v>
      </c>
      <c r="N420" s="6">
        <f t="shared" si="71"/>
        <v>18.715902777777998</v>
      </c>
      <c r="O420" s="6">
        <f t="shared" si="69"/>
        <v>-89.288803000000001</v>
      </c>
    </row>
    <row r="421" spans="2:15" x14ac:dyDescent="0.25">
      <c r="B421" s="88">
        <v>14328277777.778</v>
      </c>
      <c r="C421" s="88">
        <v>-82.771422999999999</v>
      </c>
      <c r="D421" s="88">
        <v>-76.569427000000005</v>
      </c>
      <c r="F421" s="6">
        <f t="shared" si="70"/>
        <v>20.659083333333001</v>
      </c>
      <c r="G421" s="6">
        <f t="shared" si="68"/>
        <v>-95.389954000000003</v>
      </c>
      <c r="J421" s="88">
        <v>14328277777.778</v>
      </c>
      <c r="K421" s="88">
        <v>-77.484970000000004</v>
      </c>
      <c r="L421" s="88">
        <v>-69.859763999999998</v>
      </c>
      <c r="N421" s="6">
        <f t="shared" si="71"/>
        <v>20.659083333333001</v>
      </c>
      <c r="O421" s="6">
        <f t="shared" si="69"/>
        <v>-95.204727000000005</v>
      </c>
    </row>
    <row r="422" spans="2:15" x14ac:dyDescent="0.25">
      <c r="B422" s="88">
        <v>15660347222.222</v>
      </c>
      <c r="C422" s="88">
        <v>-84.709571999999994</v>
      </c>
      <c r="D422" s="88">
        <v>-78.051879999999997</v>
      </c>
      <c r="F422" s="6">
        <f t="shared" si="70"/>
        <v>22.602263888888999</v>
      </c>
      <c r="G422" s="6">
        <f t="shared" si="68"/>
        <v>-101.03779</v>
      </c>
      <c r="J422" s="88">
        <v>15660347222.222</v>
      </c>
      <c r="K422" s="88">
        <v>-76.355155999999994</v>
      </c>
      <c r="L422" s="88">
        <v>-68.477394000000004</v>
      </c>
      <c r="N422" s="6">
        <f t="shared" si="71"/>
        <v>22.602263888888999</v>
      </c>
      <c r="O422" s="6">
        <f t="shared" si="69"/>
        <v>-80.313079999999999</v>
      </c>
    </row>
    <row r="423" spans="2:15" x14ac:dyDescent="0.25">
      <c r="B423" s="88">
        <v>16992416666.667</v>
      </c>
      <c r="C423" s="88">
        <v>-85.763092</v>
      </c>
      <c r="D423" s="88">
        <v>-78.455169999999995</v>
      </c>
      <c r="F423" s="6">
        <f t="shared" si="70"/>
        <v>24.545444444444001</v>
      </c>
      <c r="G423" s="6">
        <f t="shared" si="68"/>
        <v>-85.013869999999997</v>
      </c>
      <c r="J423" s="88">
        <v>16992416666.667</v>
      </c>
      <c r="K423" s="88">
        <v>-76.12912</v>
      </c>
      <c r="L423" s="88">
        <v>-67.565169999999995</v>
      </c>
      <c r="N423" s="6">
        <f t="shared" si="71"/>
        <v>24.545444444444001</v>
      </c>
      <c r="O423" s="6">
        <f t="shared" si="69"/>
        <v>-96.200339999999997</v>
      </c>
    </row>
    <row r="424" spans="2:15" x14ac:dyDescent="0.25">
      <c r="B424" s="88">
        <v>18324486111.111</v>
      </c>
      <c r="C424" s="88">
        <v>-84.182236000000003</v>
      </c>
      <c r="D424" s="88">
        <v>-76.584418999999997</v>
      </c>
      <c r="F424" s="6">
        <f t="shared" si="70"/>
        <v>26.488624999999999</v>
      </c>
      <c r="G424" s="6">
        <f t="shared" si="68"/>
        <v>-85.493758999999997</v>
      </c>
      <c r="J424" s="88">
        <v>18324486111.111</v>
      </c>
      <c r="K424" s="88">
        <v>-84.235045999999997</v>
      </c>
      <c r="L424" s="88">
        <v>-76.245177999999996</v>
      </c>
      <c r="N424" s="6">
        <f t="shared" si="71"/>
        <v>26.488624999999999</v>
      </c>
      <c r="O424" s="6">
        <f t="shared" si="69"/>
        <v>-90.205078</v>
      </c>
    </row>
    <row r="425" spans="2:15" x14ac:dyDescent="0.25">
      <c r="B425" s="88">
        <v>19656555555.556</v>
      </c>
      <c r="C425" s="88">
        <v>-95.803093000000004</v>
      </c>
      <c r="D425" s="88">
        <v>-88.470757000000006</v>
      </c>
      <c r="F425" s="6">
        <f t="shared" si="70"/>
        <v>28.431805555556</v>
      </c>
      <c r="G425" s="6">
        <f t="shared" si="68"/>
        <v>-84.411193999999995</v>
      </c>
      <c r="J425" s="88">
        <v>19656555555.556</v>
      </c>
      <c r="K425" s="88">
        <v>-87.754081999999997</v>
      </c>
      <c r="L425" s="88">
        <v>-79.607269000000002</v>
      </c>
      <c r="N425" s="6">
        <f t="shared" si="71"/>
        <v>28.431805555556</v>
      </c>
      <c r="O425" s="6">
        <f t="shared" si="69"/>
        <v>-87.590569000000002</v>
      </c>
    </row>
    <row r="426" spans="2:15" x14ac:dyDescent="0.25">
      <c r="B426" s="88">
        <v>20988625000</v>
      </c>
      <c r="C426" s="88">
        <v>-95.303162</v>
      </c>
      <c r="D426" s="88">
        <v>-88.126328000000001</v>
      </c>
      <c r="F426" s="6">
        <f t="shared" si="70"/>
        <v>30.374986111110999</v>
      </c>
      <c r="G426" s="6">
        <f t="shared" si="68"/>
        <v>-87.943747999999999</v>
      </c>
      <c r="J426" s="88">
        <v>20988625000</v>
      </c>
      <c r="K426" s="88">
        <v>-79.251587000000001</v>
      </c>
      <c r="L426" s="88">
        <v>-70.971808999999993</v>
      </c>
      <c r="N426" s="6">
        <f t="shared" si="71"/>
        <v>30.374986111110999</v>
      </c>
      <c r="O426" s="6">
        <f t="shared" si="69"/>
        <v>-88.037384000000003</v>
      </c>
    </row>
    <row r="427" spans="2:15" x14ac:dyDescent="0.25">
      <c r="B427" s="88">
        <v>22320694444.444</v>
      </c>
      <c r="C427" s="88">
        <v>-96.136070000000004</v>
      </c>
      <c r="D427" s="88">
        <v>-89.017409999999998</v>
      </c>
      <c r="F427" s="6">
        <f t="shared" si="70"/>
        <v>32.318166666666997</v>
      </c>
      <c r="G427" s="6">
        <f t="shared" si="68"/>
        <v>-88.769310000000004</v>
      </c>
      <c r="J427" s="88">
        <v>22320694444.444</v>
      </c>
      <c r="K427" s="88">
        <v>-88.296028000000007</v>
      </c>
      <c r="L427" s="88">
        <v>-80.041816999999995</v>
      </c>
      <c r="N427" s="6">
        <f t="shared" si="71"/>
        <v>32.318166666666997</v>
      </c>
      <c r="O427" s="6">
        <f t="shared" si="69"/>
        <v>-83.857933000000003</v>
      </c>
    </row>
    <row r="428" spans="2:15" x14ac:dyDescent="0.25">
      <c r="B428" s="88">
        <v>23652763888.889</v>
      </c>
      <c r="C428" s="88">
        <v>-86.387825000000007</v>
      </c>
      <c r="D428" s="88">
        <v>-78.924369999999996</v>
      </c>
      <c r="F428" s="6">
        <f t="shared" si="70"/>
        <v>34.261347222222</v>
      </c>
      <c r="G428" s="6">
        <f t="shared" si="68"/>
        <v>-82.926056000000003</v>
      </c>
      <c r="J428" s="88">
        <v>23652763888.889</v>
      </c>
      <c r="K428" s="88">
        <v>-81.921013000000002</v>
      </c>
      <c r="L428" s="88">
        <v>-73.568268000000003</v>
      </c>
      <c r="N428" s="6">
        <f t="shared" si="71"/>
        <v>34.261347222222</v>
      </c>
      <c r="O428" s="6">
        <f t="shared" si="69"/>
        <v>-82.627167</v>
      </c>
    </row>
    <row r="429" spans="2:15" x14ac:dyDescent="0.25">
      <c r="B429" s="88">
        <v>24984833333.333</v>
      </c>
      <c r="C429" s="88">
        <v>-79.004524000000004</v>
      </c>
      <c r="D429" s="88">
        <v>-71.065132000000006</v>
      </c>
      <c r="F429" s="6">
        <f t="shared" si="70"/>
        <v>36.204527777777997</v>
      </c>
      <c r="G429" s="6">
        <f t="shared" si="68"/>
        <v>-82.330878999999996</v>
      </c>
      <c r="J429" s="88">
        <v>24984833333.333</v>
      </c>
      <c r="K429" s="88">
        <v>-84.665840000000003</v>
      </c>
      <c r="L429" s="88">
        <v>-76.264526000000004</v>
      </c>
      <c r="N429" s="6">
        <f t="shared" si="71"/>
        <v>36.204527777777997</v>
      </c>
      <c r="O429" s="6">
        <f t="shared" si="69"/>
        <v>-79.125304999999997</v>
      </c>
    </row>
    <row r="430" spans="2:15" x14ac:dyDescent="0.25">
      <c r="B430" s="88">
        <v>26316902777.778</v>
      </c>
      <c r="C430" s="88">
        <v>-83.388938999999993</v>
      </c>
      <c r="D430" s="88">
        <v>-74.023658999999995</v>
      </c>
      <c r="F430" s="6">
        <f t="shared" si="70"/>
        <v>38.147708333333</v>
      </c>
      <c r="G430" s="6">
        <f t="shared" si="68"/>
        <v>-84.692497000000003</v>
      </c>
      <c r="J430" s="88">
        <v>26316902777.778</v>
      </c>
      <c r="K430" s="88">
        <v>-90.619720000000001</v>
      </c>
      <c r="L430" s="88">
        <v>-82.075073000000003</v>
      </c>
      <c r="N430" s="6">
        <f t="shared" si="71"/>
        <v>38.147708333333</v>
      </c>
      <c r="O430" s="6">
        <f t="shared" si="69"/>
        <v>-94.431458000000006</v>
      </c>
    </row>
    <row r="431" spans="2:15" x14ac:dyDescent="0.25">
      <c r="B431" s="88">
        <v>27648972222.222</v>
      </c>
      <c r="C431" s="88">
        <v>-90.960648000000006</v>
      </c>
      <c r="D431" s="88">
        <v>-80.836098000000007</v>
      </c>
      <c r="F431" s="6">
        <f t="shared" si="70"/>
        <v>40.090888888888998</v>
      </c>
      <c r="G431" s="6">
        <f t="shared" si="68"/>
        <v>-93.448853</v>
      </c>
      <c r="J431" s="88">
        <v>27648972222.222</v>
      </c>
      <c r="K431" s="88">
        <v>-93.821113999999994</v>
      </c>
      <c r="L431" s="88">
        <v>-84.480002999999996</v>
      </c>
      <c r="N431" s="6">
        <f t="shared" si="71"/>
        <v>40.090888888888998</v>
      </c>
      <c r="O431" s="6">
        <f t="shared" si="69"/>
        <v>-92.440894999999998</v>
      </c>
    </row>
    <row r="432" spans="2:15" x14ac:dyDescent="0.25">
      <c r="B432" s="88">
        <v>28981041666.667</v>
      </c>
      <c r="C432" s="88">
        <v>-109.16051</v>
      </c>
      <c r="D432" s="88">
        <v>-99.469200000000001</v>
      </c>
      <c r="F432" s="6">
        <f t="shared" si="70"/>
        <v>42.034069444444</v>
      </c>
      <c r="G432" s="6">
        <f t="shared" si="68"/>
        <v>-80.959159999999997</v>
      </c>
      <c r="J432" s="88">
        <v>28981041666.667</v>
      </c>
      <c r="K432" s="88">
        <v>-90.257712999999995</v>
      </c>
      <c r="L432" s="88">
        <v>-80.515716999999995</v>
      </c>
      <c r="N432" s="6">
        <f t="shared" si="71"/>
        <v>42.034069444444</v>
      </c>
      <c r="O432" s="6">
        <f t="shared" si="69"/>
        <v>-96.681290000000004</v>
      </c>
    </row>
    <row r="433" spans="2:16" x14ac:dyDescent="0.25">
      <c r="B433" s="88">
        <v>30313111111.111</v>
      </c>
      <c r="C433" s="88">
        <v>-98.983749000000003</v>
      </c>
      <c r="D433" s="88">
        <v>-89.733490000000003</v>
      </c>
      <c r="F433" s="6">
        <f t="shared" si="70"/>
        <v>43.977249999999998</v>
      </c>
      <c r="G433" s="6">
        <f t="shared" si="68"/>
        <v>-87.003365000000002</v>
      </c>
      <c r="J433" s="88">
        <v>30313111111.111</v>
      </c>
      <c r="K433" s="88">
        <v>-89.061927999999995</v>
      </c>
      <c r="L433" s="88">
        <v>-78.970496999999995</v>
      </c>
      <c r="N433" s="6">
        <f t="shared" si="71"/>
        <v>43.977249999999998</v>
      </c>
      <c r="O433" s="6">
        <f t="shared" si="69"/>
        <v>-79.724518000000003</v>
      </c>
    </row>
    <row r="434" spans="2:16" x14ac:dyDescent="0.25">
      <c r="B434" s="88">
        <v>31645180555.556</v>
      </c>
      <c r="C434" s="88">
        <v>-94.077781999999999</v>
      </c>
      <c r="D434" s="88">
        <v>-84.178687999999994</v>
      </c>
      <c r="F434" s="6" t="s">
        <v>21</v>
      </c>
      <c r="J434" s="88">
        <v>31645180555.556</v>
      </c>
      <c r="K434" s="88">
        <v>-80.901611000000003</v>
      </c>
      <c r="L434" s="88">
        <v>-70.319839000000002</v>
      </c>
      <c r="N434" s="6" t="s">
        <v>21</v>
      </c>
    </row>
    <row r="435" spans="2:16" x14ac:dyDescent="0.25">
      <c r="B435" s="88">
        <v>32977250000</v>
      </c>
      <c r="C435" s="88">
        <v>-97.408257000000006</v>
      </c>
      <c r="D435" s="88">
        <v>-85.975616000000002</v>
      </c>
      <c r="J435" s="88">
        <v>32977250000</v>
      </c>
      <c r="K435" s="88">
        <v>-74.503249999999994</v>
      </c>
      <c r="L435" s="88">
        <v>-64.251953</v>
      </c>
    </row>
    <row r="436" spans="2:16" x14ac:dyDescent="0.25">
      <c r="B436" s="88" t="s">
        <v>21</v>
      </c>
      <c r="J436" s="88" t="s">
        <v>21</v>
      </c>
    </row>
    <row r="437" spans="2:16" x14ac:dyDescent="0.25">
      <c r="F437" s="6" t="s">
        <v>61</v>
      </c>
      <c r="N437" s="6" t="s">
        <v>61</v>
      </c>
    </row>
    <row r="438" spans="2:16" ht="15.75" x14ac:dyDescent="0.25">
      <c r="F438" s="6" t="s">
        <v>19</v>
      </c>
      <c r="G438" s="6" t="str">
        <f t="shared" ref="G438:G457" si="72">D464</f>
        <v>4Rx5L dBc Log Mag(dB)</v>
      </c>
      <c r="H438" s="35">
        <v>4</v>
      </c>
      <c r="N438" s="6" t="s">
        <v>19</v>
      </c>
      <c r="O438" s="6" t="str">
        <f t="shared" ref="O438:O457" si="73">L464</f>
        <v>4Rx5L dBc Log Mag(dB)</v>
      </c>
      <c r="P438" s="35">
        <v>4</v>
      </c>
    </row>
    <row r="439" spans="2:16" ht="15.75" x14ac:dyDescent="0.25">
      <c r="B439" s="88" t="s">
        <v>59</v>
      </c>
      <c r="F439" s="6">
        <f t="shared" ref="F439:F457" si="74">B465/1000000000</f>
        <v>11.22725</v>
      </c>
      <c r="G439" s="6">
        <f t="shared" si="72"/>
        <v>-52.383381</v>
      </c>
      <c r="H439" s="36">
        <f>ABS(AVERAGE(G439:G457)-(H438-1)*10)</f>
        <v>110.84079678947369</v>
      </c>
      <c r="J439" s="88" t="s">
        <v>59</v>
      </c>
      <c r="N439" s="6">
        <f t="shared" ref="N439:N457" si="75">J465/1000000000</f>
        <v>11.22725</v>
      </c>
      <c r="O439" s="6">
        <f t="shared" si="73"/>
        <v>-60.970393999999999</v>
      </c>
      <c r="P439" s="36">
        <f>ABS(AVERAGE(O439:O457)-(P438-1)*10)</f>
        <v>103.80138047368422</v>
      </c>
    </row>
    <row r="440" spans="2:16" x14ac:dyDescent="0.25">
      <c r="B440" s="88" t="s">
        <v>19</v>
      </c>
      <c r="C440" s="88" t="s">
        <v>139</v>
      </c>
      <c r="D440" s="88" t="s">
        <v>60</v>
      </c>
      <c r="F440" s="6">
        <f t="shared" si="74"/>
        <v>13.047958333333</v>
      </c>
      <c r="G440" s="6">
        <f t="shared" si="72"/>
        <v>-68.219802999999999</v>
      </c>
      <c r="J440" s="88" t="s">
        <v>19</v>
      </c>
      <c r="K440" s="88" t="s">
        <v>139</v>
      </c>
      <c r="L440" s="88" t="s">
        <v>60</v>
      </c>
      <c r="N440" s="6">
        <f t="shared" si="75"/>
        <v>13.047958333333</v>
      </c>
      <c r="O440" s="6">
        <f t="shared" si="73"/>
        <v>-62.549239999999998</v>
      </c>
    </row>
    <row r="441" spans="2:16" x14ac:dyDescent="0.25">
      <c r="B441" s="88">
        <v>9000000000</v>
      </c>
      <c r="C441" s="88">
        <v>-85.802773000000002</v>
      </c>
      <c r="D441" s="88">
        <v>-74.895813000000004</v>
      </c>
      <c r="F441" s="6">
        <f t="shared" si="74"/>
        <v>14.868666666667</v>
      </c>
      <c r="G441" s="6">
        <f t="shared" si="72"/>
        <v>-70.420852999999994</v>
      </c>
      <c r="J441" s="88">
        <v>9000000000</v>
      </c>
      <c r="K441" s="88">
        <v>-100.93237999999999</v>
      </c>
      <c r="L441" s="88">
        <v>-89.140259</v>
      </c>
      <c r="N441" s="6">
        <f t="shared" si="75"/>
        <v>14.868666666667</v>
      </c>
      <c r="O441" s="6">
        <f t="shared" si="73"/>
        <v>-67.853522999999996</v>
      </c>
    </row>
    <row r="442" spans="2:16" x14ac:dyDescent="0.25">
      <c r="B442" s="88">
        <v>10943180555.556</v>
      </c>
      <c r="C442" s="88">
        <v>-79.011596999999995</v>
      </c>
      <c r="D442" s="88">
        <v>-72.607033000000001</v>
      </c>
      <c r="F442" s="6">
        <f t="shared" si="74"/>
        <v>16.689374999999998</v>
      </c>
      <c r="G442" s="6">
        <f t="shared" si="72"/>
        <v>-81.860847000000007</v>
      </c>
      <c r="J442" s="88">
        <v>10943180555.556</v>
      </c>
      <c r="K442" s="88">
        <v>-97.818222000000006</v>
      </c>
      <c r="L442" s="88">
        <v>-90.396957</v>
      </c>
      <c r="N442" s="6">
        <f t="shared" si="75"/>
        <v>16.689374999999998</v>
      </c>
      <c r="O442" s="6">
        <f t="shared" si="73"/>
        <v>-66.729918999999995</v>
      </c>
    </row>
    <row r="443" spans="2:16" x14ac:dyDescent="0.25">
      <c r="B443" s="88">
        <v>12886361111.111</v>
      </c>
      <c r="C443" s="88">
        <v>-86.769301999999996</v>
      </c>
      <c r="D443" s="88">
        <v>-80.128463999999994</v>
      </c>
      <c r="F443" s="6">
        <f t="shared" si="74"/>
        <v>18.510083333333</v>
      </c>
      <c r="G443" s="6">
        <f t="shared" si="72"/>
        <v>-72.223167000000004</v>
      </c>
      <c r="J443" s="88">
        <v>12886361111.111</v>
      </c>
      <c r="K443" s="88">
        <v>-99.241882000000004</v>
      </c>
      <c r="L443" s="88">
        <v>-92.131523000000001</v>
      </c>
      <c r="N443" s="6">
        <f t="shared" si="75"/>
        <v>18.510083333333</v>
      </c>
      <c r="O443" s="6">
        <f t="shared" si="73"/>
        <v>-67.888617999999994</v>
      </c>
    </row>
    <row r="444" spans="2:16" x14ac:dyDescent="0.25">
      <c r="B444" s="88">
        <v>14829541666.667</v>
      </c>
      <c r="C444" s="88">
        <v>-87.62088</v>
      </c>
      <c r="D444" s="88">
        <v>-81.351517000000001</v>
      </c>
      <c r="F444" s="6">
        <f t="shared" si="74"/>
        <v>20.330791666667</v>
      </c>
      <c r="G444" s="6">
        <f t="shared" si="72"/>
        <v>-78.764838999999995</v>
      </c>
      <c r="J444" s="88">
        <v>14829541666.667</v>
      </c>
      <c r="K444" s="88">
        <v>-89.407555000000002</v>
      </c>
      <c r="L444" s="88">
        <v>-81.986877000000007</v>
      </c>
      <c r="N444" s="6">
        <f t="shared" si="75"/>
        <v>20.330791666667</v>
      </c>
      <c r="O444" s="6">
        <f t="shared" si="73"/>
        <v>-74.950622999999993</v>
      </c>
    </row>
    <row r="445" spans="2:16" x14ac:dyDescent="0.25">
      <c r="B445" s="88">
        <v>16772722222.222</v>
      </c>
      <c r="C445" s="88">
        <v>-84.195175000000006</v>
      </c>
      <c r="D445" s="88">
        <v>-77.993172000000001</v>
      </c>
      <c r="F445" s="6">
        <f t="shared" si="74"/>
        <v>22.151499999999999</v>
      </c>
      <c r="G445" s="6">
        <f t="shared" si="72"/>
        <v>-81.578018</v>
      </c>
      <c r="J445" s="88">
        <v>16772722222.222</v>
      </c>
      <c r="K445" s="88">
        <v>-98.740868000000006</v>
      </c>
      <c r="L445" s="88">
        <v>-91.115662</v>
      </c>
      <c r="N445" s="6">
        <f t="shared" si="75"/>
        <v>22.151499999999999</v>
      </c>
      <c r="O445" s="6">
        <f t="shared" si="73"/>
        <v>-73.925597999999994</v>
      </c>
    </row>
    <row r="446" spans="2:16" x14ac:dyDescent="0.25">
      <c r="B446" s="88">
        <v>18715902777.778</v>
      </c>
      <c r="C446" s="88">
        <v>-91.459121999999994</v>
      </c>
      <c r="D446" s="88">
        <v>-84.801422000000002</v>
      </c>
      <c r="F446" s="6">
        <f t="shared" si="74"/>
        <v>23.972208333333</v>
      </c>
      <c r="G446" s="6">
        <f t="shared" si="72"/>
        <v>-77.163848999999999</v>
      </c>
      <c r="J446" s="88">
        <v>18715902777.778</v>
      </c>
      <c r="K446" s="88">
        <v>-97.166565000000006</v>
      </c>
      <c r="L446" s="88">
        <v>-89.288803000000001</v>
      </c>
      <c r="N446" s="6">
        <f t="shared" si="75"/>
        <v>23.972208333333</v>
      </c>
      <c r="O446" s="6">
        <f t="shared" si="73"/>
        <v>-71.310210999999995</v>
      </c>
    </row>
    <row r="447" spans="2:16" x14ac:dyDescent="0.25">
      <c r="B447" s="88">
        <v>20659083333.333</v>
      </c>
      <c r="C447" s="88">
        <v>-102.69788</v>
      </c>
      <c r="D447" s="88">
        <v>-95.389954000000003</v>
      </c>
      <c r="F447" s="6">
        <f t="shared" si="74"/>
        <v>25.792916666667001</v>
      </c>
      <c r="G447" s="6">
        <f t="shared" si="72"/>
        <v>-99.367096000000004</v>
      </c>
      <c r="J447" s="88">
        <v>20659083333.333</v>
      </c>
      <c r="K447" s="88">
        <v>-103.76868</v>
      </c>
      <c r="L447" s="88">
        <v>-95.204727000000005</v>
      </c>
      <c r="N447" s="6">
        <f t="shared" si="75"/>
        <v>25.792916666667001</v>
      </c>
      <c r="O447" s="6">
        <f t="shared" si="73"/>
        <v>-80.688934000000003</v>
      </c>
    </row>
    <row r="448" spans="2:16" x14ac:dyDescent="0.25">
      <c r="B448" s="88">
        <v>22602263888.889</v>
      </c>
      <c r="C448" s="88">
        <v>-108.6356</v>
      </c>
      <c r="D448" s="88">
        <v>-101.03779</v>
      </c>
      <c r="F448" s="6">
        <f t="shared" si="74"/>
        <v>27.613624999999999</v>
      </c>
      <c r="G448" s="6">
        <f t="shared" si="72"/>
        <v>-86.078102000000001</v>
      </c>
      <c r="J448" s="88">
        <v>22602263888.889</v>
      </c>
      <c r="K448" s="88">
        <v>-88.302948000000001</v>
      </c>
      <c r="L448" s="88">
        <v>-80.313079999999999</v>
      </c>
      <c r="N448" s="6">
        <f t="shared" si="75"/>
        <v>27.613624999999999</v>
      </c>
      <c r="O448" s="6">
        <f t="shared" si="73"/>
        <v>-70.206253000000004</v>
      </c>
    </row>
    <row r="449" spans="2:16" x14ac:dyDescent="0.25">
      <c r="B449" s="88">
        <v>24545444444.444</v>
      </c>
      <c r="C449" s="88">
        <v>-92.346207000000007</v>
      </c>
      <c r="D449" s="88">
        <v>-85.013869999999997</v>
      </c>
      <c r="F449" s="6">
        <f t="shared" si="74"/>
        <v>29.434333333333001</v>
      </c>
      <c r="G449" s="6">
        <f t="shared" si="72"/>
        <v>-84.174712999999997</v>
      </c>
      <c r="J449" s="88">
        <v>24545444444.444</v>
      </c>
      <c r="K449" s="88">
        <v>-104.34716</v>
      </c>
      <c r="L449" s="88">
        <v>-96.200339999999997</v>
      </c>
      <c r="N449" s="6">
        <f t="shared" si="75"/>
        <v>29.434333333333001</v>
      </c>
      <c r="O449" s="6">
        <f t="shared" si="73"/>
        <v>-73.107208</v>
      </c>
    </row>
    <row r="450" spans="2:16" x14ac:dyDescent="0.25">
      <c r="B450" s="88">
        <v>26488625000</v>
      </c>
      <c r="C450" s="88">
        <v>-92.670601000000005</v>
      </c>
      <c r="D450" s="88">
        <v>-85.493758999999997</v>
      </c>
      <c r="F450" s="6">
        <f t="shared" si="74"/>
        <v>31.255041666667001</v>
      </c>
      <c r="G450" s="6">
        <f t="shared" si="72"/>
        <v>-81.188507000000001</v>
      </c>
      <c r="J450" s="88">
        <v>26488625000</v>
      </c>
      <c r="K450" s="88">
        <v>-98.484855999999994</v>
      </c>
      <c r="L450" s="88">
        <v>-90.205078</v>
      </c>
      <c r="N450" s="6">
        <f t="shared" si="75"/>
        <v>31.255041666667001</v>
      </c>
      <c r="O450" s="6">
        <f t="shared" si="73"/>
        <v>-78.362228000000002</v>
      </c>
    </row>
    <row r="451" spans="2:16" x14ac:dyDescent="0.25">
      <c r="B451" s="88">
        <v>28431805555.556</v>
      </c>
      <c r="C451" s="88">
        <v>-91.529854</v>
      </c>
      <c r="D451" s="88">
        <v>-84.411193999999995</v>
      </c>
      <c r="F451" s="6">
        <f t="shared" si="74"/>
        <v>33.075749999999999</v>
      </c>
      <c r="G451" s="6">
        <f t="shared" si="72"/>
        <v>-90.261016999999995</v>
      </c>
      <c r="J451" s="88">
        <v>28431805555.556</v>
      </c>
      <c r="K451" s="88">
        <v>-95.844787999999994</v>
      </c>
      <c r="L451" s="88">
        <v>-87.590569000000002</v>
      </c>
      <c r="N451" s="6">
        <f t="shared" si="75"/>
        <v>33.075749999999999</v>
      </c>
      <c r="O451" s="6">
        <f t="shared" si="73"/>
        <v>-76.115066999999996</v>
      </c>
    </row>
    <row r="452" spans="2:16" x14ac:dyDescent="0.25">
      <c r="B452" s="88">
        <v>30374986111.111</v>
      </c>
      <c r="C452" s="88">
        <v>-95.407203999999993</v>
      </c>
      <c r="D452" s="88">
        <v>-87.943747999999999</v>
      </c>
      <c r="F452" s="6">
        <f t="shared" si="74"/>
        <v>34.896458333333001</v>
      </c>
      <c r="G452" s="6">
        <f t="shared" si="72"/>
        <v>-93.001236000000006</v>
      </c>
      <c r="J452" s="88">
        <v>30374986111.111</v>
      </c>
      <c r="K452" s="88">
        <v>-96.390120999999994</v>
      </c>
      <c r="L452" s="88">
        <v>-88.037384000000003</v>
      </c>
      <c r="N452" s="6">
        <f t="shared" si="75"/>
        <v>34.896458333333001</v>
      </c>
      <c r="O452" s="6">
        <f t="shared" si="73"/>
        <v>-71.907341000000002</v>
      </c>
    </row>
    <row r="453" spans="2:16" x14ac:dyDescent="0.25">
      <c r="B453" s="88">
        <v>32318166666.667</v>
      </c>
      <c r="C453" s="88">
        <v>-96.708702000000002</v>
      </c>
      <c r="D453" s="88">
        <v>-88.769310000000004</v>
      </c>
      <c r="F453" s="6">
        <f t="shared" si="74"/>
        <v>36.717166666666998</v>
      </c>
      <c r="G453" s="6">
        <f t="shared" si="72"/>
        <v>-84.393531999999993</v>
      </c>
      <c r="J453" s="88">
        <v>32318166666.667</v>
      </c>
      <c r="K453" s="88">
        <v>-92.259253999999999</v>
      </c>
      <c r="L453" s="88">
        <v>-83.857933000000003</v>
      </c>
      <c r="N453" s="6">
        <f t="shared" si="75"/>
        <v>36.717166666666998</v>
      </c>
      <c r="O453" s="6">
        <f t="shared" si="73"/>
        <v>-81.964934999999997</v>
      </c>
    </row>
    <row r="454" spans="2:16" x14ac:dyDescent="0.25">
      <c r="B454" s="88">
        <v>34261347222.222</v>
      </c>
      <c r="C454" s="88">
        <v>-92.291336000000001</v>
      </c>
      <c r="D454" s="88">
        <v>-82.926056000000003</v>
      </c>
      <c r="F454" s="6">
        <f t="shared" si="74"/>
        <v>38.537875</v>
      </c>
      <c r="G454" s="6">
        <f t="shared" si="72"/>
        <v>-87.115630999999993</v>
      </c>
      <c r="J454" s="88">
        <v>34261347222.222</v>
      </c>
      <c r="K454" s="88">
        <v>-91.171813999999998</v>
      </c>
      <c r="L454" s="88">
        <v>-82.627167</v>
      </c>
      <c r="N454" s="6">
        <f t="shared" si="75"/>
        <v>38.537875</v>
      </c>
      <c r="O454" s="6">
        <f t="shared" si="73"/>
        <v>-76.320937999999998</v>
      </c>
    </row>
    <row r="455" spans="2:16" x14ac:dyDescent="0.25">
      <c r="B455" s="88">
        <v>36204527777.778</v>
      </c>
      <c r="C455" s="88">
        <v>-92.455437000000003</v>
      </c>
      <c r="D455" s="88">
        <v>-82.330878999999996</v>
      </c>
      <c r="F455" s="6">
        <f t="shared" si="74"/>
        <v>40.358583333333002</v>
      </c>
      <c r="G455" s="6">
        <f t="shared" si="72"/>
        <v>-83.651732999999993</v>
      </c>
      <c r="J455" s="88">
        <v>36204527777.778</v>
      </c>
      <c r="K455" s="88">
        <v>-88.466414999999998</v>
      </c>
      <c r="L455" s="88">
        <v>-79.125304999999997</v>
      </c>
      <c r="N455" s="6">
        <f t="shared" si="75"/>
        <v>40.358583333333002</v>
      </c>
      <c r="O455" s="6">
        <f t="shared" si="73"/>
        <v>-91.614220000000003</v>
      </c>
    </row>
    <row r="456" spans="2:16" x14ac:dyDescent="0.25">
      <c r="B456" s="88">
        <v>38147708333.333</v>
      </c>
      <c r="C456" s="88">
        <v>-94.383812000000006</v>
      </c>
      <c r="D456" s="88">
        <v>-84.692497000000003</v>
      </c>
      <c r="F456" s="6">
        <f t="shared" si="74"/>
        <v>42.179291666666998</v>
      </c>
      <c r="G456" s="6">
        <f t="shared" si="72"/>
        <v>-84.114540000000005</v>
      </c>
      <c r="J456" s="88">
        <v>38147708333.333</v>
      </c>
      <c r="K456" s="88">
        <v>-104.17345</v>
      </c>
      <c r="L456" s="88">
        <v>-94.431458000000006</v>
      </c>
      <c r="N456" s="6">
        <f t="shared" si="75"/>
        <v>42.179291666666998</v>
      </c>
      <c r="O456" s="6">
        <f t="shared" si="73"/>
        <v>-77.941399000000004</v>
      </c>
    </row>
    <row r="457" spans="2:16" x14ac:dyDescent="0.25">
      <c r="B457" s="88">
        <v>40090888888.889</v>
      </c>
      <c r="C457" s="88">
        <v>-102.69911</v>
      </c>
      <c r="D457" s="88">
        <v>-93.448853</v>
      </c>
      <c r="F457" s="6">
        <f t="shared" si="74"/>
        <v>44</v>
      </c>
      <c r="G457" s="6">
        <f t="shared" si="72"/>
        <v>-80.014274999999998</v>
      </c>
      <c r="J457" s="88">
        <v>40090888888.889</v>
      </c>
      <c r="K457" s="88">
        <v>-102.53233</v>
      </c>
      <c r="L457" s="88">
        <v>-92.440894999999998</v>
      </c>
      <c r="N457" s="6">
        <f t="shared" si="75"/>
        <v>44</v>
      </c>
      <c r="O457" s="6">
        <f t="shared" si="73"/>
        <v>-77.819580000000002</v>
      </c>
    </row>
    <row r="458" spans="2:16" x14ac:dyDescent="0.25">
      <c r="B458" s="88">
        <v>42034069444.444</v>
      </c>
      <c r="C458" s="88">
        <v>-90.858253000000005</v>
      </c>
      <c r="D458" s="88">
        <v>-80.959159999999997</v>
      </c>
      <c r="F458" s="6" t="s">
        <v>21</v>
      </c>
      <c r="J458" s="88">
        <v>42034069444.444</v>
      </c>
      <c r="K458" s="88">
        <v>-107.26306</v>
      </c>
      <c r="L458" s="88">
        <v>-96.681290000000004</v>
      </c>
      <c r="N458" s="6" t="s">
        <v>21</v>
      </c>
    </row>
    <row r="459" spans="2:16" x14ac:dyDescent="0.25">
      <c r="B459" s="88">
        <v>43977250000</v>
      </c>
      <c r="C459" s="88">
        <v>-98.436004999999994</v>
      </c>
      <c r="D459" s="88">
        <v>-87.003365000000002</v>
      </c>
      <c r="J459" s="88">
        <v>43977250000</v>
      </c>
      <c r="K459" s="88">
        <v>-89.975814999999997</v>
      </c>
      <c r="L459" s="88">
        <v>-79.724518000000003</v>
      </c>
    </row>
    <row r="460" spans="2:16" x14ac:dyDescent="0.25">
      <c r="B460" s="88" t="s">
        <v>21</v>
      </c>
      <c r="J460" s="88" t="s">
        <v>21</v>
      </c>
    </row>
    <row r="461" spans="2:16" x14ac:dyDescent="0.25">
      <c r="F461" s="6" t="s">
        <v>63</v>
      </c>
      <c r="N461" s="6" t="s">
        <v>63</v>
      </c>
    </row>
    <row r="462" spans="2:16" ht="15.75" x14ac:dyDescent="0.25">
      <c r="F462" s="6" t="s">
        <v>19</v>
      </c>
      <c r="G462" s="6" t="str">
        <f t="shared" ref="G462:G481" si="76">D488</f>
        <v>N/A 5Rx1L dBc Log Mag(dB)</v>
      </c>
      <c r="H462" s="35">
        <v>5</v>
      </c>
      <c r="N462" s="6" t="s">
        <v>19</v>
      </c>
      <c r="O462" s="6" t="str">
        <f t="shared" ref="O462:O481" si="77">L488</f>
        <v>N/A 5Rx1L dBc Log Mag(dB)</v>
      </c>
      <c r="P462" s="35">
        <v>5</v>
      </c>
    </row>
    <row r="463" spans="2:16" ht="15.75" x14ac:dyDescent="0.25">
      <c r="B463" s="88" t="s">
        <v>61</v>
      </c>
      <c r="F463" s="6">
        <f t="shared" ref="F463:F481" si="78">B489/1000000000</f>
        <v>9</v>
      </c>
      <c r="G463" s="6">
        <f t="shared" si="76"/>
        <v>-82.270081000000005</v>
      </c>
      <c r="H463" s="36">
        <f>ABS(AVERAGE(G463:G481)-(H462-1)*10)</f>
        <v>129.57113042105266</v>
      </c>
      <c r="J463" s="88" t="s">
        <v>61</v>
      </c>
      <c r="N463" s="6">
        <f t="shared" ref="N463:N481" si="79">J489/1000000000</f>
        <v>9</v>
      </c>
      <c r="O463" s="6">
        <f t="shared" si="77"/>
        <v>-79.529731999999996</v>
      </c>
      <c r="P463" s="36">
        <f>ABS(AVERAGE(O463:O481)-(P462-1)*10)</f>
        <v>128.94281894736844</v>
      </c>
    </row>
    <row r="464" spans="2:16" x14ac:dyDescent="0.25">
      <c r="B464" s="88" t="s">
        <v>19</v>
      </c>
      <c r="C464" s="88" t="s">
        <v>140</v>
      </c>
      <c r="D464" s="88" t="s">
        <v>62</v>
      </c>
      <c r="F464" s="6">
        <f t="shared" si="78"/>
        <v>9.0344555555555992</v>
      </c>
      <c r="G464" s="6">
        <f t="shared" si="76"/>
        <v>-91.359718000000001</v>
      </c>
      <c r="J464" s="88" t="s">
        <v>19</v>
      </c>
      <c r="K464" s="88" t="s">
        <v>140</v>
      </c>
      <c r="L464" s="88" t="s">
        <v>62</v>
      </c>
      <c r="N464" s="6">
        <f t="shared" si="79"/>
        <v>9.0344555555555992</v>
      </c>
      <c r="O464" s="6">
        <f t="shared" si="77"/>
        <v>-91.787903</v>
      </c>
    </row>
    <row r="465" spans="2:15" x14ac:dyDescent="0.25">
      <c r="B465" s="88">
        <v>11227250000</v>
      </c>
      <c r="C465" s="88">
        <v>-63.290337000000001</v>
      </c>
      <c r="D465" s="88">
        <v>-52.383381</v>
      </c>
      <c r="F465" s="6">
        <f t="shared" si="78"/>
        <v>9.0689111111110989</v>
      </c>
      <c r="G465" s="6">
        <f t="shared" si="76"/>
        <v>-90.090248000000003</v>
      </c>
      <c r="J465" s="88">
        <v>11227250000</v>
      </c>
      <c r="K465" s="88">
        <v>-72.762512000000001</v>
      </c>
      <c r="L465" s="88">
        <v>-60.970393999999999</v>
      </c>
      <c r="N465" s="6">
        <f t="shared" si="79"/>
        <v>9.0689111111110989</v>
      </c>
      <c r="O465" s="6">
        <f t="shared" si="77"/>
        <v>-86.450287000000003</v>
      </c>
    </row>
    <row r="466" spans="2:15" x14ac:dyDescent="0.25">
      <c r="B466" s="88">
        <v>13047958333.333</v>
      </c>
      <c r="C466" s="88">
        <v>-74.624367000000007</v>
      </c>
      <c r="D466" s="88">
        <v>-68.219802999999999</v>
      </c>
      <c r="F466" s="6">
        <f t="shared" si="78"/>
        <v>9.1033666666666999</v>
      </c>
      <c r="G466" s="6">
        <f t="shared" si="76"/>
        <v>-93.586669999999998</v>
      </c>
      <c r="J466" s="88">
        <v>13047958333.333</v>
      </c>
      <c r="K466" s="88">
        <v>-69.970505000000003</v>
      </c>
      <c r="L466" s="88">
        <v>-62.549239999999998</v>
      </c>
      <c r="N466" s="6">
        <f t="shared" si="79"/>
        <v>9.1033666666666999</v>
      </c>
      <c r="O466" s="6">
        <f t="shared" si="77"/>
        <v>-83.580933000000002</v>
      </c>
    </row>
    <row r="467" spans="2:15" x14ac:dyDescent="0.25">
      <c r="B467" s="88">
        <v>14868666666.667</v>
      </c>
      <c r="C467" s="88">
        <v>-77.061690999999996</v>
      </c>
      <c r="D467" s="88">
        <v>-70.420852999999994</v>
      </c>
      <c r="F467" s="6">
        <f t="shared" si="78"/>
        <v>9.1378222222221996</v>
      </c>
      <c r="G467" s="6">
        <f t="shared" si="76"/>
        <v>-93.400276000000005</v>
      </c>
      <c r="J467" s="88">
        <v>14868666666.667</v>
      </c>
      <c r="K467" s="88">
        <v>-74.963881999999998</v>
      </c>
      <c r="L467" s="88">
        <v>-67.853522999999996</v>
      </c>
      <c r="N467" s="6">
        <f t="shared" si="79"/>
        <v>9.1378222222221996</v>
      </c>
      <c r="O467" s="6">
        <f t="shared" si="77"/>
        <v>-87.229079999999996</v>
      </c>
    </row>
    <row r="468" spans="2:15" x14ac:dyDescent="0.25">
      <c r="B468" s="88">
        <v>16689375000</v>
      </c>
      <c r="C468" s="88">
        <v>-88.130202999999995</v>
      </c>
      <c r="D468" s="88">
        <v>-81.860847000000007</v>
      </c>
      <c r="F468" s="6">
        <f t="shared" si="78"/>
        <v>9.1722777777777988</v>
      </c>
      <c r="G468" s="6">
        <f t="shared" si="76"/>
        <v>-94.969230999999994</v>
      </c>
      <c r="J468" s="88">
        <v>16689375000</v>
      </c>
      <c r="K468" s="88">
        <v>-74.150604000000001</v>
      </c>
      <c r="L468" s="88">
        <v>-66.729918999999995</v>
      </c>
      <c r="N468" s="6">
        <f t="shared" si="79"/>
        <v>9.1722777777777988</v>
      </c>
      <c r="O468" s="6">
        <f t="shared" si="77"/>
        <v>-84.156318999999996</v>
      </c>
    </row>
    <row r="469" spans="2:15" x14ac:dyDescent="0.25">
      <c r="B469" s="88">
        <v>18510083333.333</v>
      </c>
      <c r="C469" s="88">
        <v>-78.425171000000006</v>
      </c>
      <c r="D469" s="88">
        <v>-72.223167000000004</v>
      </c>
      <c r="F469" s="6">
        <f t="shared" si="78"/>
        <v>9.2067333333333004</v>
      </c>
      <c r="G469" s="6">
        <f t="shared" si="76"/>
        <v>-96.893539000000004</v>
      </c>
      <c r="J469" s="88">
        <v>18510083333.333</v>
      </c>
      <c r="K469" s="88">
        <v>-75.513824</v>
      </c>
      <c r="L469" s="88">
        <v>-67.888617999999994</v>
      </c>
      <c r="N469" s="6">
        <f t="shared" si="79"/>
        <v>9.2067333333333004</v>
      </c>
      <c r="O469" s="6">
        <f t="shared" si="77"/>
        <v>-82.52713</v>
      </c>
    </row>
    <row r="470" spans="2:15" x14ac:dyDescent="0.25">
      <c r="B470" s="88">
        <v>20330791666.667</v>
      </c>
      <c r="C470" s="88">
        <v>-85.422531000000006</v>
      </c>
      <c r="D470" s="88">
        <v>-78.764838999999995</v>
      </c>
      <c r="F470" s="6">
        <f t="shared" si="78"/>
        <v>9.2411888888889013</v>
      </c>
      <c r="G470" s="6">
        <f t="shared" si="76"/>
        <v>-94.809982000000005</v>
      </c>
      <c r="J470" s="88">
        <v>20330791666.667</v>
      </c>
      <c r="K470" s="88">
        <v>-82.828384</v>
      </c>
      <c r="L470" s="88">
        <v>-74.950622999999993</v>
      </c>
      <c r="N470" s="6">
        <f t="shared" si="79"/>
        <v>9.2411888888889013</v>
      </c>
      <c r="O470" s="6">
        <f t="shared" si="77"/>
        <v>-90.506446999999994</v>
      </c>
    </row>
    <row r="471" spans="2:15" x14ac:dyDescent="0.25">
      <c r="B471" s="88">
        <v>22151500000</v>
      </c>
      <c r="C471" s="88">
        <v>-88.885941000000003</v>
      </c>
      <c r="D471" s="88">
        <v>-81.578018</v>
      </c>
      <c r="F471" s="6">
        <f t="shared" si="78"/>
        <v>9.2756444444444011</v>
      </c>
      <c r="G471" s="6">
        <f t="shared" si="76"/>
        <v>-88.382621999999998</v>
      </c>
      <c r="J471" s="88">
        <v>22151500000</v>
      </c>
      <c r="K471" s="88">
        <v>-82.489547999999999</v>
      </c>
      <c r="L471" s="88">
        <v>-73.925597999999994</v>
      </c>
      <c r="N471" s="6">
        <f t="shared" si="79"/>
        <v>9.2756444444444011</v>
      </c>
      <c r="O471" s="6">
        <f t="shared" si="77"/>
        <v>-92.569846999999996</v>
      </c>
    </row>
    <row r="472" spans="2:15" x14ac:dyDescent="0.25">
      <c r="B472" s="88">
        <v>23972208333.333</v>
      </c>
      <c r="C472" s="88">
        <v>-84.761673000000002</v>
      </c>
      <c r="D472" s="88">
        <v>-77.163848999999999</v>
      </c>
      <c r="F472" s="6">
        <f t="shared" si="78"/>
        <v>9.3101000000000003</v>
      </c>
      <c r="G472" s="6">
        <f t="shared" si="76"/>
        <v>-85.122101000000001</v>
      </c>
      <c r="J472" s="88">
        <v>23972208333.333</v>
      </c>
      <c r="K472" s="88">
        <v>-79.300078999999997</v>
      </c>
      <c r="L472" s="88">
        <v>-71.310210999999995</v>
      </c>
      <c r="N472" s="6">
        <f t="shared" si="79"/>
        <v>9.3101000000000003</v>
      </c>
      <c r="O472" s="6">
        <f t="shared" si="77"/>
        <v>-84.545249999999996</v>
      </c>
    </row>
    <row r="473" spans="2:15" x14ac:dyDescent="0.25">
      <c r="B473" s="88">
        <v>25792916666.667</v>
      </c>
      <c r="C473" s="88">
        <v>-106.69943000000001</v>
      </c>
      <c r="D473" s="88">
        <v>-99.367096000000004</v>
      </c>
      <c r="F473" s="6">
        <f t="shared" si="78"/>
        <v>9.3445555555555995</v>
      </c>
      <c r="G473" s="6">
        <f t="shared" si="76"/>
        <v>-91.376480000000001</v>
      </c>
      <c r="J473" s="88">
        <v>25792916666.667</v>
      </c>
      <c r="K473" s="88">
        <v>-88.835753999999994</v>
      </c>
      <c r="L473" s="88">
        <v>-80.688934000000003</v>
      </c>
      <c r="N473" s="6">
        <f t="shared" si="79"/>
        <v>9.3445555555555995</v>
      </c>
      <c r="O473" s="6">
        <f t="shared" si="77"/>
        <v>-94.661499000000006</v>
      </c>
    </row>
    <row r="474" spans="2:15" x14ac:dyDescent="0.25">
      <c r="B474" s="88">
        <v>27613625000</v>
      </c>
      <c r="C474" s="88">
        <v>-93.254936000000001</v>
      </c>
      <c r="D474" s="88">
        <v>-86.078102000000001</v>
      </c>
      <c r="F474" s="6">
        <f t="shared" si="78"/>
        <v>9.3790111111110992</v>
      </c>
      <c r="G474" s="6">
        <f t="shared" si="76"/>
        <v>-94.164351999999994</v>
      </c>
      <c r="J474" s="88">
        <v>27613625000</v>
      </c>
      <c r="K474" s="88">
        <v>-78.486030999999997</v>
      </c>
      <c r="L474" s="88">
        <v>-70.206253000000004</v>
      </c>
      <c r="N474" s="6">
        <f t="shared" si="79"/>
        <v>9.3790111111110992</v>
      </c>
      <c r="O474" s="6">
        <f t="shared" si="77"/>
        <v>-90.701599000000002</v>
      </c>
    </row>
    <row r="475" spans="2:15" x14ac:dyDescent="0.25">
      <c r="B475" s="88">
        <v>29434333333.333</v>
      </c>
      <c r="C475" s="88">
        <v>-91.293364999999994</v>
      </c>
      <c r="D475" s="88">
        <v>-84.174712999999997</v>
      </c>
      <c r="F475" s="6">
        <f t="shared" si="78"/>
        <v>9.4134666666667002</v>
      </c>
      <c r="G475" s="6">
        <f t="shared" si="76"/>
        <v>-86.664321999999999</v>
      </c>
      <c r="J475" s="88">
        <v>29434333333.333</v>
      </c>
      <c r="K475" s="88">
        <v>-81.361419999999995</v>
      </c>
      <c r="L475" s="88">
        <v>-73.107208</v>
      </c>
      <c r="N475" s="6">
        <f t="shared" si="79"/>
        <v>9.4134666666667002</v>
      </c>
      <c r="O475" s="6">
        <f t="shared" si="77"/>
        <v>-93.661361999999997</v>
      </c>
    </row>
    <row r="476" spans="2:15" x14ac:dyDescent="0.25">
      <c r="B476" s="88">
        <v>31255041666.667</v>
      </c>
      <c r="C476" s="88">
        <v>-88.651961999999997</v>
      </c>
      <c r="D476" s="88">
        <v>-81.188507000000001</v>
      </c>
      <c r="F476" s="6">
        <f t="shared" si="78"/>
        <v>9.4479222222221999</v>
      </c>
      <c r="G476" s="6">
        <f t="shared" si="76"/>
        <v>-81.540520000000001</v>
      </c>
      <c r="J476" s="88">
        <v>31255041666.667</v>
      </c>
      <c r="K476" s="88">
        <v>-86.714973000000001</v>
      </c>
      <c r="L476" s="88">
        <v>-78.362228000000002</v>
      </c>
      <c r="N476" s="6">
        <f t="shared" si="79"/>
        <v>9.4479222222221999</v>
      </c>
      <c r="O476" s="6">
        <f t="shared" si="77"/>
        <v>-99.997833</v>
      </c>
    </row>
    <row r="477" spans="2:15" x14ac:dyDescent="0.25">
      <c r="B477" s="88">
        <v>33075750000</v>
      </c>
      <c r="C477" s="88">
        <v>-98.200408999999993</v>
      </c>
      <c r="D477" s="88">
        <v>-90.261016999999995</v>
      </c>
      <c r="F477" s="6">
        <f t="shared" si="78"/>
        <v>9.4823777777777991</v>
      </c>
      <c r="G477" s="6">
        <f t="shared" si="76"/>
        <v>-86.568648999999994</v>
      </c>
      <c r="J477" s="88">
        <v>33075750000</v>
      </c>
      <c r="K477" s="88">
        <v>-84.516388000000006</v>
      </c>
      <c r="L477" s="88">
        <v>-76.115066999999996</v>
      </c>
      <c r="N477" s="6">
        <f t="shared" si="79"/>
        <v>9.4823777777777991</v>
      </c>
      <c r="O477" s="6">
        <f t="shared" si="77"/>
        <v>-96.882225000000005</v>
      </c>
    </row>
    <row r="478" spans="2:15" x14ac:dyDescent="0.25">
      <c r="B478" s="88">
        <v>34896458333.333</v>
      </c>
      <c r="C478" s="88">
        <v>-102.36651999999999</v>
      </c>
      <c r="D478" s="88">
        <v>-93.001236000000006</v>
      </c>
      <c r="F478" s="6">
        <f t="shared" si="78"/>
        <v>9.5168333333332988</v>
      </c>
      <c r="G478" s="6">
        <f t="shared" si="76"/>
        <v>-82.426192999999998</v>
      </c>
      <c r="J478" s="88">
        <v>34896458333.333</v>
      </c>
      <c r="K478" s="88">
        <v>-80.451995999999994</v>
      </c>
      <c r="L478" s="88">
        <v>-71.907341000000002</v>
      </c>
      <c r="N478" s="6">
        <f t="shared" si="79"/>
        <v>9.5168333333332988</v>
      </c>
      <c r="O478" s="6">
        <f t="shared" si="77"/>
        <v>-96.500846999999993</v>
      </c>
    </row>
    <row r="479" spans="2:15" x14ac:dyDescent="0.25">
      <c r="B479" s="88">
        <v>36717166666.667</v>
      </c>
      <c r="C479" s="88">
        <v>-94.518089000000003</v>
      </c>
      <c r="D479" s="88">
        <v>-84.393531999999993</v>
      </c>
      <c r="F479" s="6">
        <f t="shared" si="78"/>
        <v>9.5512888888889016</v>
      </c>
      <c r="G479" s="6">
        <f t="shared" si="76"/>
        <v>-87.456772000000001</v>
      </c>
      <c r="J479" s="88">
        <v>36717166666.667</v>
      </c>
      <c r="K479" s="88">
        <v>-91.306038000000001</v>
      </c>
      <c r="L479" s="88">
        <v>-81.964934999999997</v>
      </c>
      <c r="N479" s="6">
        <f t="shared" si="79"/>
        <v>9.5512888888889016</v>
      </c>
      <c r="O479" s="6">
        <f t="shared" si="77"/>
        <v>-85.153412000000003</v>
      </c>
    </row>
    <row r="480" spans="2:15" x14ac:dyDescent="0.25">
      <c r="B480" s="88">
        <v>38537875000</v>
      </c>
      <c r="C480" s="88">
        <v>-96.806945999999996</v>
      </c>
      <c r="D480" s="88">
        <v>-87.115630999999993</v>
      </c>
      <c r="F480" s="6">
        <f t="shared" si="78"/>
        <v>9.5857444444444013</v>
      </c>
      <c r="G480" s="6">
        <f t="shared" si="76"/>
        <v>-96.961060000000003</v>
      </c>
      <c r="J480" s="88">
        <v>38537875000</v>
      </c>
      <c r="K480" s="88">
        <v>-86.062934999999996</v>
      </c>
      <c r="L480" s="88">
        <v>-76.320937999999998</v>
      </c>
      <c r="N480" s="6">
        <f t="shared" si="79"/>
        <v>9.5857444444444013</v>
      </c>
      <c r="O480" s="6">
        <f t="shared" si="77"/>
        <v>-84.797011999999995</v>
      </c>
    </row>
    <row r="481" spans="2:16" x14ac:dyDescent="0.25">
      <c r="B481" s="88">
        <v>40358583333.333</v>
      </c>
      <c r="C481" s="88">
        <v>-92.901993000000004</v>
      </c>
      <c r="D481" s="88">
        <v>-83.651732999999993</v>
      </c>
      <c r="F481" s="6">
        <f t="shared" si="78"/>
        <v>9.6202000000000005</v>
      </c>
      <c r="G481" s="6">
        <f t="shared" si="76"/>
        <v>-83.808661999999998</v>
      </c>
      <c r="J481" s="88">
        <v>40358583333.333</v>
      </c>
      <c r="K481" s="88">
        <v>-101.70565000000001</v>
      </c>
      <c r="L481" s="88">
        <v>-91.614220000000003</v>
      </c>
      <c r="N481" s="6">
        <f t="shared" si="79"/>
        <v>9.6202000000000005</v>
      </c>
      <c r="O481" s="6">
        <f t="shared" si="77"/>
        <v>-84.674842999999996</v>
      </c>
    </row>
    <row r="482" spans="2:16" x14ac:dyDescent="0.25">
      <c r="B482" s="88">
        <v>42179291666.667</v>
      </c>
      <c r="C482" s="88">
        <v>-94.013633999999996</v>
      </c>
      <c r="D482" s="88">
        <v>-84.114540000000005</v>
      </c>
      <c r="F482" s="6" t="s">
        <v>21</v>
      </c>
      <c r="J482" s="88">
        <v>42179291666.667</v>
      </c>
      <c r="K482" s="88">
        <v>-88.523162999999997</v>
      </c>
      <c r="L482" s="88">
        <v>-77.941399000000004</v>
      </c>
      <c r="N482" s="6" t="s">
        <v>21</v>
      </c>
    </row>
    <row r="483" spans="2:16" x14ac:dyDescent="0.25">
      <c r="B483" s="88">
        <v>44000000000</v>
      </c>
      <c r="C483" s="88">
        <v>-91.446915000000004</v>
      </c>
      <c r="D483" s="88">
        <v>-80.014274999999998</v>
      </c>
      <c r="J483" s="88">
        <v>44000000000</v>
      </c>
      <c r="K483" s="88">
        <v>-88.070876999999996</v>
      </c>
      <c r="L483" s="88">
        <v>-77.819580000000002</v>
      </c>
    </row>
    <row r="484" spans="2:16" x14ac:dyDescent="0.25">
      <c r="B484" s="88" t="s">
        <v>21</v>
      </c>
      <c r="J484" s="88" t="s">
        <v>21</v>
      </c>
    </row>
    <row r="485" spans="2:16" x14ac:dyDescent="0.25">
      <c r="F485" s="6" t="s">
        <v>64</v>
      </c>
      <c r="N485" s="6" t="s">
        <v>64</v>
      </c>
    </row>
    <row r="486" spans="2:16" ht="15.75" x14ac:dyDescent="0.25">
      <c r="F486" s="6" t="s">
        <v>19</v>
      </c>
      <c r="G486" s="6" t="str">
        <f t="shared" ref="G486:G505" si="80">D512</f>
        <v>5Rx2L dBc Log Mag(dB)</v>
      </c>
      <c r="H486" s="35">
        <v>5</v>
      </c>
      <c r="N486" s="6" t="s">
        <v>19</v>
      </c>
      <c r="O486" s="6" t="str">
        <f t="shared" ref="O486:O505" si="81">L512</f>
        <v>5Rx2L dBc Log Mag(dB)</v>
      </c>
      <c r="P486" s="35">
        <v>5</v>
      </c>
    </row>
    <row r="487" spans="2:16" ht="15.75" x14ac:dyDescent="0.25">
      <c r="B487" s="88" t="s">
        <v>63</v>
      </c>
      <c r="F487" s="6">
        <f t="shared" ref="F487:F505" si="82">B513/1000000000</f>
        <v>9</v>
      </c>
      <c r="G487" s="6">
        <f t="shared" si="80"/>
        <v>-73.963950999999994</v>
      </c>
      <c r="H487" s="36">
        <f>ABS(AVERAGE(G487:G505)-(H486-1)*10)</f>
        <v>115.68128800000001</v>
      </c>
      <c r="J487" s="88" t="s">
        <v>63</v>
      </c>
      <c r="N487" s="6">
        <f t="shared" ref="N487:N505" si="83">J513/1000000000</f>
        <v>9</v>
      </c>
      <c r="O487" s="6">
        <f t="shared" si="81"/>
        <v>-85.868308999999996</v>
      </c>
      <c r="P487" s="36">
        <f>ABS(AVERAGE(O487:O505)-(P486-1)*10)</f>
        <v>132.70386926315788</v>
      </c>
    </row>
    <row r="488" spans="2:16" x14ac:dyDescent="0.25">
      <c r="B488" s="88" t="s">
        <v>19</v>
      </c>
      <c r="C488" s="88" t="s">
        <v>141</v>
      </c>
      <c r="D488" s="88" t="s">
        <v>290</v>
      </c>
      <c r="F488" s="6">
        <f t="shared" si="82"/>
        <v>9.4787888888889</v>
      </c>
      <c r="G488" s="6">
        <f t="shared" si="80"/>
        <v>-83.099266</v>
      </c>
      <c r="J488" s="88" t="s">
        <v>19</v>
      </c>
      <c r="K488" s="88" t="s">
        <v>141</v>
      </c>
      <c r="L488" s="88" t="s">
        <v>290</v>
      </c>
      <c r="N488" s="6">
        <f t="shared" si="83"/>
        <v>9.4787888888889</v>
      </c>
      <c r="O488" s="6">
        <f t="shared" si="81"/>
        <v>-96.826637000000005</v>
      </c>
    </row>
    <row r="489" spans="2:16" x14ac:dyDescent="0.25">
      <c r="B489" s="88">
        <v>9000000000</v>
      </c>
      <c r="C489" s="88">
        <v>-93.177040000000005</v>
      </c>
      <c r="D489" s="88">
        <v>-82.270081000000005</v>
      </c>
      <c r="F489" s="6">
        <f t="shared" si="82"/>
        <v>9.9575777777778001</v>
      </c>
      <c r="G489" s="6">
        <f t="shared" si="80"/>
        <v>-79.493690000000001</v>
      </c>
      <c r="J489" s="88">
        <v>9000000000</v>
      </c>
      <c r="K489" s="88">
        <v>-91.321854000000002</v>
      </c>
      <c r="L489" s="88">
        <v>-79.529731999999996</v>
      </c>
      <c r="N489" s="6">
        <f t="shared" si="83"/>
        <v>9.9575777777778001</v>
      </c>
      <c r="O489" s="6">
        <f t="shared" si="81"/>
        <v>-93.164130999999998</v>
      </c>
    </row>
    <row r="490" spans="2:16" x14ac:dyDescent="0.25">
      <c r="B490" s="88">
        <v>9034455555.5555992</v>
      </c>
      <c r="C490" s="88">
        <v>-97.764281999999994</v>
      </c>
      <c r="D490" s="88">
        <v>-91.359718000000001</v>
      </c>
      <c r="F490" s="6">
        <f t="shared" si="82"/>
        <v>10.436366666667</v>
      </c>
      <c r="G490" s="6">
        <f t="shared" si="80"/>
        <v>-72.948830000000001</v>
      </c>
      <c r="J490" s="88">
        <v>9034455555.5555992</v>
      </c>
      <c r="K490" s="88">
        <v>-99.209175000000002</v>
      </c>
      <c r="L490" s="88">
        <v>-91.787903</v>
      </c>
      <c r="N490" s="6">
        <f t="shared" si="83"/>
        <v>10.436366666667</v>
      </c>
      <c r="O490" s="6">
        <f t="shared" si="81"/>
        <v>-91.647491000000002</v>
      </c>
    </row>
    <row r="491" spans="2:16" x14ac:dyDescent="0.25">
      <c r="B491" s="88">
        <v>9068911111.1110992</v>
      </c>
      <c r="C491" s="88">
        <v>-96.731087000000002</v>
      </c>
      <c r="D491" s="88">
        <v>-90.090248000000003</v>
      </c>
      <c r="F491" s="6">
        <f t="shared" si="82"/>
        <v>10.915155555556</v>
      </c>
      <c r="G491" s="6">
        <f t="shared" si="80"/>
        <v>-77.549048999999997</v>
      </c>
      <c r="J491" s="88">
        <v>9068911111.1110992</v>
      </c>
      <c r="K491" s="88">
        <v>-93.560646000000006</v>
      </c>
      <c r="L491" s="88">
        <v>-86.450287000000003</v>
      </c>
      <c r="N491" s="6">
        <f t="shared" si="83"/>
        <v>10.915155555556</v>
      </c>
      <c r="O491" s="6">
        <f t="shared" si="81"/>
        <v>-88.447631999999999</v>
      </c>
    </row>
    <row r="492" spans="2:16" x14ac:dyDescent="0.25">
      <c r="B492" s="88">
        <v>9103366666.6667004</v>
      </c>
      <c r="C492" s="88">
        <v>-99.856026</v>
      </c>
      <c r="D492" s="88">
        <v>-93.586669999999998</v>
      </c>
      <c r="F492" s="6">
        <f t="shared" si="82"/>
        <v>11.393944444444001</v>
      </c>
      <c r="G492" s="6">
        <f t="shared" si="80"/>
        <v>-81.943557999999996</v>
      </c>
      <c r="J492" s="88">
        <v>9103366666.6667004</v>
      </c>
      <c r="K492" s="88">
        <v>-91.001609999999999</v>
      </c>
      <c r="L492" s="88">
        <v>-83.580933000000002</v>
      </c>
      <c r="N492" s="6">
        <f t="shared" si="83"/>
        <v>11.393944444444001</v>
      </c>
      <c r="O492" s="6">
        <f t="shared" si="81"/>
        <v>-89.158646000000005</v>
      </c>
    </row>
    <row r="493" spans="2:16" x14ac:dyDescent="0.25">
      <c r="B493" s="88">
        <v>9137822222.2222004</v>
      </c>
      <c r="C493" s="88">
        <v>-99.602271999999999</v>
      </c>
      <c r="D493" s="88">
        <v>-93.400276000000005</v>
      </c>
      <c r="F493" s="6">
        <f t="shared" si="82"/>
        <v>11.872733333333001</v>
      </c>
      <c r="G493" s="6">
        <f t="shared" si="80"/>
        <v>-75.905670000000001</v>
      </c>
      <c r="J493" s="88">
        <v>9137822222.2222004</v>
      </c>
      <c r="K493" s="88">
        <v>-94.854279000000005</v>
      </c>
      <c r="L493" s="88">
        <v>-87.229079999999996</v>
      </c>
      <c r="N493" s="6">
        <f t="shared" si="83"/>
        <v>11.872733333333001</v>
      </c>
      <c r="O493" s="6">
        <f t="shared" si="81"/>
        <v>-86.163803000000001</v>
      </c>
    </row>
    <row r="494" spans="2:16" x14ac:dyDescent="0.25">
      <c r="B494" s="88">
        <v>9172277777.7777996</v>
      </c>
      <c r="C494" s="88">
        <v>-101.62693</v>
      </c>
      <c r="D494" s="88">
        <v>-94.969230999999994</v>
      </c>
      <c r="F494" s="6">
        <f t="shared" si="82"/>
        <v>12.351522222222</v>
      </c>
      <c r="G494" s="6">
        <f t="shared" si="80"/>
        <v>-78.491118999999998</v>
      </c>
      <c r="J494" s="88">
        <v>9172277777.7777996</v>
      </c>
      <c r="K494" s="88">
        <v>-92.034081</v>
      </c>
      <c r="L494" s="88">
        <v>-84.156318999999996</v>
      </c>
      <c r="N494" s="6">
        <f t="shared" si="83"/>
        <v>12.351522222222</v>
      </c>
      <c r="O494" s="6">
        <f t="shared" si="81"/>
        <v>-89.555572999999995</v>
      </c>
    </row>
    <row r="495" spans="2:16" x14ac:dyDescent="0.25">
      <c r="B495" s="88">
        <v>9206733333.3332996</v>
      </c>
      <c r="C495" s="88">
        <v>-104.20146</v>
      </c>
      <c r="D495" s="88">
        <v>-96.893539000000004</v>
      </c>
      <c r="F495" s="6">
        <f t="shared" si="82"/>
        <v>12.830311111111</v>
      </c>
      <c r="G495" s="6">
        <f t="shared" si="80"/>
        <v>-78.375861999999998</v>
      </c>
      <c r="J495" s="88">
        <v>9206733333.3332996</v>
      </c>
      <c r="K495" s="88">
        <v>-91.091087000000002</v>
      </c>
      <c r="L495" s="88">
        <v>-82.52713</v>
      </c>
      <c r="N495" s="6">
        <f t="shared" si="83"/>
        <v>12.830311111111</v>
      </c>
      <c r="O495" s="6">
        <f t="shared" si="81"/>
        <v>-86.875183000000007</v>
      </c>
    </row>
    <row r="496" spans="2:16" x14ac:dyDescent="0.25">
      <c r="B496" s="88">
        <v>9241188888.8889008</v>
      </c>
      <c r="C496" s="88">
        <v>-102.40781</v>
      </c>
      <c r="D496" s="88">
        <v>-94.809982000000005</v>
      </c>
      <c r="F496" s="6">
        <f t="shared" si="82"/>
        <v>13.309100000000001</v>
      </c>
      <c r="G496" s="6">
        <f t="shared" si="80"/>
        <v>-74.642189000000002</v>
      </c>
      <c r="J496" s="88">
        <v>9241188888.8889008</v>
      </c>
      <c r="K496" s="88">
        <v>-98.496314999999996</v>
      </c>
      <c r="L496" s="88">
        <v>-90.506446999999994</v>
      </c>
      <c r="N496" s="6">
        <f t="shared" si="83"/>
        <v>13.309100000000001</v>
      </c>
      <c r="O496" s="6">
        <f t="shared" si="81"/>
        <v>-94.156531999999999</v>
      </c>
    </row>
    <row r="497" spans="2:16" x14ac:dyDescent="0.25">
      <c r="B497" s="88">
        <v>9275644444.4444008</v>
      </c>
      <c r="C497" s="88">
        <v>-95.714957999999996</v>
      </c>
      <c r="D497" s="88">
        <v>-88.382621999999998</v>
      </c>
      <c r="F497" s="6">
        <f t="shared" si="82"/>
        <v>13.787888888889</v>
      </c>
      <c r="G497" s="6">
        <f t="shared" si="80"/>
        <v>-72.240607999999995</v>
      </c>
      <c r="J497" s="88">
        <v>9275644444.4444008</v>
      </c>
      <c r="K497" s="88">
        <v>-100.71666999999999</v>
      </c>
      <c r="L497" s="88">
        <v>-92.569846999999996</v>
      </c>
      <c r="N497" s="6">
        <f t="shared" si="83"/>
        <v>13.787888888889</v>
      </c>
      <c r="O497" s="6">
        <f t="shared" si="81"/>
        <v>-90.584534000000005</v>
      </c>
    </row>
    <row r="498" spans="2:16" x14ac:dyDescent="0.25">
      <c r="B498" s="88">
        <v>9310100000</v>
      </c>
      <c r="C498" s="88">
        <v>-92.298935</v>
      </c>
      <c r="D498" s="88">
        <v>-85.122101000000001</v>
      </c>
      <c r="F498" s="6">
        <f t="shared" si="82"/>
        <v>14.266677777778</v>
      </c>
      <c r="G498" s="6">
        <f t="shared" si="80"/>
        <v>-73.337044000000006</v>
      </c>
      <c r="J498" s="88">
        <v>9310100000</v>
      </c>
      <c r="K498" s="88">
        <v>-92.825027000000006</v>
      </c>
      <c r="L498" s="88">
        <v>-84.545249999999996</v>
      </c>
      <c r="N498" s="6">
        <f t="shared" si="83"/>
        <v>14.266677777778</v>
      </c>
      <c r="O498" s="6">
        <f t="shared" si="81"/>
        <v>-100.33074000000001</v>
      </c>
    </row>
    <row r="499" spans="2:16" x14ac:dyDescent="0.25">
      <c r="B499" s="88">
        <v>9344555555.5555992</v>
      </c>
      <c r="C499" s="88">
        <v>-98.495140000000006</v>
      </c>
      <c r="D499" s="88">
        <v>-91.376480000000001</v>
      </c>
      <c r="F499" s="6">
        <f t="shared" si="82"/>
        <v>14.745466666666999</v>
      </c>
      <c r="G499" s="6">
        <f t="shared" si="80"/>
        <v>-75.199684000000005</v>
      </c>
      <c r="J499" s="88">
        <v>9344555555.5555992</v>
      </c>
      <c r="K499" s="88">
        <v>-102.91571</v>
      </c>
      <c r="L499" s="88">
        <v>-94.661499000000006</v>
      </c>
      <c r="N499" s="6">
        <f t="shared" si="83"/>
        <v>14.745466666666999</v>
      </c>
      <c r="O499" s="6">
        <f t="shared" si="81"/>
        <v>-115.06739</v>
      </c>
    </row>
    <row r="500" spans="2:16" x14ac:dyDescent="0.25">
      <c r="B500" s="88">
        <v>9379011111.1110992</v>
      </c>
      <c r="C500" s="88">
        <v>-101.62781</v>
      </c>
      <c r="D500" s="88">
        <v>-94.164351999999994</v>
      </c>
      <c r="F500" s="6">
        <f t="shared" si="82"/>
        <v>15.224255555556001</v>
      </c>
      <c r="G500" s="6">
        <f t="shared" si="80"/>
        <v>-77.700271999999998</v>
      </c>
      <c r="J500" s="88">
        <v>9379011111.1110992</v>
      </c>
      <c r="K500" s="88">
        <v>-99.054344</v>
      </c>
      <c r="L500" s="88">
        <v>-90.701599000000002</v>
      </c>
      <c r="N500" s="6">
        <f t="shared" si="83"/>
        <v>15.224255555556001</v>
      </c>
      <c r="O500" s="6">
        <f t="shared" si="81"/>
        <v>-106.75234</v>
      </c>
    </row>
    <row r="501" spans="2:16" x14ac:dyDescent="0.25">
      <c r="B501" s="88">
        <v>9413466666.6667004</v>
      </c>
      <c r="C501" s="88">
        <v>-94.603722000000005</v>
      </c>
      <c r="D501" s="88">
        <v>-86.664321999999999</v>
      </c>
      <c r="F501" s="6">
        <f t="shared" si="82"/>
        <v>15.703044444444</v>
      </c>
      <c r="G501" s="6">
        <f t="shared" si="80"/>
        <v>-81.943000999999995</v>
      </c>
      <c r="J501" s="88">
        <v>9413466666.6667004</v>
      </c>
      <c r="K501" s="88">
        <v>-102.06268</v>
      </c>
      <c r="L501" s="88">
        <v>-93.661361999999997</v>
      </c>
      <c r="N501" s="6">
        <f t="shared" si="83"/>
        <v>15.703044444444</v>
      </c>
      <c r="O501" s="6">
        <f t="shared" si="81"/>
        <v>-87.930931000000001</v>
      </c>
    </row>
    <row r="502" spans="2:16" x14ac:dyDescent="0.25">
      <c r="B502" s="88">
        <v>9447922222.2222004</v>
      </c>
      <c r="C502" s="88">
        <v>-90.905806999999996</v>
      </c>
      <c r="D502" s="88">
        <v>-81.540520000000001</v>
      </c>
      <c r="F502" s="6">
        <f t="shared" si="82"/>
        <v>16.181833333333</v>
      </c>
      <c r="G502" s="6">
        <f t="shared" si="80"/>
        <v>-76.441772</v>
      </c>
      <c r="J502" s="88">
        <v>9447922222.2222004</v>
      </c>
      <c r="K502" s="88">
        <v>-108.54249</v>
      </c>
      <c r="L502" s="88">
        <v>-99.997833</v>
      </c>
      <c r="N502" s="6">
        <f t="shared" si="83"/>
        <v>16.181833333333</v>
      </c>
      <c r="O502" s="6">
        <f t="shared" si="81"/>
        <v>-93.050026000000003</v>
      </c>
    </row>
    <row r="503" spans="2:16" x14ac:dyDescent="0.25">
      <c r="B503" s="88">
        <v>9482377777.7777996</v>
      </c>
      <c r="C503" s="88">
        <v>-96.693207000000001</v>
      </c>
      <c r="D503" s="88">
        <v>-86.568648999999994</v>
      </c>
      <c r="F503" s="6">
        <f t="shared" si="82"/>
        <v>16.660622222221999</v>
      </c>
      <c r="G503" s="6">
        <f t="shared" si="80"/>
        <v>-68.319434999999999</v>
      </c>
      <c r="J503" s="88">
        <v>9482377777.7777996</v>
      </c>
      <c r="K503" s="88">
        <v>-106.22333</v>
      </c>
      <c r="L503" s="88">
        <v>-96.882225000000005</v>
      </c>
      <c r="N503" s="6">
        <f t="shared" si="83"/>
        <v>16.660622222221999</v>
      </c>
      <c r="O503" s="6">
        <f t="shared" si="81"/>
        <v>-90.396041999999994</v>
      </c>
    </row>
    <row r="504" spans="2:16" x14ac:dyDescent="0.25">
      <c r="B504" s="88">
        <v>9516833333.3332996</v>
      </c>
      <c r="C504" s="88">
        <v>-92.117508000000001</v>
      </c>
      <c r="D504" s="88">
        <v>-82.426192999999998</v>
      </c>
      <c r="F504" s="6">
        <f t="shared" si="82"/>
        <v>17.139411111110999</v>
      </c>
      <c r="G504" s="6">
        <f t="shared" si="80"/>
        <v>-67.928832999999997</v>
      </c>
      <c r="J504" s="88">
        <v>9516833333.3332996</v>
      </c>
      <c r="K504" s="88">
        <v>-106.24284</v>
      </c>
      <c r="L504" s="88">
        <v>-96.500846999999993</v>
      </c>
      <c r="N504" s="6">
        <f t="shared" si="83"/>
        <v>17.139411111110999</v>
      </c>
      <c r="O504" s="6">
        <f t="shared" si="81"/>
        <v>-88.913276999999994</v>
      </c>
    </row>
    <row r="505" spans="2:16" x14ac:dyDescent="0.25">
      <c r="B505" s="88">
        <v>9551288888.8889008</v>
      </c>
      <c r="C505" s="88">
        <v>-96.707031000000001</v>
      </c>
      <c r="D505" s="88">
        <v>-87.456772000000001</v>
      </c>
      <c r="F505" s="6">
        <f t="shared" si="82"/>
        <v>17.618200000000002</v>
      </c>
      <c r="G505" s="6">
        <f t="shared" si="80"/>
        <v>-68.420638999999994</v>
      </c>
      <c r="J505" s="88">
        <v>9551288888.8889008</v>
      </c>
      <c r="K505" s="88">
        <v>-95.244843000000003</v>
      </c>
      <c r="L505" s="88">
        <v>-85.153412000000003</v>
      </c>
      <c r="N505" s="6">
        <f t="shared" si="83"/>
        <v>17.618200000000002</v>
      </c>
      <c r="O505" s="6">
        <f t="shared" si="81"/>
        <v>-86.484298999999993</v>
      </c>
    </row>
    <row r="506" spans="2:16" x14ac:dyDescent="0.25">
      <c r="B506" s="88">
        <v>9585744444.4444008</v>
      </c>
      <c r="C506" s="88">
        <v>-106.86015</v>
      </c>
      <c r="D506" s="88">
        <v>-96.961060000000003</v>
      </c>
      <c r="F506" s="6" t="s">
        <v>21</v>
      </c>
      <c r="J506" s="88">
        <v>9585744444.4444008</v>
      </c>
      <c r="K506" s="88">
        <v>-95.378783999999996</v>
      </c>
      <c r="L506" s="88">
        <v>-84.797011999999995</v>
      </c>
      <c r="N506" s="6" t="s">
        <v>21</v>
      </c>
    </row>
    <row r="507" spans="2:16" x14ac:dyDescent="0.25">
      <c r="B507" s="88">
        <v>9620200000</v>
      </c>
      <c r="C507" s="88">
        <v>-95.241302000000005</v>
      </c>
      <c r="D507" s="88">
        <v>-83.808661999999998</v>
      </c>
      <c r="J507" s="88">
        <v>9620200000</v>
      </c>
      <c r="K507" s="88">
        <v>-94.926140000000004</v>
      </c>
      <c r="L507" s="88">
        <v>-84.674842999999996</v>
      </c>
    </row>
    <row r="508" spans="2:16" x14ac:dyDescent="0.25">
      <c r="B508" s="88" t="s">
        <v>21</v>
      </c>
      <c r="J508" s="88" t="s">
        <v>21</v>
      </c>
    </row>
    <row r="509" spans="2:16" x14ac:dyDescent="0.25">
      <c r="F509" s="6" t="s">
        <v>66</v>
      </c>
      <c r="N509" s="6" t="s">
        <v>66</v>
      </c>
    </row>
    <row r="510" spans="2:16" ht="15.75" x14ac:dyDescent="0.25">
      <c r="F510" s="6" t="s">
        <v>19</v>
      </c>
      <c r="G510" s="6" t="str">
        <f t="shared" ref="G510:G529" si="84">D536</f>
        <v>5Rx3L dBc Log Mag(dB)</v>
      </c>
      <c r="H510" s="35">
        <v>5</v>
      </c>
      <c r="N510" s="6" t="s">
        <v>19</v>
      </c>
      <c r="O510" s="6" t="str">
        <f t="shared" ref="O510:O529" si="85">L536</f>
        <v>5Rx3L dBc Log Mag(dB)</v>
      </c>
      <c r="P510" s="35">
        <v>5</v>
      </c>
    </row>
    <row r="511" spans="2:16" ht="15.75" x14ac:dyDescent="0.25">
      <c r="B511" s="88" t="s">
        <v>64</v>
      </c>
      <c r="F511" s="6">
        <f t="shared" ref="F511:F529" si="86">B537/1000000000</f>
        <v>9</v>
      </c>
      <c r="G511" s="6">
        <f t="shared" si="84"/>
        <v>-76.426033000000004</v>
      </c>
      <c r="H511" s="36">
        <f>ABS(AVERAGE(G511:G529)-(H510-1)*10)</f>
        <v>121.11310557894737</v>
      </c>
      <c r="J511" s="88" t="s">
        <v>64</v>
      </c>
      <c r="N511" s="6">
        <f t="shared" ref="N511:N529" si="87">J537/1000000000</f>
        <v>9</v>
      </c>
      <c r="O511" s="6">
        <f t="shared" si="85"/>
        <v>-77.993483999999995</v>
      </c>
      <c r="P511" s="36">
        <f>ABS(AVERAGE(O511:O529)-(P510-1)*10)</f>
        <v>122.83653705263158</v>
      </c>
    </row>
    <row r="512" spans="2:16" x14ac:dyDescent="0.25">
      <c r="B512" s="88" t="s">
        <v>19</v>
      </c>
      <c r="C512" s="88" t="s">
        <v>142</v>
      </c>
      <c r="D512" s="88" t="s">
        <v>65</v>
      </c>
      <c r="F512" s="6">
        <f t="shared" si="86"/>
        <v>9.9676777777777996</v>
      </c>
      <c r="G512" s="6">
        <f t="shared" si="84"/>
        <v>-70.940826000000001</v>
      </c>
      <c r="J512" s="88" t="s">
        <v>19</v>
      </c>
      <c r="K512" s="88" t="s">
        <v>142</v>
      </c>
      <c r="L512" s="88" t="s">
        <v>65</v>
      </c>
      <c r="N512" s="6">
        <f t="shared" si="87"/>
        <v>9.9676777777777996</v>
      </c>
      <c r="O512" s="6">
        <f t="shared" si="85"/>
        <v>-86.062102999999993</v>
      </c>
    </row>
    <row r="513" spans="2:15" x14ac:dyDescent="0.25">
      <c r="B513" s="88">
        <v>9000000000</v>
      </c>
      <c r="C513" s="88">
        <v>-84.870911000000007</v>
      </c>
      <c r="D513" s="88">
        <v>-73.963950999999994</v>
      </c>
      <c r="F513" s="6">
        <f t="shared" si="86"/>
        <v>10.935355555555999</v>
      </c>
      <c r="G513" s="6">
        <f t="shared" si="84"/>
        <v>-72.082038999999995</v>
      </c>
      <c r="J513" s="88">
        <v>9000000000</v>
      </c>
      <c r="K513" s="88">
        <v>-97.660431000000003</v>
      </c>
      <c r="L513" s="88">
        <v>-85.868308999999996</v>
      </c>
      <c r="N513" s="6">
        <f t="shared" si="87"/>
        <v>10.935355555555999</v>
      </c>
      <c r="O513" s="6">
        <f t="shared" si="85"/>
        <v>-74.467979</v>
      </c>
    </row>
    <row r="514" spans="2:15" x14ac:dyDescent="0.25">
      <c r="B514" s="88">
        <v>9478788888.8889008</v>
      </c>
      <c r="C514" s="88">
        <v>-89.503829999999994</v>
      </c>
      <c r="D514" s="88">
        <v>-83.099266</v>
      </c>
      <c r="F514" s="6">
        <f t="shared" si="86"/>
        <v>11.903033333333001</v>
      </c>
      <c r="G514" s="6">
        <f t="shared" si="84"/>
        <v>-72.061233999999999</v>
      </c>
      <c r="J514" s="88">
        <v>9478788888.8889008</v>
      </c>
      <c r="K514" s="88">
        <v>-104.24791</v>
      </c>
      <c r="L514" s="88">
        <v>-96.826637000000005</v>
      </c>
      <c r="N514" s="6">
        <f t="shared" si="87"/>
        <v>11.903033333333001</v>
      </c>
      <c r="O514" s="6">
        <f t="shared" si="85"/>
        <v>-74.515961000000004</v>
      </c>
    </row>
    <row r="515" spans="2:15" x14ac:dyDescent="0.25">
      <c r="B515" s="88">
        <v>9957577777.7777996</v>
      </c>
      <c r="C515" s="88">
        <v>-86.134521000000007</v>
      </c>
      <c r="D515" s="88">
        <v>-79.493690000000001</v>
      </c>
      <c r="F515" s="6">
        <f t="shared" si="86"/>
        <v>12.870711111111</v>
      </c>
      <c r="G515" s="6">
        <f t="shared" si="84"/>
        <v>-72.853836000000001</v>
      </c>
      <c r="J515" s="88">
        <v>9957577777.7777996</v>
      </c>
      <c r="K515" s="88">
        <v>-100.27449</v>
      </c>
      <c r="L515" s="88">
        <v>-93.164130999999998</v>
      </c>
      <c r="N515" s="6">
        <f t="shared" si="87"/>
        <v>12.870711111111</v>
      </c>
      <c r="O515" s="6">
        <f t="shared" si="85"/>
        <v>-71.679603999999998</v>
      </c>
    </row>
    <row r="516" spans="2:15" x14ac:dyDescent="0.25">
      <c r="B516" s="88">
        <v>10436366666.667</v>
      </c>
      <c r="C516" s="88">
        <v>-79.218185000000005</v>
      </c>
      <c r="D516" s="88">
        <v>-72.948830000000001</v>
      </c>
      <c r="F516" s="6">
        <f t="shared" si="86"/>
        <v>13.838388888889</v>
      </c>
      <c r="G516" s="6">
        <f t="shared" si="84"/>
        <v>-79.296036000000001</v>
      </c>
      <c r="J516" s="88">
        <v>10436366666.667</v>
      </c>
      <c r="K516" s="88">
        <v>-99.068175999999994</v>
      </c>
      <c r="L516" s="88">
        <v>-91.647491000000002</v>
      </c>
      <c r="N516" s="6">
        <f t="shared" si="87"/>
        <v>13.838388888889</v>
      </c>
      <c r="O516" s="6">
        <f t="shared" si="85"/>
        <v>-72.419051999999994</v>
      </c>
    </row>
    <row r="517" spans="2:15" x14ac:dyDescent="0.25">
      <c r="B517" s="88">
        <v>10915155555.556</v>
      </c>
      <c r="C517" s="88">
        <v>-83.751045000000005</v>
      </c>
      <c r="D517" s="88">
        <v>-77.549048999999997</v>
      </c>
      <c r="F517" s="6">
        <f t="shared" si="86"/>
        <v>14.806066666667</v>
      </c>
      <c r="G517" s="6">
        <f t="shared" si="84"/>
        <v>-77.096474000000001</v>
      </c>
      <c r="J517" s="88">
        <v>10915155555.556</v>
      </c>
      <c r="K517" s="88">
        <v>-96.072829999999996</v>
      </c>
      <c r="L517" s="88">
        <v>-88.447631999999999</v>
      </c>
      <c r="N517" s="6">
        <f t="shared" si="87"/>
        <v>14.806066666667</v>
      </c>
      <c r="O517" s="6">
        <f t="shared" si="85"/>
        <v>-81.544556</v>
      </c>
    </row>
    <row r="518" spans="2:15" x14ac:dyDescent="0.25">
      <c r="B518" s="88">
        <v>11393944444.444</v>
      </c>
      <c r="C518" s="88">
        <v>-88.601249999999993</v>
      </c>
      <c r="D518" s="88">
        <v>-81.943557999999996</v>
      </c>
      <c r="F518" s="6">
        <f t="shared" si="86"/>
        <v>15.773744444444</v>
      </c>
      <c r="G518" s="6">
        <f t="shared" si="84"/>
        <v>-76.114684999999994</v>
      </c>
      <c r="J518" s="88">
        <v>11393944444.444</v>
      </c>
      <c r="K518" s="88">
        <v>-97.036406999999997</v>
      </c>
      <c r="L518" s="88">
        <v>-89.158646000000005</v>
      </c>
      <c r="N518" s="6">
        <f t="shared" si="87"/>
        <v>15.773744444444</v>
      </c>
      <c r="O518" s="6">
        <f t="shared" si="85"/>
        <v>-76.689673999999997</v>
      </c>
    </row>
    <row r="519" spans="2:15" x14ac:dyDescent="0.25">
      <c r="B519" s="88">
        <v>11872733333.333</v>
      </c>
      <c r="C519" s="88">
        <v>-83.213593000000003</v>
      </c>
      <c r="D519" s="88">
        <v>-75.905670000000001</v>
      </c>
      <c r="F519" s="6">
        <f t="shared" si="86"/>
        <v>16.741422222221999</v>
      </c>
      <c r="G519" s="6">
        <f t="shared" si="84"/>
        <v>-88.385315000000006</v>
      </c>
      <c r="J519" s="88">
        <v>11872733333.333</v>
      </c>
      <c r="K519" s="88">
        <v>-94.727760000000004</v>
      </c>
      <c r="L519" s="88">
        <v>-86.163803000000001</v>
      </c>
      <c r="N519" s="6">
        <f t="shared" si="87"/>
        <v>16.741422222221999</v>
      </c>
      <c r="O519" s="6">
        <f t="shared" si="85"/>
        <v>-86.377396000000005</v>
      </c>
    </row>
    <row r="520" spans="2:15" x14ac:dyDescent="0.25">
      <c r="B520" s="88">
        <v>12351522222.222</v>
      </c>
      <c r="C520" s="88">
        <v>-86.088936000000004</v>
      </c>
      <c r="D520" s="88">
        <v>-78.491118999999998</v>
      </c>
      <c r="F520" s="6">
        <f t="shared" si="86"/>
        <v>17.709099999999999</v>
      </c>
      <c r="G520" s="6">
        <f t="shared" si="84"/>
        <v>-77.263953999999998</v>
      </c>
      <c r="J520" s="88">
        <v>12351522222.222</v>
      </c>
      <c r="K520" s="88">
        <v>-97.545440999999997</v>
      </c>
      <c r="L520" s="88">
        <v>-89.555572999999995</v>
      </c>
      <c r="N520" s="6">
        <f t="shared" si="87"/>
        <v>17.709099999999999</v>
      </c>
      <c r="O520" s="6">
        <f t="shared" si="85"/>
        <v>-90.561233999999999</v>
      </c>
    </row>
    <row r="521" spans="2:15" x14ac:dyDescent="0.25">
      <c r="B521" s="88">
        <v>12830311111.111</v>
      </c>
      <c r="C521" s="88">
        <v>-85.708206000000004</v>
      </c>
      <c r="D521" s="88">
        <v>-78.375861999999998</v>
      </c>
      <c r="F521" s="6">
        <f t="shared" si="86"/>
        <v>18.676777777778</v>
      </c>
      <c r="G521" s="6">
        <f t="shared" si="84"/>
        <v>-80.460280999999995</v>
      </c>
      <c r="J521" s="88">
        <v>12830311111.111</v>
      </c>
      <c r="K521" s="88">
        <v>-95.021996000000001</v>
      </c>
      <c r="L521" s="88">
        <v>-86.875183000000007</v>
      </c>
      <c r="N521" s="6">
        <f t="shared" si="87"/>
        <v>18.676777777778</v>
      </c>
      <c r="O521" s="6">
        <f t="shared" si="85"/>
        <v>-92.072875999999994</v>
      </c>
    </row>
    <row r="522" spans="2:15" x14ac:dyDescent="0.25">
      <c r="B522" s="88">
        <v>13309100000</v>
      </c>
      <c r="C522" s="88">
        <v>-81.819023000000001</v>
      </c>
      <c r="D522" s="88">
        <v>-74.642189000000002</v>
      </c>
      <c r="F522" s="6">
        <f t="shared" si="86"/>
        <v>19.644455555556</v>
      </c>
      <c r="G522" s="6">
        <f t="shared" si="84"/>
        <v>-91.563170999999997</v>
      </c>
      <c r="J522" s="88">
        <v>13309100000</v>
      </c>
      <c r="K522" s="88">
        <v>-102.43631000000001</v>
      </c>
      <c r="L522" s="88">
        <v>-94.156531999999999</v>
      </c>
      <c r="N522" s="6">
        <f t="shared" si="87"/>
        <v>19.644455555556</v>
      </c>
      <c r="O522" s="6">
        <f t="shared" si="85"/>
        <v>-96.939673999999997</v>
      </c>
    </row>
    <row r="523" spans="2:15" x14ac:dyDescent="0.25">
      <c r="B523" s="88">
        <v>13787888888.889</v>
      </c>
      <c r="C523" s="88">
        <v>-79.359261000000004</v>
      </c>
      <c r="D523" s="88">
        <v>-72.240607999999995</v>
      </c>
      <c r="F523" s="6">
        <f t="shared" si="86"/>
        <v>20.612133333332999</v>
      </c>
      <c r="G523" s="6">
        <f t="shared" si="84"/>
        <v>-103.83891</v>
      </c>
      <c r="J523" s="88">
        <v>13787888888.889</v>
      </c>
      <c r="K523" s="88">
        <v>-98.838752999999997</v>
      </c>
      <c r="L523" s="88">
        <v>-90.584534000000005</v>
      </c>
      <c r="N523" s="6">
        <f t="shared" si="87"/>
        <v>20.612133333332999</v>
      </c>
      <c r="O523" s="6">
        <f t="shared" si="85"/>
        <v>-96.498024000000001</v>
      </c>
    </row>
    <row r="524" spans="2:15" x14ac:dyDescent="0.25">
      <c r="B524" s="88">
        <v>14266677777.778</v>
      </c>
      <c r="C524" s="88">
        <v>-80.800499000000002</v>
      </c>
      <c r="D524" s="88">
        <v>-73.337044000000006</v>
      </c>
      <c r="F524" s="6">
        <f t="shared" si="86"/>
        <v>21.579811111110999</v>
      </c>
      <c r="G524" s="6">
        <f t="shared" si="84"/>
        <v>-85.333588000000006</v>
      </c>
      <c r="J524" s="88">
        <v>14266677777.778</v>
      </c>
      <c r="K524" s="88">
        <v>-108.68348</v>
      </c>
      <c r="L524" s="88">
        <v>-100.33074000000001</v>
      </c>
      <c r="N524" s="6">
        <f t="shared" si="87"/>
        <v>21.579811111110999</v>
      </c>
      <c r="O524" s="6">
        <f t="shared" si="85"/>
        <v>-81.294937000000004</v>
      </c>
    </row>
    <row r="525" spans="2:15" x14ac:dyDescent="0.25">
      <c r="B525" s="88">
        <v>14745466666.667</v>
      </c>
      <c r="C525" s="88">
        <v>-83.139076000000003</v>
      </c>
      <c r="D525" s="88">
        <v>-75.199684000000005</v>
      </c>
      <c r="F525" s="6">
        <f t="shared" si="86"/>
        <v>22.547488888888999</v>
      </c>
      <c r="G525" s="6">
        <f t="shared" si="84"/>
        <v>-82.934448000000003</v>
      </c>
      <c r="J525" s="88">
        <v>14745466666.667</v>
      </c>
      <c r="K525" s="88">
        <v>-123.46871</v>
      </c>
      <c r="L525" s="88">
        <v>-115.06739</v>
      </c>
      <c r="N525" s="6">
        <f t="shared" si="87"/>
        <v>22.547488888888999</v>
      </c>
      <c r="O525" s="6">
        <f t="shared" si="85"/>
        <v>-77.001037999999994</v>
      </c>
    </row>
    <row r="526" spans="2:15" x14ac:dyDescent="0.25">
      <c r="B526" s="88">
        <v>15224255555.556</v>
      </c>
      <c r="C526" s="88">
        <v>-87.065558999999993</v>
      </c>
      <c r="D526" s="88">
        <v>-77.700271999999998</v>
      </c>
      <c r="F526" s="6">
        <f t="shared" si="86"/>
        <v>23.515166666667</v>
      </c>
      <c r="G526" s="6">
        <f t="shared" si="84"/>
        <v>-88.316856000000001</v>
      </c>
      <c r="J526" s="88">
        <v>15224255555.556</v>
      </c>
      <c r="K526" s="88">
        <v>-115.29698999999999</v>
      </c>
      <c r="L526" s="88">
        <v>-106.75234</v>
      </c>
      <c r="N526" s="6">
        <f t="shared" si="87"/>
        <v>23.515166666667</v>
      </c>
      <c r="O526" s="6">
        <f t="shared" si="85"/>
        <v>-78.104873999999995</v>
      </c>
    </row>
    <row r="527" spans="2:15" x14ac:dyDescent="0.25">
      <c r="B527" s="88">
        <v>15703044444.444</v>
      </c>
      <c r="C527" s="88">
        <v>-92.067558000000005</v>
      </c>
      <c r="D527" s="88">
        <v>-81.943000999999995</v>
      </c>
      <c r="F527" s="6">
        <f t="shared" si="86"/>
        <v>24.482844444444002</v>
      </c>
      <c r="G527" s="6">
        <f t="shared" si="84"/>
        <v>-83.121009999999998</v>
      </c>
      <c r="J527" s="88">
        <v>15703044444.444</v>
      </c>
      <c r="K527" s="88">
        <v>-97.272034000000005</v>
      </c>
      <c r="L527" s="88">
        <v>-87.930931000000001</v>
      </c>
      <c r="N527" s="6">
        <f t="shared" si="87"/>
        <v>24.482844444444002</v>
      </c>
      <c r="O527" s="6">
        <f t="shared" si="85"/>
        <v>-85.327003000000005</v>
      </c>
    </row>
    <row r="528" spans="2:15" x14ac:dyDescent="0.25">
      <c r="B528" s="88">
        <v>16181833333.333</v>
      </c>
      <c r="C528" s="88">
        <v>-86.133087000000003</v>
      </c>
      <c r="D528" s="88">
        <v>-76.441772</v>
      </c>
      <c r="F528" s="6">
        <f t="shared" si="86"/>
        <v>25.450522222221998</v>
      </c>
      <c r="G528" s="6">
        <f t="shared" si="84"/>
        <v>-86.052284</v>
      </c>
      <c r="J528" s="88">
        <v>16181833333.333</v>
      </c>
      <c r="K528" s="88">
        <v>-102.79201999999999</v>
      </c>
      <c r="L528" s="88">
        <v>-93.050026000000003</v>
      </c>
      <c r="N528" s="6">
        <f t="shared" si="87"/>
        <v>25.450522222221998</v>
      </c>
      <c r="O528" s="6">
        <f t="shared" si="85"/>
        <v>-90.343140000000005</v>
      </c>
    </row>
    <row r="529" spans="2:16" x14ac:dyDescent="0.25">
      <c r="B529" s="88">
        <v>16660622222.222</v>
      </c>
      <c r="C529" s="88">
        <v>-77.569694999999996</v>
      </c>
      <c r="D529" s="88">
        <v>-68.319434999999999</v>
      </c>
      <c r="F529" s="6">
        <f t="shared" si="86"/>
        <v>26.418199999999999</v>
      </c>
      <c r="G529" s="6">
        <f t="shared" si="84"/>
        <v>-77.008026000000001</v>
      </c>
      <c r="J529" s="88">
        <v>16660622222.222</v>
      </c>
      <c r="K529" s="88">
        <v>-100.48747</v>
      </c>
      <c r="L529" s="88">
        <v>-90.396041999999994</v>
      </c>
      <c r="N529" s="6">
        <f t="shared" si="87"/>
        <v>26.418199999999999</v>
      </c>
      <c r="O529" s="6">
        <f t="shared" si="85"/>
        <v>-84.001594999999995</v>
      </c>
    </row>
    <row r="530" spans="2:16" x14ac:dyDescent="0.25">
      <c r="B530" s="88">
        <v>17139411111.111</v>
      </c>
      <c r="C530" s="88">
        <v>-77.827933999999999</v>
      </c>
      <c r="D530" s="88">
        <v>-67.928832999999997</v>
      </c>
      <c r="F530" s="6" t="s">
        <v>21</v>
      </c>
      <c r="J530" s="88">
        <v>17139411111.111</v>
      </c>
      <c r="K530" s="88">
        <v>-99.495048999999995</v>
      </c>
      <c r="L530" s="88">
        <v>-88.913276999999994</v>
      </c>
      <c r="N530" s="6" t="s">
        <v>21</v>
      </c>
    </row>
    <row r="531" spans="2:16" x14ac:dyDescent="0.25">
      <c r="B531" s="88">
        <v>17618200000</v>
      </c>
      <c r="C531" s="88">
        <v>-79.853279000000001</v>
      </c>
      <c r="D531" s="88">
        <v>-68.420638999999994</v>
      </c>
      <c r="J531" s="88">
        <v>17618200000</v>
      </c>
      <c r="K531" s="88">
        <v>-96.735596000000001</v>
      </c>
      <c r="L531" s="88">
        <v>-86.484298999999993</v>
      </c>
    </row>
    <row r="532" spans="2:16" x14ac:dyDescent="0.25">
      <c r="B532" s="88" t="s">
        <v>21</v>
      </c>
      <c r="J532" s="88" t="s">
        <v>21</v>
      </c>
    </row>
    <row r="533" spans="2:16" x14ac:dyDescent="0.25">
      <c r="F533" s="6" t="s">
        <v>68</v>
      </c>
      <c r="N533" s="6" t="s">
        <v>68</v>
      </c>
    </row>
    <row r="534" spans="2:16" ht="15.75" x14ac:dyDescent="0.25">
      <c r="F534" s="6" t="s">
        <v>19</v>
      </c>
      <c r="G534" s="6" t="str">
        <f t="shared" ref="G534:G553" si="88">D560</f>
        <v>5Rx4L dBc Log Mag(dB)</v>
      </c>
      <c r="H534" s="35">
        <v>5</v>
      </c>
      <c r="N534" s="6" t="s">
        <v>19</v>
      </c>
      <c r="O534" s="6" t="str">
        <f t="shared" ref="O534:O553" si="89">L560</f>
        <v>5Rx4L dBc Log Mag(dB)</v>
      </c>
      <c r="P534" s="35">
        <v>5</v>
      </c>
    </row>
    <row r="535" spans="2:16" ht="15.75" x14ac:dyDescent="0.25">
      <c r="B535" s="88" t="s">
        <v>66</v>
      </c>
      <c r="F535" s="6">
        <f t="shared" ref="F535:F553" si="90">B561/1000000000</f>
        <v>9</v>
      </c>
      <c r="G535" s="6">
        <f t="shared" si="88"/>
        <v>-79.637710999999996</v>
      </c>
      <c r="H535" s="36">
        <f>ABS(AVERAGE(G535:G553)-(H534-1)*10)</f>
        <v>123.09697315789475</v>
      </c>
      <c r="J535" s="88" t="s">
        <v>66</v>
      </c>
      <c r="N535" s="6">
        <f t="shared" ref="N535:N553" si="91">J561/1000000000</f>
        <v>9</v>
      </c>
      <c r="O535" s="6">
        <f t="shared" si="89"/>
        <v>-98.535477</v>
      </c>
      <c r="P535" s="36">
        <f>ABS(AVERAGE(O535:O553)-(P534-1)*10)</f>
        <v>130.97791121052632</v>
      </c>
    </row>
    <row r="536" spans="2:16" x14ac:dyDescent="0.25">
      <c r="B536" s="88" t="s">
        <v>19</v>
      </c>
      <c r="C536" s="88" t="s">
        <v>143</v>
      </c>
      <c r="D536" s="88" t="s">
        <v>67</v>
      </c>
      <c r="F536" s="6">
        <f t="shared" si="90"/>
        <v>10.456566666666999</v>
      </c>
      <c r="G536" s="6">
        <f t="shared" si="88"/>
        <v>-82.029953000000006</v>
      </c>
      <c r="J536" s="88" t="s">
        <v>19</v>
      </c>
      <c r="K536" s="88" t="s">
        <v>143</v>
      </c>
      <c r="L536" s="88" t="s">
        <v>67</v>
      </c>
      <c r="N536" s="6">
        <f t="shared" si="91"/>
        <v>10.456566666666999</v>
      </c>
      <c r="O536" s="6">
        <f t="shared" si="89"/>
        <v>-85.115584999999996</v>
      </c>
    </row>
    <row r="537" spans="2:16" x14ac:dyDescent="0.25">
      <c r="B537" s="88">
        <v>9000000000</v>
      </c>
      <c r="C537" s="88">
        <v>-87.332993000000002</v>
      </c>
      <c r="D537" s="88">
        <v>-76.426033000000004</v>
      </c>
      <c r="F537" s="6">
        <f t="shared" si="90"/>
        <v>11.913133333333001</v>
      </c>
      <c r="G537" s="6">
        <f t="shared" si="88"/>
        <v>-75.307945000000004</v>
      </c>
      <c r="J537" s="88">
        <v>9000000000</v>
      </c>
      <c r="K537" s="88">
        <v>-89.785606000000001</v>
      </c>
      <c r="L537" s="88">
        <v>-77.993483999999995</v>
      </c>
      <c r="N537" s="6">
        <f t="shared" si="91"/>
        <v>11.913133333333001</v>
      </c>
      <c r="O537" s="6">
        <f t="shared" si="89"/>
        <v>-82.714973000000001</v>
      </c>
    </row>
    <row r="538" spans="2:16" x14ac:dyDescent="0.25">
      <c r="B538" s="88">
        <v>9967677777.7777996</v>
      </c>
      <c r="C538" s="88">
        <v>-77.345382999999998</v>
      </c>
      <c r="D538" s="88">
        <v>-70.940826000000001</v>
      </c>
      <c r="F538" s="6">
        <f t="shared" si="90"/>
        <v>13.3697</v>
      </c>
      <c r="G538" s="6">
        <f t="shared" si="88"/>
        <v>-72.767409999999998</v>
      </c>
      <c r="J538" s="88">
        <v>9967677777.7777996</v>
      </c>
      <c r="K538" s="88">
        <v>-93.483367999999999</v>
      </c>
      <c r="L538" s="88">
        <v>-86.062102999999993</v>
      </c>
      <c r="N538" s="6">
        <f t="shared" si="91"/>
        <v>13.3697</v>
      </c>
      <c r="O538" s="6">
        <f t="shared" si="89"/>
        <v>-87.605659000000003</v>
      </c>
    </row>
    <row r="539" spans="2:16" x14ac:dyDescent="0.25">
      <c r="B539" s="88">
        <v>10935355555.556</v>
      </c>
      <c r="C539" s="88">
        <v>-78.72287</v>
      </c>
      <c r="D539" s="88">
        <v>-72.082038999999995</v>
      </c>
      <c r="F539" s="6">
        <f t="shared" si="90"/>
        <v>14.826266666666999</v>
      </c>
      <c r="G539" s="6">
        <f t="shared" si="88"/>
        <v>-75.396675000000002</v>
      </c>
      <c r="J539" s="88">
        <v>10935355555.556</v>
      </c>
      <c r="K539" s="88">
        <v>-81.578345999999996</v>
      </c>
      <c r="L539" s="88">
        <v>-74.467979</v>
      </c>
      <c r="N539" s="6">
        <f t="shared" si="91"/>
        <v>14.826266666666999</v>
      </c>
      <c r="O539" s="6">
        <f t="shared" si="89"/>
        <v>-98.483092999999997</v>
      </c>
    </row>
    <row r="540" spans="2:16" x14ac:dyDescent="0.25">
      <c r="B540" s="88">
        <v>11903033333.333</v>
      </c>
      <c r="C540" s="88">
        <v>-78.330596999999997</v>
      </c>
      <c r="D540" s="88">
        <v>-72.061233999999999</v>
      </c>
      <c r="F540" s="6">
        <f t="shared" si="90"/>
        <v>16.282833333332999</v>
      </c>
      <c r="G540" s="6">
        <f t="shared" si="88"/>
        <v>-90.650497000000001</v>
      </c>
      <c r="J540" s="88">
        <v>11903033333.333</v>
      </c>
      <c r="K540" s="88">
        <v>-81.936645999999996</v>
      </c>
      <c r="L540" s="88">
        <v>-74.515961000000004</v>
      </c>
      <c r="N540" s="6">
        <f t="shared" si="91"/>
        <v>16.282833333332999</v>
      </c>
      <c r="O540" s="6">
        <f t="shared" si="89"/>
        <v>-84.852744999999999</v>
      </c>
    </row>
    <row r="541" spans="2:16" x14ac:dyDescent="0.25">
      <c r="B541" s="88">
        <v>12870711111.111</v>
      </c>
      <c r="C541" s="88">
        <v>-79.055840000000003</v>
      </c>
      <c r="D541" s="88">
        <v>-72.853836000000001</v>
      </c>
      <c r="F541" s="6">
        <f t="shared" si="90"/>
        <v>17.7394</v>
      </c>
      <c r="G541" s="6">
        <f t="shared" si="88"/>
        <v>-72.317458999999999</v>
      </c>
      <c r="J541" s="88">
        <v>12870711111.111</v>
      </c>
      <c r="K541" s="88">
        <v>-79.304801999999995</v>
      </c>
      <c r="L541" s="88">
        <v>-71.679603999999998</v>
      </c>
      <c r="N541" s="6">
        <f t="shared" si="91"/>
        <v>17.7394</v>
      </c>
      <c r="O541" s="6">
        <f t="shared" si="89"/>
        <v>-90.991767999999993</v>
      </c>
    </row>
    <row r="542" spans="2:16" x14ac:dyDescent="0.25">
      <c r="B542" s="88">
        <v>13838388888.889</v>
      </c>
      <c r="C542" s="88">
        <v>-85.953734999999995</v>
      </c>
      <c r="D542" s="88">
        <v>-79.296036000000001</v>
      </c>
      <c r="F542" s="6">
        <f t="shared" si="90"/>
        <v>19.195966666667001</v>
      </c>
      <c r="G542" s="6">
        <f t="shared" si="88"/>
        <v>-79.830521000000005</v>
      </c>
      <c r="J542" s="88">
        <v>13838388888.889</v>
      </c>
      <c r="K542" s="88">
        <v>-80.296813999999998</v>
      </c>
      <c r="L542" s="88">
        <v>-72.419051999999994</v>
      </c>
      <c r="N542" s="6">
        <f t="shared" si="91"/>
        <v>19.195966666667001</v>
      </c>
      <c r="O542" s="6">
        <f t="shared" si="89"/>
        <v>-82.721969999999999</v>
      </c>
    </row>
    <row r="543" spans="2:16" x14ac:dyDescent="0.25">
      <c r="B543" s="88">
        <v>14806066666.667</v>
      </c>
      <c r="C543" s="88">
        <v>-84.404404</v>
      </c>
      <c r="D543" s="88">
        <v>-77.096474000000001</v>
      </c>
      <c r="F543" s="6">
        <f t="shared" si="90"/>
        <v>20.652533333333</v>
      </c>
      <c r="G543" s="6">
        <f t="shared" si="88"/>
        <v>-77.66037</v>
      </c>
      <c r="J543" s="88">
        <v>14806066666.667</v>
      </c>
      <c r="K543" s="88">
        <v>-90.108513000000002</v>
      </c>
      <c r="L543" s="88">
        <v>-81.544556</v>
      </c>
      <c r="N543" s="6">
        <f t="shared" si="91"/>
        <v>20.652533333333</v>
      </c>
      <c r="O543" s="6">
        <f t="shared" si="89"/>
        <v>-99.803696000000002</v>
      </c>
    </row>
    <row r="544" spans="2:16" x14ac:dyDescent="0.25">
      <c r="B544" s="88">
        <v>15773744444.444</v>
      </c>
      <c r="C544" s="88">
        <v>-83.712502000000001</v>
      </c>
      <c r="D544" s="88">
        <v>-76.114684999999994</v>
      </c>
      <c r="F544" s="6">
        <f t="shared" si="90"/>
        <v>22.109100000000002</v>
      </c>
      <c r="G544" s="6">
        <f t="shared" si="88"/>
        <v>-95.875183000000007</v>
      </c>
      <c r="J544" s="88">
        <v>15773744444.444</v>
      </c>
      <c r="K544" s="88">
        <v>-84.679542999999995</v>
      </c>
      <c r="L544" s="88">
        <v>-76.689673999999997</v>
      </c>
      <c r="N544" s="6">
        <f t="shared" si="91"/>
        <v>22.109100000000002</v>
      </c>
      <c r="O544" s="6">
        <f t="shared" si="89"/>
        <v>-98.037673999999996</v>
      </c>
    </row>
    <row r="545" spans="2:16" x14ac:dyDescent="0.25">
      <c r="B545" s="88">
        <v>16741422222.222</v>
      </c>
      <c r="C545" s="88">
        <v>-95.717651000000004</v>
      </c>
      <c r="D545" s="88">
        <v>-88.385315000000006</v>
      </c>
      <c r="F545" s="6">
        <f t="shared" si="90"/>
        <v>23.565666666666999</v>
      </c>
      <c r="G545" s="6">
        <f t="shared" si="88"/>
        <v>-90.514083999999997</v>
      </c>
      <c r="J545" s="88">
        <v>16741422222.222</v>
      </c>
      <c r="K545" s="88">
        <v>-94.524215999999996</v>
      </c>
      <c r="L545" s="88">
        <v>-86.377396000000005</v>
      </c>
      <c r="N545" s="6">
        <f t="shared" si="91"/>
        <v>23.565666666666999</v>
      </c>
      <c r="O545" s="6">
        <f t="shared" si="89"/>
        <v>-89.421454999999995</v>
      </c>
    </row>
    <row r="546" spans="2:16" x14ac:dyDescent="0.25">
      <c r="B546" s="88">
        <v>17709100000</v>
      </c>
      <c r="C546" s="88">
        <v>-84.440787999999998</v>
      </c>
      <c r="D546" s="88">
        <v>-77.263953999999998</v>
      </c>
      <c r="F546" s="6">
        <f t="shared" si="90"/>
        <v>25.022233333332998</v>
      </c>
      <c r="G546" s="6">
        <f t="shared" si="88"/>
        <v>-91.712935999999999</v>
      </c>
      <c r="J546" s="88">
        <v>17709100000</v>
      </c>
      <c r="K546" s="88">
        <v>-98.841019000000003</v>
      </c>
      <c r="L546" s="88">
        <v>-90.561233999999999</v>
      </c>
      <c r="N546" s="6">
        <f t="shared" si="91"/>
        <v>25.022233333332998</v>
      </c>
      <c r="O546" s="6">
        <f t="shared" si="89"/>
        <v>-95.833022999999997</v>
      </c>
    </row>
    <row r="547" spans="2:16" x14ac:dyDescent="0.25">
      <c r="B547" s="88">
        <v>18676777777.778</v>
      </c>
      <c r="C547" s="88">
        <v>-87.578941</v>
      </c>
      <c r="D547" s="88">
        <v>-80.460280999999995</v>
      </c>
      <c r="F547" s="6">
        <f t="shared" si="90"/>
        <v>26.4788</v>
      </c>
      <c r="G547" s="6">
        <f t="shared" si="88"/>
        <v>-79.445258999999993</v>
      </c>
      <c r="J547" s="88">
        <v>18676777777.778</v>
      </c>
      <c r="K547" s="88">
        <v>-100.3271</v>
      </c>
      <c r="L547" s="88">
        <v>-92.072875999999994</v>
      </c>
      <c r="N547" s="6">
        <f t="shared" si="91"/>
        <v>26.4788</v>
      </c>
      <c r="O547" s="6">
        <f t="shared" si="89"/>
        <v>-94.745041000000001</v>
      </c>
    </row>
    <row r="548" spans="2:16" x14ac:dyDescent="0.25">
      <c r="B548" s="88">
        <v>19644455555.556</v>
      </c>
      <c r="C548" s="88">
        <v>-99.026627000000005</v>
      </c>
      <c r="D548" s="88">
        <v>-91.563170999999997</v>
      </c>
      <c r="F548" s="6">
        <f t="shared" si="90"/>
        <v>27.935366666667001</v>
      </c>
      <c r="G548" s="6">
        <f t="shared" si="88"/>
        <v>-83.40728</v>
      </c>
      <c r="J548" s="88">
        <v>19644455555.556</v>
      </c>
      <c r="K548" s="88">
        <v>-105.29242000000001</v>
      </c>
      <c r="L548" s="88">
        <v>-96.939673999999997</v>
      </c>
      <c r="N548" s="6">
        <f t="shared" si="91"/>
        <v>27.935366666667001</v>
      </c>
      <c r="O548" s="6">
        <f t="shared" si="89"/>
        <v>-86.129645999999994</v>
      </c>
    </row>
    <row r="549" spans="2:16" x14ac:dyDescent="0.25">
      <c r="B549" s="88">
        <v>20612133333.333</v>
      </c>
      <c r="C549" s="88">
        <v>-111.77831</v>
      </c>
      <c r="D549" s="88">
        <v>-103.83891</v>
      </c>
      <c r="F549" s="6">
        <f t="shared" si="90"/>
        <v>29.391933333333</v>
      </c>
      <c r="G549" s="6">
        <f t="shared" si="88"/>
        <v>-79.675171000000006</v>
      </c>
      <c r="J549" s="88">
        <v>20612133333.333</v>
      </c>
      <c r="K549" s="88">
        <v>-104.89935</v>
      </c>
      <c r="L549" s="88">
        <v>-96.498024000000001</v>
      </c>
      <c r="N549" s="6">
        <f t="shared" si="91"/>
        <v>29.391933333333</v>
      </c>
      <c r="O549" s="6">
        <f t="shared" si="89"/>
        <v>-89.582138</v>
      </c>
    </row>
    <row r="550" spans="2:16" x14ac:dyDescent="0.25">
      <c r="B550" s="88">
        <v>21579811111.111</v>
      </c>
      <c r="C550" s="88">
        <v>-94.698875000000001</v>
      </c>
      <c r="D550" s="88">
        <v>-85.333588000000006</v>
      </c>
      <c r="F550" s="6">
        <f t="shared" si="90"/>
        <v>30.848500000000001</v>
      </c>
      <c r="G550" s="6">
        <f t="shared" si="88"/>
        <v>-82.460350000000005</v>
      </c>
      <c r="J550" s="88">
        <v>21579811111.111</v>
      </c>
      <c r="K550" s="88">
        <v>-89.839591999999996</v>
      </c>
      <c r="L550" s="88">
        <v>-81.294937000000004</v>
      </c>
      <c r="N550" s="6">
        <f t="shared" si="91"/>
        <v>30.848500000000001</v>
      </c>
      <c r="O550" s="6">
        <f t="shared" si="89"/>
        <v>-87.649742000000003</v>
      </c>
    </row>
    <row r="551" spans="2:16" x14ac:dyDescent="0.25">
      <c r="B551" s="88">
        <v>22547488888.889</v>
      </c>
      <c r="C551" s="88">
        <v>-93.059005999999997</v>
      </c>
      <c r="D551" s="88">
        <v>-82.934448000000003</v>
      </c>
      <c r="F551" s="6">
        <f t="shared" si="90"/>
        <v>32.305066666667003</v>
      </c>
      <c r="G551" s="6">
        <f t="shared" si="88"/>
        <v>-89.121048000000002</v>
      </c>
      <c r="J551" s="88">
        <v>22547488888.889</v>
      </c>
      <c r="K551" s="88">
        <v>-86.342140000000001</v>
      </c>
      <c r="L551" s="88">
        <v>-77.001037999999994</v>
      </c>
      <c r="N551" s="6">
        <f t="shared" si="91"/>
        <v>32.305066666667003</v>
      </c>
      <c r="O551" s="6">
        <f t="shared" si="89"/>
        <v>-93.068504000000004</v>
      </c>
    </row>
    <row r="552" spans="2:16" x14ac:dyDescent="0.25">
      <c r="B552" s="88">
        <v>23515166666.667</v>
      </c>
      <c r="C552" s="88">
        <v>-98.008171000000004</v>
      </c>
      <c r="D552" s="88">
        <v>-88.316856000000001</v>
      </c>
      <c r="F552" s="6">
        <f t="shared" si="90"/>
        <v>33.761633333333002</v>
      </c>
      <c r="G552" s="6">
        <f t="shared" si="88"/>
        <v>-92.3078</v>
      </c>
      <c r="J552" s="88">
        <v>23515166666.667</v>
      </c>
      <c r="K552" s="88">
        <v>-87.846869999999996</v>
      </c>
      <c r="L552" s="88">
        <v>-78.104873999999995</v>
      </c>
      <c r="N552" s="6">
        <f t="shared" si="91"/>
        <v>33.761633333333002</v>
      </c>
      <c r="O552" s="6">
        <f t="shared" si="89"/>
        <v>-83.422897000000006</v>
      </c>
    </row>
    <row r="553" spans="2:16" x14ac:dyDescent="0.25">
      <c r="B553" s="88">
        <v>24482844444.444</v>
      </c>
      <c r="C553" s="88">
        <v>-92.371268999999998</v>
      </c>
      <c r="D553" s="88">
        <v>-83.121009999999998</v>
      </c>
      <c r="F553" s="6">
        <f t="shared" si="90"/>
        <v>35.218200000000003</v>
      </c>
      <c r="G553" s="6">
        <f t="shared" si="88"/>
        <v>-88.724838000000005</v>
      </c>
      <c r="J553" s="88">
        <v>24482844444.444</v>
      </c>
      <c r="K553" s="88">
        <v>-95.418426999999994</v>
      </c>
      <c r="L553" s="88">
        <v>-85.327003000000005</v>
      </c>
      <c r="N553" s="6">
        <f t="shared" si="91"/>
        <v>35.218200000000003</v>
      </c>
      <c r="O553" s="6">
        <f t="shared" si="89"/>
        <v>-99.865227000000004</v>
      </c>
    </row>
    <row r="554" spans="2:16" x14ac:dyDescent="0.25">
      <c r="B554" s="88">
        <v>25450522222.222</v>
      </c>
      <c r="C554" s="88">
        <v>-95.951378000000005</v>
      </c>
      <c r="D554" s="88">
        <v>-86.052284</v>
      </c>
      <c r="F554" s="6" t="s">
        <v>21</v>
      </c>
      <c r="J554" s="88">
        <v>25450522222.222</v>
      </c>
      <c r="K554" s="88">
        <v>-100.92491</v>
      </c>
      <c r="L554" s="88">
        <v>-90.343140000000005</v>
      </c>
      <c r="N554" s="6" t="s">
        <v>21</v>
      </c>
    </row>
    <row r="555" spans="2:16" x14ac:dyDescent="0.25">
      <c r="B555" s="88">
        <v>26418200000</v>
      </c>
      <c r="C555" s="88">
        <v>-88.440665999999993</v>
      </c>
      <c r="D555" s="88">
        <v>-77.008026000000001</v>
      </c>
      <c r="J555" s="88">
        <v>26418200000</v>
      </c>
      <c r="K555" s="88">
        <v>-94.252892000000003</v>
      </c>
      <c r="L555" s="88">
        <v>-84.001594999999995</v>
      </c>
    </row>
    <row r="556" spans="2:16" x14ac:dyDescent="0.25">
      <c r="B556" s="88" t="s">
        <v>21</v>
      </c>
      <c r="J556" s="88" t="s">
        <v>21</v>
      </c>
    </row>
    <row r="557" spans="2:16" x14ac:dyDescent="0.25">
      <c r="F557" s="6" t="s">
        <v>70</v>
      </c>
      <c r="N557" s="6" t="s">
        <v>70</v>
      </c>
    </row>
    <row r="558" spans="2:16" ht="15.75" x14ac:dyDescent="0.25">
      <c r="F558" s="6" t="s">
        <v>19</v>
      </c>
      <c r="G558" s="6" t="str">
        <f t="shared" ref="G558:G577" si="92">D584</f>
        <v>5Rx5L dBc Log Mag(dB)</v>
      </c>
      <c r="H558" s="35">
        <v>5</v>
      </c>
      <c r="N558" s="6" t="s">
        <v>19</v>
      </c>
      <c r="O558" s="6" t="str">
        <f t="shared" ref="O558:O577" si="93">L584</f>
        <v>5Rx5L dBc Log Mag(dB)</v>
      </c>
      <c r="P558" s="35">
        <v>5</v>
      </c>
    </row>
    <row r="559" spans="2:16" ht="15.75" x14ac:dyDescent="0.25">
      <c r="B559" s="88" t="s">
        <v>68</v>
      </c>
      <c r="F559" s="6">
        <f t="shared" ref="F559:F577" si="94">B585/1000000000</f>
        <v>9</v>
      </c>
      <c r="G559" s="6">
        <f t="shared" si="92"/>
        <v>-76.355080000000001</v>
      </c>
      <c r="H559" s="36">
        <f>ABS(AVERAGE(G559:G577)-(H558-1)*10)</f>
        <v>120.52833805263158</v>
      </c>
      <c r="J559" s="88" t="s">
        <v>68</v>
      </c>
      <c r="N559" s="6">
        <f t="shared" ref="N559:N577" si="95">J585/1000000000</f>
        <v>9</v>
      </c>
      <c r="O559" s="6">
        <f t="shared" si="93"/>
        <v>-91.471123000000006</v>
      </c>
      <c r="P559" s="36">
        <f>ABS(AVERAGE(O559:O577)-(P558-1)*10)</f>
        <v>123.22176078947366</v>
      </c>
    </row>
    <row r="560" spans="2:16" x14ac:dyDescent="0.25">
      <c r="B560" s="88" t="s">
        <v>19</v>
      </c>
      <c r="C560" s="88" t="s">
        <v>144</v>
      </c>
      <c r="D560" s="88" t="s">
        <v>69</v>
      </c>
      <c r="F560" s="6">
        <f t="shared" si="94"/>
        <v>10.943433333333001</v>
      </c>
      <c r="G560" s="6">
        <f t="shared" si="92"/>
        <v>-56.234070000000003</v>
      </c>
      <c r="J560" s="88" t="s">
        <v>19</v>
      </c>
      <c r="K560" s="88" t="s">
        <v>144</v>
      </c>
      <c r="L560" s="88" t="s">
        <v>69</v>
      </c>
      <c r="N560" s="6">
        <f t="shared" si="95"/>
        <v>10.943433333333001</v>
      </c>
      <c r="O560" s="6">
        <f t="shared" si="93"/>
        <v>-65.633872999999994</v>
      </c>
    </row>
    <row r="561" spans="2:15" x14ac:dyDescent="0.25">
      <c r="B561" s="88">
        <v>9000000000</v>
      </c>
      <c r="C561" s="88">
        <v>-90.544669999999996</v>
      </c>
      <c r="D561" s="88">
        <v>-79.637710999999996</v>
      </c>
      <c r="F561" s="6">
        <f t="shared" si="94"/>
        <v>12.886866666667</v>
      </c>
      <c r="G561" s="6">
        <f t="shared" si="92"/>
        <v>-66.124413000000004</v>
      </c>
      <c r="J561" s="88">
        <v>9000000000</v>
      </c>
      <c r="K561" s="88">
        <v>-110.3276</v>
      </c>
      <c r="L561" s="88">
        <v>-98.535477</v>
      </c>
      <c r="N561" s="6">
        <f t="shared" si="95"/>
        <v>12.886866666667</v>
      </c>
      <c r="O561" s="6">
        <f t="shared" si="93"/>
        <v>-69.333907999999994</v>
      </c>
    </row>
    <row r="562" spans="2:15" x14ac:dyDescent="0.25">
      <c r="B562" s="88">
        <v>10456566666.667</v>
      </c>
      <c r="C562" s="88">
        <v>-88.434509000000006</v>
      </c>
      <c r="D562" s="88">
        <v>-82.029953000000006</v>
      </c>
      <c r="F562" s="6">
        <f t="shared" si="94"/>
        <v>14.830299999999999</v>
      </c>
      <c r="G562" s="6">
        <f t="shared" si="92"/>
        <v>-77.329329999999999</v>
      </c>
      <c r="J562" s="88">
        <v>10456566666.667</v>
      </c>
      <c r="K562" s="88">
        <v>-92.536857999999995</v>
      </c>
      <c r="L562" s="88">
        <v>-85.115584999999996</v>
      </c>
      <c r="N562" s="6">
        <f t="shared" si="95"/>
        <v>14.830299999999999</v>
      </c>
      <c r="O562" s="6">
        <f t="shared" si="93"/>
        <v>-73.407639000000003</v>
      </c>
    </row>
    <row r="563" spans="2:15" x14ac:dyDescent="0.25">
      <c r="B563" s="88">
        <v>11913133333.333</v>
      </c>
      <c r="C563" s="88">
        <v>-81.948784000000003</v>
      </c>
      <c r="D563" s="88">
        <v>-75.307945000000004</v>
      </c>
      <c r="F563" s="6">
        <f t="shared" si="94"/>
        <v>16.773733333332999</v>
      </c>
      <c r="G563" s="6">
        <f t="shared" si="92"/>
        <v>-70.447395</v>
      </c>
      <c r="J563" s="88">
        <v>11913133333.333</v>
      </c>
      <c r="K563" s="88">
        <v>-89.825339999999997</v>
      </c>
      <c r="L563" s="88">
        <v>-82.714973000000001</v>
      </c>
      <c r="N563" s="6">
        <f t="shared" si="95"/>
        <v>16.773733333332999</v>
      </c>
      <c r="O563" s="6">
        <f t="shared" si="93"/>
        <v>-90.550255000000007</v>
      </c>
    </row>
    <row r="564" spans="2:15" x14ac:dyDescent="0.25">
      <c r="B564" s="88">
        <v>13369700000</v>
      </c>
      <c r="C564" s="88">
        <v>-79.036766</v>
      </c>
      <c r="D564" s="88">
        <v>-72.767409999999998</v>
      </c>
      <c r="F564" s="6">
        <f t="shared" si="94"/>
        <v>18.717166666667001</v>
      </c>
      <c r="G564" s="6">
        <f t="shared" si="92"/>
        <v>-74.351821999999999</v>
      </c>
      <c r="J564" s="88">
        <v>13369700000</v>
      </c>
      <c r="K564" s="88">
        <v>-95.026336999999998</v>
      </c>
      <c r="L564" s="88">
        <v>-87.605659000000003</v>
      </c>
      <c r="N564" s="6">
        <f t="shared" si="95"/>
        <v>18.717166666667001</v>
      </c>
      <c r="O564" s="6">
        <f t="shared" si="93"/>
        <v>-82.645218</v>
      </c>
    </row>
    <row r="565" spans="2:15" x14ac:dyDescent="0.25">
      <c r="B565" s="88">
        <v>14826266666.667</v>
      </c>
      <c r="C565" s="88">
        <v>-81.598670999999996</v>
      </c>
      <c r="D565" s="88">
        <v>-75.396675000000002</v>
      </c>
      <c r="F565" s="6">
        <f t="shared" si="94"/>
        <v>20.660599999999999</v>
      </c>
      <c r="G565" s="6">
        <f t="shared" si="92"/>
        <v>-80.833259999999996</v>
      </c>
      <c r="J565" s="88">
        <v>14826266666.667</v>
      </c>
      <c r="K565" s="88">
        <v>-106.1083</v>
      </c>
      <c r="L565" s="88">
        <v>-98.483092999999997</v>
      </c>
      <c r="N565" s="6">
        <f t="shared" si="95"/>
        <v>20.660599999999999</v>
      </c>
      <c r="O565" s="6">
        <f t="shared" si="93"/>
        <v>-74.415137999999999</v>
      </c>
    </row>
    <row r="566" spans="2:15" x14ac:dyDescent="0.25">
      <c r="B566" s="88">
        <v>16282833333.333</v>
      </c>
      <c r="C566" s="88">
        <v>-97.308188999999999</v>
      </c>
      <c r="D566" s="88">
        <v>-90.650497000000001</v>
      </c>
      <c r="F566" s="6">
        <f t="shared" si="94"/>
        <v>22.604033333333</v>
      </c>
      <c r="G566" s="6">
        <f t="shared" si="92"/>
        <v>-72.970748999999998</v>
      </c>
      <c r="J566" s="88">
        <v>16282833333.333</v>
      </c>
      <c r="K566" s="88">
        <v>-92.730507000000003</v>
      </c>
      <c r="L566" s="88">
        <v>-84.852744999999999</v>
      </c>
      <c r="N566" s="6">
        <f t="shared" si="95"/>
        <v>22.604033333333</v>
      </c>
      <c r="O566" s="6">
        <f t="shared" si="93"/>
        <v>-76.371086000000005</v>
      </c>
    </row>
    <row r="567" spans="2:15" x14ac:dyDescent="0.25">
      <c r="B567" s="88">
        <v>17739400000</v>
      </c>
      <c r="C567" s="88">
        <v>-79.625381000000004</v>
      </c>
      <c r="D567" s="88">
        <v>-72.317458999999999</v>
      </c>
      <c r="F567" s="6">
        <f t="shared" si="94"/>
        <v>24.547466666666999</v>
      </c>
      <c r="G567" s="6">
        <f t="shared" si="92"/>
        <v>-76.971930999999998</v>
      </c>
      <c r="J567" s="88">
        <v>17739400000</v>
      </c>
      <c r="K567" s="88">
        <v>-99.555717000000001</v>
      </c>
      <c r="L567" s="88">
        <v>-90.991767999999993</v>
      </c>
      <c r="N567" s="6">
        <f t="shared" si="95"/>
        <v>24.547466666666999</v>
      </c>
      <c r="O567" s="6">
        <f t="shared" si="93"/>
        <v>-81.608429000000001</v>
      </c>
    </row>
    <row r="568" spans="2:15" x14ac:dyDescent="0.25">
      <c r="B568" s="88">
        <v>19195966666.667</v>
      </c>
      <c r="C568" s="88">
        <v>-87.428336999999999</v>
      </c>
      <c r="D568" s="88">
        <v>-79.830521000000005</v>
      </c>
      <c r="F568" s="6">
        <f t="shared" si="94"/>
        <v>26.4909</v>
      </c>
      <c r="G568" s="6">
        <f t="shared" si="92"/>
        <v>-81.866135</v>
      </c>
      <c r="J568" s="88">
        <v>19195966666.667</v>
      </c>
      <c r="K568" s="88">
        <v>-90.711838</v>
      </c>
      <c r="L568" s="88">
        <v>-82.721969999999999</v>
      </c>
      <c r="N568" s="6">
        <f t="shared" si="95"/>
        <v>26.4909</v>
      </c>
      <c r="O568" s="6">
        <f t="shared" si="93"/>
        <v>-79.623076999999995</v>
      </c>
    </row>
    <row r="569" spans="2:15" x14ac:dyDescent="0.25">
      <c r="B569" s="88">
        <v>20652533333.333</v>
      </c>
      <c r="C569" s="88">
        <v>-84.992705999999998</v>
      </c>
      <c r="D569" s="88">
        <v>-77.66037</v>
      </c>
      <c r="F569" s="6">
        <f t="shared" si="94"/>
        <v>28.434333333333001</v>
      </c>
      <c r="G569" s="6">
        <f t="shared" si="92"/>
        <v>-85.926948999999993</v>
      </c>
      <c r="J569" s="88">
        <v>20652533333.333</v>
      </c>
      <c r="K569" s="88">
        <v>-107.95052</v>
      </c>
      <c r="L569" s="88">
        <v>-99.803696000000002</v>
      </c>
      <c r="N569" s="6">
        <f t="shared" si="95"/>
        <v>28.434333333333001</v>
      </c>
      <c r="O569" s="6">
        <f t="shared" si="93"/>
        <v>-80.705016999999998</v>
      </c>
    </row>
    <row r="570" spans="2:15" x14ac:dyDescent="0.25">
      <c r="B570" s="88">
        <v>22109100000</v>
      </c>
      <c r="C570" s="88">
        <v>-103.05202</v>
      </c>
      <c r="D570" s="88">
        <v>-95.875183000000007</v>
      </c>
      <c r="F570" s="6">
        <f t="shared" si="94"/>
        <v>30.377766666667</v>
      </c>
      <c r="G570" s="6">
        <f t="shared" si="92"/>
        <v>-80.219131000000004</v>
      </c>
      <c r="J570" s="88">
        <v>22109100000</v>
      </c>
      <c r="K570" s="88">
        <v>-106.31744999999999</v>
      </c>
      <c r="L570" s="88">
        <v>-98.037673999999996</v>
      </c>
      <c r="N570" s="6">
        <f t="shared" si="95"/>
        <v>30.377766666667</v>
      </c>
      <c r="O570" s="6">
        <f t="shared" si="93"/>
        <v>-81.458777999999995</v>
      </c>
    </row>
    <row r="571" spans="2:15" x14ac:dyDescent="0.25">
      <c r="B571" s="88">
        <v>23565666666.667</v>
      </c>
      <c r="C571" s="88">
        <v>-97.632744000000002</v>
      </c>
      <c r="D571" s="88">
        <v>-90.514083999999997</v>
      </c>
      <c r="F571" s="6">
        <f t="shared" si="94"/>
        <v>32.321199999999997</v>
      </c>
      <c r="G571" s="6">
        <f t="shared" si="92"/>
        <v>-91.779921999999999</v>
      </c>
      <c r="J571" s="88">
        <v>23565666666.667</v>
      </c>
      <c r="K571" s="88">
        <v>-97.675674000000001</v>
      </c>
      <c r="L571" s="88">
        <v>-89.421454999999995</v>
      </c>
      <c r="N571" s="6">
        <f t="shared" si="95"/>
        <v>32.321199999999997</v>
      </c>
      <c r="O571" s="6">
        <f t="shared" si="93"/>
        <v>-97.625022999999999</v>
      </c>
    </row>
    <row r="572" spans="2:15" x14ac:dyDescent="0.25">
      <c r="B572" s="88">
        <v>25022233333.333</v>
      </c>
      <c r="C572" s="88">
        <v>-99.176392000000007</v>
      </c>
      <c r="D572" s="88">
        <v>-91.712935999999999</v>
      </c>
      <c r="F572" s="6">
        <f t="shared" si="94"/>
        <v>34.264633333333002</v>
      </c>
      <c r="G572" s="6">
        <f t="shared" si="92"/>
        <v>-100.95057</v>
      </c>
      <c r="J572" s="88">
        <v>25022233333.333</v>
      </c>
      <c r="K572" s="88">
        <v>-104.18577000000001</v>
      </c>
      <c r="L572" s="88">
        <v>-95.833022999999997</v>
      </c>
      <c r="N572" s="6">
        <f t="shared" si="95"/>
        <v>34.264633333333002</v>
      </c>
      <c r="O572" s="6">
        <f t="shared" si="93"/>
        <v>-85.954002000000003</v>
      </c>
    </row>
    <row r="573" spans="2:15" x14ac:dyDescent="0.25">
      <c r="B573" s="88">
        <v>26478800000</v>
      </c>
      <c r="C573" s="88">
        <v>-87.384658999999999</v>
      </c>
      <c r="D573" s="88">
        <v>-79.445258999999993</v>
      </c>
      <c r="F573" s="6">
        <f t="shared" si="94"/>
        <v>36.208066666667001</v>
      </c>
      <c r="G573" s="6">
        <f t="shared" si="92"/>
        <v>-88.195648000000006</v>
      </c>
      <c r="J573" s="88">
        <v>26478800000</v>
      </c>
      <c r="K573" s="88">
        <v>-103.14636</v>
      </c>
      <c r="L573" s="88">
        <v>-94.745041000000001</v>
      </c>
      <c r="N573" s="6">
        <f t="shared" si="95"/>
        <v>36.208066666667001</v>
      </c>
      <c r="O573" s="6">
        <f t="shared" si="93"/>
        <v>-92.853454999999997</v>
      </c>
    </row>
    <row r="574" spans="2:15" x14ac:dyDescent="0.25">
      <c r="B574" s="88">
        <v>27935366666.667</v>
      </c>
      <c r="C574" s="88">
        <v>-92.772559999999999</v>
      </c>
      <c r="D574" s="88">
        <v>-83.40728</v>
      </c>
      <c r="F574" s="6">
        <f t="shared" si="94"/>
        <v>38.151499999999999</v>
      </c>
      <c r="G574" s="6">
        <f t="shared" si="92"/>
        <v>-92.843185000000005</v>
      </c>
      <c r="J574" s="88">
        <v>27935366666.667</v>
      </c>
      <c r="K574" s="88">
        <v>-94.674294000000003</v>
      </c>
      <c r="L574" s="88">
        <v>-86.129645999999994</v>
      </c>
      <c r="N574" s="6">
        <f t="shared" si="95"/>
        <v>38.151499999999999</v>
      </c>
      <c r="O574" s="6">
        <f t="shared" si="93"/>
        <v>-93.569655999999995</v>
      </c>
    </row>
    <row r="575" spans="2:15" x14ac:dyDescent="0.25">
      <c r="B575" s="88">
        <v>29391933333.333</v>
      </c>
      <c r="C575" s="88">
        <v>-89.799728000000002</v>
      </c>
      <c r="D575" s="88">
        <v>-79.675171000000006</v>
      </c>
      <c r="F575" s="6">
        <f t="shared" si="94"/>
        <v>40.094933333333003</v>
      </c>
      <c r="G575" s="6">
        <f t="shared" si="92"/>
        <v>-85.405120999999994</v>
      </c>
      <c r="J575" s="88">
        <v>29391933333.333</v>
      </c>
      <c r="K575" s="88">
        <v>-98.923241000000004</v>
      </c>
      <c r="L575" s="88">
        <v>-89.582138</v>
      </c>
      <c r="N575" s="6">
        <f t="shared" si="95"/>
        <v>40.094933333333003</v>
      </c>
      <c r="O575" s="6">
        <f t="shared" si="93"/>
        <v>-88.186058000000003</v>
      </c>
    </row>
    <row r="576" spans="2:15" x14ac:dyDescent="0.25">
      <c r="B576" s="88">
        <v>30848500000</v>
      </c>
      <c r="C576" s="88">
        <v>-92.151657</v>
      </c>
      <c r="D576" s="88">
        <v>-82.460350000000005</v>
      </c>
      <c r="F576" s="6">
        <f t="shared" si="94"/>
        <v>42.038366666667002</v>
      </c>
      <c r="G576" s="6">
        <f t="shared" si="92"/>
        <v>-87.192406000000005</v>
      </c>
      <c r="J576" s="88">
        <v>30848500000</v>
      </c>
      <c r="K576" s="88">
        <v>-97.391739000000001</v>
      </c>
      <c r="L576" s="88">
        <v>-87.649742000000003</v>
      </c>
      <c r="N576" s="6">
        <f t="shared" si="95"/>
        <v>42.038366666667002</v>
      </c>
      <c r="O576" s="6">
        <f t="shared" si="93"/>
        <v>-84.292991999999998</v>
      </c>
    </row>
    <row r="577" spans="2:15" x14ac:dyDescent="0.25">
      <c r="B577" s="88">
        <v>32305066666.667</v>
      </c>
      <c r="C577" s="88">
        <v>-98.371307000000002</v>
      </c>
      <c r="D577" s="88">
        <v>-89.121048000000002</v>
      </c>
      <c r="F577" s="6">
        <f t="shared" si="94"/>
        <v>43.9818</v>
      </c>
      <c r="G577" s="6">
        <f t="shared" si="92"/>
        <v>-84.041306000000006</v>
      </c>
      <c r="J577" s="88">
        <v>32305066666.667</v>
      </c>
      <c r="K577" s="88">
        <v>-103.15993</v>
      </c>
      <c r="L577" s="88">
        <v>-93.068504000000004</v>
      </c>
      <c r="N577" s="6">
        <f t="shared" si="95"/>
        <v>43.9818</v>
      </c>
      <c r="O577" s="6">
        <f t="shared" si="93"/>
        <v>-91.508728000000005</v>
      </c>
    </row>
    <row r="578" spans="2:15" x14ac:dyDescent="0.25">
      <c r="B578" s="88">
        <v>33761633333.333</v>
      </c>
      <c r="C578" s="88">
        <v>-102.20689</v>
      </c>
      <c r="D578" s="88">
        <v>-92.3078</v>
      </c>
      <c r="F578" s="6" t="s">
        <v>21</v>
      </c>
      <c r="J578" s="88">
        <v>33761633333.333</v>
      </c>
      <c r="K578" s="88">
        <v>-94.004661999999996</v>
      </c>
      <c r="L578" s="88">
        <v>-83.422897000000006</v>
      </c>
      <c r="N578" s="6" t="s">
        <v>21</v>
      </c>
    </row>
    <row r="579" spans="2:15" x14ac:dyDescent="0.25">
      <c r="B579" s="88">
        <v>35218200000</v>
      </c>
      <c r="C579" s="88">
        <v>-100.15748000000001</v>
      </c>
      <c r="D579" s="88">
        <v>-88.724838000000005</v>
      </c>
      <c r="J579" s="88">
        <v>35218200000</v>
      </c>
      <c r="K579" s="88">
        <v>-110.11653</v>
      </c>
      <c r="L579" s="88">
        <v>-99.865227000000004</v>
      </c>
    </row>
    <row r="580" spans="2:15" x14ac:dyDescent="0.25">
      <c r="B580" s="88" t="s">
        <v>21</v>
      </c>
      <c r="J580" s="88" t="s">
        <v>21</v>
      </c>
    </row>
    <row r="583" spans="2:15" x14ac:dyDescent="0.25">
      <c r="B583" s="88" t="s">
        <v>70</v>
      </c>
      <c r="J583" s="88" t="s">
        <v>70</v>
      </c>
    </row>
    <row r="584" spans="2:15" x14ac:dyDescent="0.25">
      <c r="B584" s="88" t="s">
        <v>19</v>
      </c>
      <c r="C584" s="88" t="s">
        <v>145</v>
      </c>
      <c r="D584" s="88" t="s">
        <v>71</v>
      </c>
      <c r="J584" s="88" t="s">
        <v>19</v>
      </c>
      <c r="K584" s="88" t="s">
        <v>145</v>
      </c>
      <c r="L584" s="88" t="s">
        <v>71</v>
      </c>
    </row>
    <row r="585" spans="2:15" x14ac:dyDescent="0.25">
      <c r="B585" s="88">
        <v>9000000000</v>
      </c>
      <c r="C585" s="88">
        <v>-87.262039000000001</v>
      </c>
      <c r="D585" s="88">
        <v>-76.355080000000001</v>
      </c>
      <c r="J585" s="88">
        <v>9000000000</v>
      </c>
      <c r="K585" s="88">
        <v>-103.26324</v>
      </c>
      <c r="L585" s="88">
        <v>-91.471123000000006</v>
      </c>
    </row>
    <row r="586" spans="2:15" x14ac:dyDescent="0.25">
      <c r="B586" s="88">
        <v>10943433333.333</v>
      </c>
      <c r="C586" s="88">
        <v>-62.638629999999999</v>
      </c>
      <c r="D586" s="88">
        <v>-56.234070000000003</v>
      </c>
      <c r="J586" s="88">
        <v>10943433333.333</v>
      </c>
      <c r="K586" s="88">
        <v>-73.055144999999996</v>
      </c>
      <c r="L586" s="88">
        <v>-65.633872999999994</v>
      </c>
    </row>
    <row r="587" spans="2:15" x14ac:dyDescent="0.25">
      <c r="B587" s="88">
        <v>12886866666.667</v>
      </c>
      <c r="C587" s="88">
        <v>-72.765251000000006</v>
      </c>
      <c r="D587" s="88">
        <v>-66.124413000000004</v>
      </c>
      <c r="J587" s="88">
        <v>12886866666.667</v>
      </c>
      <c r="K587" s="88">
        <v>-76.444266999999996</v>
      </c>
      <c r="L587" s="88">
        <v>-69.333907999999994</v>
      </c>
    </row>
    <row r="588" spans="2:15" x14ac:dyDescent="0.25">
      <c r="B588" s="88">
        <v>14830300000</v>
      </c>
      <c r="C588" s="88">
        <v>-83.598686000000001</v>
      </c>
      <c r="D588" s="88">
        <v>-77.329329999999999</v>
      </c>
      <c r="J588" s="88">
        <v>14830300000</v>
      </c>
      <c r="K588" s="88">
        <v>-80.828322999999997</v>
      </c>
      <c r="L588" s="88">
        <v>-73.407639000000003</v>
      </c>
    </row>
    <row r="589" spans="2:15" x14ac:dyDescent="0.25">
      <c r="B589" s="88">
        <v>16773733333.333</v>
      </c>
      <c r="C589" s="88">
        <v>-76.649390999999994</v>
      </c>
      <c r="D589" s="88">
        <v>-70.447395</v>
      </c>
      <c r="J589" s="88">
        <v>16773733333.333</v>
      </c>
      <c r="K589" s="88">
        <v>-98.175460999999999</v>
      </c>
      <c r="L589" s="88">
        <v>-90.550255000000007</v>
      </c>
    </row>
    <row r="590" spans="2:15" x14ac:dyDescent="0.25">
      <c r="B590" s="88">
        <v>18717166666.667</v>
      </c>
      <c r="C590" s="88">
        <v>-81.009521000000007</v>
      </c>
      <c r="D590" s="88">
        <v>-74.351821999999999</v>
      </c>
      <c r="J590" s="88">
        <v>18717166666.667</v>
      </c>
      <c r="K590" s="88">
        <v>-90.522971999999996</v>
      </c>
      <c r="L590" s="88">
        <v>-82.645218</v>
      </c>
    </row>
    <row r="591" spans="2:15" x14ac:dyDescent="0.25">
      <c r="B591" s="88">
        <v>20660600000</v>
      </c>
      <c r="C591" s="88">
        <v>-88.141182000000001</v>
      </c>
      <c r="D591" s="88">
        <v>-80.833259999999996</v>
      </c>
      <c r="J591" s="88">
        <v>20660600000</v>
      </c>
      <c r="K591" s="88">
        <v>-82.979095000000001</v>
      </c>
      <c r="L591" s="88">
        <v>-74.415137999999999</v>
      </c>
    </row>
    <row r="592" spans="2:15" x14ac:dyDescent="0.25">
      <c r="B592" s="88">
        <v>22604033333.333</v>
      </c>
      <c r="C592" s="88">
        <v>-80.568565000000007</v>
      </c>
      <c r="D592" s="88">
        <v>-72.970748999999998</v>
      </c>
      <c r="J592" s="88">
        <v>22604033333.333</v>
      </c>
      <c r="K592" s="88">
        <v>-84.360954000000007</v>
      </c>
      <c r="L592" s="88">
        <v>-76.371086000000005</v>
      </c>
    </row>
    <row r="593" spans="2:12" x14ac:dyDescent="0.25">
      <c r="B593" s="88">
        <v>24547466666.667</v>
      </c>
      <c r="C593" s="88">
        <v>-84.304267999999993</v>
      </c>
      <c r="D593" s="88">
        <v>-76.971930999999998</v>
      </c>
      <c r="J593" s="88">
        <v>24547466666.667</v>
      </c>
      <c r="K593" s="88">
        <v>-89.755249000000006</v>
      </c>
      <c r="L593" s="88">
        <v>-81.608429000000001</v>
      </c>
    </row>
    <row r="594" spans="2:12" x14ac:dyDescent="0.25">
      <c r="B594" s="88">
        <v>26490900000</v>
      </c>
      <c r="C594" s="88">
        <v>-89.042975999999996</v>
      </c>
      <c r="D594" s="88">
        <v>-81.866135</v>
      </c>
      <c r="J594" s="88">
        <v>26490900000</v>
      </c>
      <c r="K594" s="88">
        <v>-87.902855000000002</v>
      </c>
      <c r="L594" s="88">
        <v>-79.623076999999995</v>
      </c>
    </row>
    <row r="595" spans="2:12" x14ac:dyDescent="0.25">
      <c r="B595" s="88">
        <v>28434333333.333</v>
      </c>
      <c r="C595" s="88">
        <v>-93.045601000000005</v>
      </c>
      <c r="D595" s="88">
        <v>-85.926948999999993</v>
      </c>
      <c r="J595" s="88">
        <v>28434333333.333</v>
      </c>
      <c r="K595" s="88">
        <v>-88.959236000000004</v>
      </c>
      <c r="L595" s="88">
        <v>-80.705016999999998</v>
      </c>
    </row>
    <row r="596" spans="2:12" x14ac:dyDescent="0.25">
      <c r="B596" s="88">
        <v>30377766666.667</v>
      </c>
      <c r="C596" s="88">
        <v>-87.682586999999998</v>
      </c>
      <c r="D596" s="88">
        <v>-80.219131000000004</v>
      </c>
      <c r="J596" s="88">
        <v>30377766666.667</v>
      </c>
      <c r="K596" s="88">
        <v>-89.811522999999994</v>
      </c>
      <c r="L596" s="88">
        <v>-81.458777999999995</v>
      </c>
    </row>
    <row r="597" spans="2:12" x14ac:dyDescent="0.25">
      <c r="B597" s="88">
        <v>32321200000</v>
      </c>
      <c r="C597" s="88">
        <v>-99.719314999999995</v>
      </c>
      <c r="D597" s="88">
        <v>-91.779921999999999</v>
      </c>
      <c r="J597" s="88">
        <v>32321200000</v>
      </c>
      <c r="K597" s="88">
        <v>-106.02634</v>
      </c>
      <c r="L597" s="88">
        <v>-97.625022999999999</v>
      </c>
    </row>
    <row r="598" spans="2:12" x14ac:dyDescent="0.25">
      <c r="B598" s="88">
        <v>34264633333.333</v>
      </c>
      <c r="C598" s="88">
        <v>-110.31585</v>
      </c>
      <c r="D598" s="88">
        <v>-100.95057</v>
      </c>
      <c r="J598" s="88">
        <v>34264633333.333</v>
      </c>
      <c r="K598" s="88">
        <v>-94.498649999999998</v>
      </c>
      <c r="L598" s="88">
        <v>-85.954002000000003</v>
      </c>
    </row>
    <row r="599" spans="2:12" x14ac:dyDescent="0.25">
      <c r="B599" s="88">
        <v>36208066666.667</v>
      </c>
      <c r="C599" s="88">
        <v>-98.320205999999999</v>
      </c>
      <c r="D599" s="88">
        <v>-88.195648000000006</v>
      </c>
      <c r="J599" s="88">
        <v>36208066666.667</v>
      </c>
      <c r="K599" s="88">
        <v>-102.19456</v>
      </c>
      <c r="L599" s="88">
        <v>-92.853454999999997</v>
      </c>
    </row>
    <row r="600" spans="2:12" x14ac:dyDescent="0.25">
      <c r="B600" s="88">
        <v>38151500000</v>
      </c>
      <c r="C600" s="88">
        <v>-102.53449999999999</v>
      </c>
      <c r="D600" s="88">
        <v>-92.843185000000005</v>
      </c>
      <c r="J600" s="88">
        <v>38151500000</v>
      </c>
      <c r="K600" s="88">
        <v>-103.31165</v>
      </c>
      <c r="L600" s="88">
        <v>-93.569655999999995</v>
      </c>
    </row>
    <row r="601" spans="2:12" x14ac:dyDescent="0.25">
      <c r="B601" s="88">
        <v>40094933333.333</v>
      </c>
      <c r="C601" s="88">
        <v>-94.655379999999994</v>
      </c>
      <c r="D601" s="88">
        <v>-85.405120999999994</v>
      </c>
      <c r="J601" s="88">
        <v>40094933333.333</v>
      </c>
      <c r="K601" s="88">
        <v>-98.277489000000003</v>
      </c>
      <c r="L601" s="88">
        <v>-88.186058000000003</v>
      </c>
    </row>
    <row r="602" spans="2:12" x14ac:dyDescent="0.25">
      <c r="B602" s="88">
        <v>42038366666.667</v>
      </c>
      <c r="C602" s="88">
        <v>-97.091498999999999</v>
      </c>
      <c r="D602" s="88">
        <v>-87.192406000000005</v>
      </c>
      <c r="J602" s="88">
        <v>42038366666.667</v>
      </c>
      <c r="K602" s="88">
        <v>-94.874756000000005</v>
      </c>
      <c r="L602" s="88">
        <v>-84.292991999999998</v>
      </c>
    </row>
    <row r="603" spans="2:12" x14ac:dyDescent="0.25">
      <c r="B603" s="88">
        <v>43981800000</v>
      </c>
      <c r="C603" s="88">
        <v>-95.473945999999998</v>
      </c>
      <c r="D603" s="88">
        <v>-84.041306000000006</v>
      </c>
      <c r="J603" s="88">
        <v>43981800000</v>
      </c>
      <c r="K603" s="88">
        <v>-101.76003</v>
      </c>
      <c r="L603" s="88">
        <v>-91.508728000000005</v>
      </c>
    </row>
    <row r="604" spans="2:12" x14ac:dyDescent="0.25">
      <c r="B604" s="88" t="s">
        <v>21</v>
      </c>
      <c r="J604" s="88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12"/>
  <sheetViews>
    <sheetView workbookViewId="0">
      <selection activeCell="J1" sqref="J1:L1048576"/>
    </sheetView>
  </sheetViews>
  <sheetFormatPr defaultRowHeight="15" x14ac:dyDescent="0.25"/>
  <cols>
    <col min="1" max="1" width="13.7109375" style="40" customWidth="1"/>
    <col min="2" max="4" width="9.140625" style="88"/>
    <col min="5" max="5" width="2.7109375" style="9" customWidth="1"/>
    <col min="6" max="6" width="12.85546875" style="6" bestFit="1" customWidth="1"/>
    <col min="7" max="7" width="18.5703125" style="12" bestFit="1" customWidth="1"/>
    <col min="8" max="8" width="20.5703125" style="12" bestFit="1" customWidth="1"/>
    <col min="9" max="9" width="13.7109375" style="40" customWidth="1"/>
    <col min="10" max="12" width="9.140625" style="88"/>
    <col min="13" max="13" width="2.7109375" style="9" customWidth="1"/>
    <col min="14" max="14" width="12.85546875" style="6" bestFit="1" customWidth="1"/>
    <col min="15" max="15" width="18.5703125" style="12" bestFit="1" customWidth="1"/>
    <col min="16" max="16" width="20.5703125" style="12" bestFit="1" customWidth="1"/>
    <col min="17" max="17" width="2.7109375" style="9" customWidth="1"/>
  </cols>
  <sheetData>
    <row r="1" spans="1:17" x14ac:dyDescent="0.25">
      <c r="B1" s="88" t="s">
        <v>95</v>
      </c>
      <c r="F1" s="6" t="s">
        <v>2</v>
      </c>
      <c r="G1" s="13" t="s">
        <v>112</v>
      </c>
      <c r="H1" s="44" t="str">
        <f>D112</f>
        <v>2Ix1L dBc Log Mag(dB)</v>
      </c>
      <c r="J1" s="88" t="s">
        <v>95</v>
      </c>
      <c r="N1" s="6" t="s">
        <v>2</v>
      </c>
      <c r="O1" s="13" t="s">
        <v>112</v>
      </c>
      <c r="P1" s="44" t="str">
        <f>L112</f>
        <v>2Ix1L dBc Log Mag(dB)</v>
      </c>
    </row>
    <row r="2" spans="1:17" x14ac:dyDescent="0.25">
      <c r="A2" s="50" t="s">
        <v>111</v>
      </c>
      <c r="B2" s="88" t="s">
        <v>256</v>
      </c>
      <c r="C2" s="88" t="s">
        <v>270</v>
      </c>
      <c r="D2" s="88" t="s">
        <v>272</v>
      </c>
      <c r="H2" s="11"/>
      <c r="I2" s="50" t="s">
        <v>108</v>
      </c>
      <c r="J2" s="88" t="s">
        <v>256</v>
      </c>
      <c r="K2" s="88" t="s">
        <v>270</v>
      </c>
      <c r="L2" s="88" t="s">
        <v>272</v>
      </c>
      <c r="P2" s="11"/>
    </row>
    <row r="3" spans="1:17" s="15" customFormat="1" x14ac:dyDescent="0.25">
      <c r="A3" s="40"/>
      <c r="B3" s="88" t="s">
        <v>269</v>
      </c>
      <c r="C3" s="88" t="s">
        <v>292</v>
      </c>
      <c r="D3" s="88" t="s">
        <v>307</v>
      </c>
      <c r="E3" s="14"/>
      <c r="F3" s="13" t="s">
        <v>12</v>
      </c>
      <c r="G3" s="13">
        <f>ABS(AVERAGE(G5:G103))</f>
        <v>67.989676787878821</v>
      </c>
      <c r="H3" s="82" t="s">
        <v>255</v>
      </c>
      <c r="I3" s="40"/>
      <c r="J3" s="88" t="s">
        <v>269</v>
      </c>
      <c r="K3" s="88" t="s">
        <v>292</v>
      </c>
      <c r="L3" s="88" t="s">
        <v>308</v>
      </c>
      <c r="M3" s="14"/>
      <c r="N3" s="13" t="s">
        <v>12</v>
      </c>
      <c r="O3" s="13">
        <f>ABS(AVERAGE(O5:O103))</f>
        <v>67.834942878787885</v>
      </c>
      <c r="P3" s="82" t="s">
        <v>255</v>
      </c>
      <c r="Q3" s="14"/>
    </row>
    <row r="4" spans="1:17" x14ac:dyDescent="0.25">
      <c r="B4" s="88" t="s">
        <v>98</v>
      </c>
      <c r="G4" s="11"/>
      <c r="H4" s="11"/>
      <c r="J4" s="88" t="s">
        <v>98</v>
      </c>
      <c r="O4" s="11"/>
      <c r="P4" s="11"/>
    </row>
    <row r="5" spans="1:17" x14ac:dyDescent="0.25">
      <c r="F5" s="6">
        <f t="shared" ref="F5:F36" si="0">B113/1000000000</f>
        <v>9</v>
      </c>
      <c r="G5" s="11">
        <f>H5-5</f>
        <v>-84.649887000000007</v>
      </c>
      <c r="H5" s="6">
        <f t="shared" ref="H5:H36" si="1">D113</f>
        <v>-79.649887000000007</v>
      </c>
      <c r="N5" s="6">
        <f t="shared" ref="N5:N36" si="2">J113/1000000000</f>
        <v>9</v>
      </c>
      <c r="O5" s="11">
        <f>P5-5</f>
        <v>-76.050956999999997</v>
      </c>
      <c r="P5" s="6">
        <f t="shared" ref="P5:P36" si="3">L113</f>
        <v>-71.050956999999997</v>
      </c>
    </row>
    <row r="6" spans="1:17" x14ac:dyDescent="0.25">
      <c r="F6" s="6">
        <f t="shared" si="0"/>
        <v>9.3571428571429003</v>
      </c>
      <c r="G6" s="11">
        <f t="shared" ref="G6:G69" si="4">H6-5</f>
        <v>-82.406493999999995</v>
      </c>
      <c r="H6" s="6">
        <f t="shared" si="1"/>
        <v>-77.406493999999995</v>
      </c>
      <c r="N6" s="6">
        <f t="shared" si="2"/>
        <v>9.3571428571429003</v>
      </c>
      <c r="O6" s="11">
        <f t="shared" ref="O6:O69" si="5">P6-5</f>
        <v>-73.018287999999998</v>
      </c>
      <c r="P6" s="6">
        <f t="shared" si="3"/>
        <v>-68.018287999999998</v>
      </c>
    </row>
    <row r="7" spans="1:17" x14ac:dyDescent="0.25">
      <c r="B7" s="88" t="s">
        <v>99</v>
      </c>
      <c r="F7" s="6">
        <f t="shared" si="0"/>
        <v>9.7142857142856993</v>
      </c>
      <c r="G7" s="11">
        <f t="shared" si="4"/>
        <v>-78.060371000000004</v>
      </c>
      <c r="H7" s="6">
        <f t="shared" si="1"/>
        <v>-73.060371000000004</v>
      </c>
      <c r="J7" s="88" t="s">
        <v>99</v>
      </c>
      <c r="N7" s="6">
        <f t="shared" si="2"/>
        <v>9.7142857142856993</v>
      </c>
      <c r="O7" s="11">
        <f t="shared" si="5"/>
        <v>-72.12706</v>
      </c>
      <c r="P7" s="6">
        <f t="shared" si="3"/>
        <v>-67.12706</v>
      </c>
    </row>
    <row r="8" spans="1:17" x14ac:dyDescent="0.25">
      <c r="B8" s="88" t="s">
        <v>19</v>
      </c>
      <c r="C8" s="88" t="s">
        <v>116</v>
      </c>
      <c r="F8" s="6">
        <f t="shared" si="0"/>
        <v>10.071428571429001</v>
      </c>
      <c r="G8" s="11">
        <f t="shared" si="4"/>
        <v>-74.658562000000003</v>
      </c>
      <c r="H8" s="6">
        <f t="shared" si="1"/>
        <v>-69.658562000000003</v>
      </c>
      <c r="J8" s="88" t="s">
        <v>19</v>
      </c>
      <c r="K8" s="88" t="s">
        <v>116</v>
      </c>
      <c r="N8" s="6">
        <f t="shared" si="2"/>
        <v>10.071428571429001</v>
      </c>
      <c r="O8" s="11">
        <f t="shared" si="5"/>
        <v>-76.438332000000003</v>
      </c>
      <c r="P8" s="6">
        <f t="shared" si="3"/>
        <v>-71.438332000000003</v>
      </c>
    </row>
    <row r="9" spans="1:17" x14ac:dyDescent="0.25">
      <c r="B9" s="88">
        <v>9000000000</v>
      </c>
      <c r="C9" s="88">
        <v>-10.443521</v>
      </c>
      <c r="F9" s="6">
        <f t="shared" si="0"/>
        <v>10.428571428570999</v>
      </c>
      <c r="G9" s="11">
        <f t="shared" si="4"/>
        <v>-74.027068999999997</v>
      </c>
      <c r="H9" s="6">
        <f t="shared" si="1"/>
        <v>-69.027068999999997</v>
      </c>
      <c r="J9" s="88">
        <v>9000000000</v>
      </c>
      <c r="K9" s="88">
        <v>-11.113211</v>
      </c>
      <c r="N9" s="6">
        <f t="shared" si="2"/>
        <v>10.428571428570999</v>
      </c>
      <c r="O9" s="11">
        <f t="shared" si="5"/>
        <v>-80.988960000000006</v>
      </c>
      <c r="P9" s="6">
        <f t="shared" si="3"/>
        <v>-75.988960000000006</v>
      </c>
    </row>
    <row r="10" spans="1:17" x14ac:dyDescent="0.25">
      <c r="B10" s="88">
        <v>9357142857.1429005</v>
      </c>
      <c r="C10" s="88">
        <v>-8.3090773000000002</v>
      </c>
      <c r="F10" s="6">
        <f t="shared" si="0"/>
        <v>10.785714285714</v>
      </c>
      <c r="G10" s="11">
        <f t="shared" si="4"/>
        <v>-77.662491000000003</v>
      </c>
      <c r="H10" s="6">
        <f t="shared" si="1"/>
        <v>-72.662491000000003</v>
      </c>
      <c r="J10" s="88">
        <v>9357142857.1429005</v>
      </c>
      <c r="K10" s="88">
        <v>-9.7644652999999995</v>
      </c>
      <c r="N10" s="6">
        <f t="shared" si="2"/>
        <v>10.785714285714</v>
      </c>
      <c r="O10" s="11">
        <f t="shared" si="5"/>
        <v>-80.166640999999998</v>
      </c>
      <c r="P10" s="6">
        <f t="shared" si="3"/>
        <v>-75.166640999999998</v>
      </c>
    </row>
    <row r="11" spans="1:17" x14ac:dyDescent="0.25">
      <c r="B11" s="88">
        <v>9714285714.2856998</v>
      </c>
      <c r="C11" s="88">
        <v>-6.5433783999999999</v>
      </c>
      <c r="F11" s="6">
        <f t="shared" si="0"/>
        <v>11.142857142857</v>
      </c>
      <c r="G11" s="11">
        <f t="shared" si="4"/>
        <v>-82.199523999999997</v>
      </c>
      <c r="H11" s="6">
        <f t="shared" si="1"/>
        <v>-77.199523999999997</v>
      </c>
      <c r="J11" s="88">
        <v>9714285714.2856998</v>
      </c>
      <c r="K11" s="88">
        <v>-8.8740863999999995</v>
      </c>
      <c r="N11" s="6">
        <f t="shared" si="2"/>
        <v>11.142857142857</v>
      </c>
      <c r="O11" s="11">
        <f t="shared" si="5"/>
        <v>-72.835289000000003</v>
      </c>
      <c r="P11" s="6">
        <f t="shared" si="3"/>
        <v>-67.835289000000003</v>
      </c>
    </row>
    <row r="12" spans="1:17" x14ac:dyDescent="0.25">
      <c r="B12" s="88">
        <v>10071428571.429001</v>
      </c>
      <c r="C12" s="88">
        <v>-5.8283176000000001</v>
      </c>
      <c r="F12" s="6">
        <f t="shared" si="0"/>
        <v>11.5</v>
      </c>
      <c r="G12" s="11">
        <f t="shared" si="4"/>
        <v>-82.465384999999998</v>
      </c>
      <c r="H12" s="6">
        <f t="shared" si="1"/>
        <v>-77.465384999999998</v>
      </c>
      <c r="J12" s="88">
        <v>10071428571.429001</v>
      </c>
      <c r="K12" s="88">
        <v>-7.7925934999999997</v>
      </c>
      <c r="N12" s="6">
        <f t="shared" si="2"/>
        <v>11.5</v>
      </c>
      <c r="O12" s="11">
        <f t="shared" si="5"/>
        <v>-67.053089</v>
      </c>
      <c r="P12" s="6">
        <f t="shared" si="3"/>
        <v>-62.053089</v>
      </c>
    </row>
    <row r="13" spans="1:17" x14ac:dyDescent="0.25">
      <c r="B13" s="88">
        <v>10428571428.570999</v>
      </c>
      <c r="C13" s="88">
        <v>-5.3787684000000002</v>
      </c>
      <c r="F13" s="6">
        <f t="shared" si="0"/>
        <v>11.857142857143</v>
      </c>
      <c r="G13" s="11">
        <f t="shared" si="4"/>
        <v>-77.167175</v>
      </c>
      <c r="H13" s="6">
        <f t="shared" si="1"/>
        <v>-72.167175</v>
      </c>
      <c r="J13" s="88">
        <v>10428571428.570999</v>
      </c>
      <c r="K13" s="88">
        <v>-7.1902404000000004</v>
      </c>
      <c r="N13" s="6">
        <f t="shared" si="2"/>
        <v>11.857142857143</v>
      </c>
      <c r="O13" s="11">
        <f t="shared" si="5"/>
        <v>-64.504325999999992</v>
      </c>
      <c r="P13" s="6">
        <f t="shared" si="3"/>
        <v>-59.504325999999999</v>
      </c>
    </row>
    <row r="14" spans="1:17" x14ac:dyDescent="0.25">
      <c r="B14" s="88">
        <v>10785714285.714001</v>
      </c>
      <c r="C14" s="88">
        <v>-5.4107051000000004</v>
      </c>
      <c r="F14" s="6">
        <f t="shared" si="0"/>
        <v>12.214285714286</v>
      </c>
      <c r="G14" s="11">
        <f t="shared" si="4"/>
        <v>-74.021118000000001</v>
      </c>
      <c r="H14" s="6">
        <f t="shared" si="1"/>
        <v>-69.021118000000001</v>
      </c>
      <c r="J14" s="88">
        <v>10785714285.714001</v>
      </c>
      <c r="K14" s="88">
        <v>-6.8265799999999999</v>
      </c>
      <c r="N14" s="6">
        <f t="shared" si="2"/>
        <v>12.214285714286</v>
      </c>
      <c r="O14" s="11">
        <f t="shared" si="5"/>
        <v>-64.195762999999999</v>
      </c>
      <c r="P14" s="6">
        <f t="shared" si="3"/>
        <v>-59.195762999999999</v>
      </c>
    </row>
    <row r="15" spans="1:17" x14ac:dyDescent="0.25">
      <c r="B15" s="88">
        <v>11142857142.857</v>
      </c>
      <c r="C15" s="88">
        <v>-5.7725396</v>
      </c>
      <c r="F15" s="6">
        <f t="shared" si="0"/>
        <v>12.571428571429001</v>
      </c>
      <c r="G15" s="11">
        <f t="shared" si="4"/>
        <v>-74.119652000000002</v>
      </c>
      <c r="H15" s="6">
        <f t="shared" si="1"/>
        <v>-69.119652000000002</v>
      </c>
      <c r="J15" s="88">
        <v>11142857142.857</v>
      </c>
      <c r="K15" s="88">
        <v>-6.4905724999999999</v>
      </c>
      <c r="N15" s="6">
        <f t="shared" si="2"/>
        <v>12.571428571429001</v>
      </c>
      <c r="O15" s="11">
        <f t="shared" si="5"/>
        <v>-64.981937000000002</v>
      </c>
      <c r="P15" s="6">
        <f t="shared" si="3"/>
        <v>-59.981937000000002</v>
      </c>
    </row>
    <row r="16" spans="1:17" x14ac:dyDescent="0.25">
      <c r="B16" s="88">
        <v>11500000000</v>
      </c>
      <c r="C16" s="88">
        <v>-5.8615208000000001</v>
      </c>
      <c r="F16" s="6">
        <f t="shared" si="0"/>
        <v>12.928571428570999</v>
      </c>
      <c r="G16" s="11">
        <f t="shared" si="4"/>
        <v>-77.840896999999998</v>
      </c>
      <c r="H16" s="6">
        <f t="shared" si="1"/>
        <v>-72.840896999999998</v>
      </c>
      <c r="J16" s="88">
        <v>11500000000</v>
      </c>
      <c r="K16" s="88">
        <v>-6.3413095000000004</v>
      </c>
      <c r="N16" s="6">
        <f t="shared" si="2"/>
        <v>12.928571428570999</v>
      </c>
      <c r="O16" s="11">
        <f t="shared" si="5"/>
        <v>-65.856696999999997</v>
      </c>
      <c r="P16" s="6">
        <f t="shared" si="3"/>
        <v>-60.856696999999997</v>
      </c>
    </row>
    <row r="17" spans="2:16" x14ac:dyDescent="0.25">
      <c r="B17" s="88">
        <v>11857142857.143</v>
      </c>
      <c r="C17" s="88">
        <v>-6.0388985000000002</v>
      </c>
      <c r="F17" s="6">
        <f t="shared" si="0"/>
        <v>13.285714285714</v>
      </c>
      <c r="G17" s="11">
        <f t="shared" si="4"/>
        <v>-75.862922999999995</v>
      </c>
      <c r="H17" s="6">
        <f t="shared" si="1"/>
        <v>-70.862922999999995</v>
      </c>
      <c r="J17" s="88">
        <v>11857142857.143</v>
      </c>
      <c r="K17" s="88">
        <v>-6.1699257000000003</v>
      </c>
      <c r="N17" s="6">
        <f t="shared" si="2"/>
        <v>13.285714285714</v>
      </c>
      <c r="O17" s="11">
        <f t="shared" si="5"/>
        <v>-67.723824000000008</v>
      </c>
      <c r="P17" s="6">
        <f t="shared" si="3"/>
        <v>-62.723824</v>
      </c>
    </row>
    <row r="18" spans="2:16" x14ac:dyDescent="0.25">
      <c r="B18" s="88">
        <v>12214285714.285999</v>
      </c>
      <c r="C18" s="88">
        <v>-6.1716398999999997</v>
      </c>
      <c r="F18" s="6">
        <f t="shared" si="0"/>
        <v>13.642857142857</v>
      </c>
      <c r="G18" s="11">
        <f t="shared" si="4"/>
        <v>-71.335419000000002</v>
      </c>
      <c r="H18" s="6">
        <f t="shared" si="1"/>
        <v>-66.335419000000002</v>
      </c>
      <c r="J18" s="88">
        <v>12214285714.285999</v>
      </c>
      <c r="K18" s="88">
        <v>-6.1870941999999998</v>
      </c>
      <c r="N18" s="6">
        <f t="shared" si="2"/>
        <v>13.642857142857</v>
      </c>
      <c r="O18" s="11">
        <f t="shared" si="5"/>
        <v>-67.020645000000002</v>
      </c>
      <c r="P18" s="6">
        <f t="shared" si="3"/>
        <v>-62.020645000000002</v>
      </c>
    </row>
    <row r="19" spans="2:16" x14ac:dyDescent="0.25">
      <c r="B19" s="88">
        <v>12571428571.429001</v>
      </c>
      <c r="C19" s="88">
        <v>-6.1516995000000003</v>
      </c>
      <c r="F19" s="6">
        <f t="shared" si="0"/>
        <v>14</v>
      </c>
      <c r="G19" s="11">
        <f t="shared" si="4"/>
        <v>-75.449982000000006</v>
      </c>
      <c r="H19" s="6">
        <f t="shared" si="1"/>
        <v>-70.449982000000006</v>
      </c>
      <c r="J19" s="88">
        <v>12571428571.429001</v>
      </c>
      <c r="K19" s="88">
        <v>-6.3066525000000002</v>
      </c>
      <c r="N19" s="6">
        <f t="shared" si="2"/>
        <v>14</v>
      </c>
      <c r="O19" s="11">
        <f t="shared" si="5"/>
        <v>-66.16452799999999</v>
      </c>
      <c r="P19" s="6">
        <f t="shared" si="3"/>
        <v>-61.164527999999997</v>
      </c>
    </row>
    <row r="20" spans="2:16" x14ac:dyDescent="0.25">
      <c r="B20" s="88">
        <v>12928571428.570999</v>
      </c>
      <c r="C20" s="88">
        <v>-6.2756227999999998</v>
      </c>
      <c r="F20" s="6">
        <f t="shared" si="0"/>
        <v>14.357142857143</v>
      </c>
      <c r="G20" s="11">
        <f t="shared" si="4"/>
        <v>-78.798264000000003</v>
      </c>
      <c r="H20" s="6">
        <f t="shared" si="1"/>
        <v>-73.798264000000003</v>
      </c>
      <c r="J20" s="88">
        <v>12928571428.570999</v>
      </c>
      <c r="K20" s="88">
        <v>-6.4235129000000004</v>
      </c>
      <c r="N20" s="6">
        <f t="shared" si="2"/>
        <v>14.357142857143</v>
      </c>
      <c r="O20" s="11">
        <f t="shared" si="5"/>
        <v>-64.892071000000001</v>
      </c>
      <c r="P20" s="6">
        <f t="shared" si="3"/>
        <v>-59.892071000000001</v>
      </c>
    </row>
    <row r="21" spans="2:16" x14ac:dyDescent="0.25">
      <c r="B21" s="88">
        <v>13285714285.714001</v>
      </c>
      <c r="C21" s="88">
        <v>-6.0826368000000004</v>
      </c>
      <c r="F21" s="6">
        <f t="shared" si="0"/>
        <v>14.714285714286</v>
      </c>
      <c r="G21" s="11">
        <f t="shared" si="4"/>
        <v>-85.667580000000001</v>
      </c>
      <c r="H21" s="6">
        <f t="shared" si="1"/>
        <v>-80.667580000000001</v>
      </c>
      <c r="J21" s="88">
        <v>13285714285.714001</v>
      </c>
      <c r="K21" s="88">
        <v>-6.6528478</v>
      </c>
      <c r="N21" s="6">
        <f t="shared" si="2"/>
        <v>14.714285714286</v>
      </c>
      <c r="O21" s="11">
        <f t="shared" si="5"/>
        <v>-67.783802000000009</v>
      </c>
      <c r="P21" s="6">
        <f t="shared" si="3"/>
        <v>-62.783802000000001</v>
      </c>
    </row>
    <row r="22" spans="2:16" x14ac:dyDescent="0.25">
      <c r="B22" s="88">
        <v>13642857142.857</v>
      </c>
      <c r="C22" s="88">
        <v>-6.1278256999999998</v>
      </c>
      <c r="F22" s="6">
        <f t="shared" si="0"/>
        <v>15.071428571429001</v>
      </c>
      <c r="G22" s="11">
        <f t="shared" si="4"/>
        <v>-87.321738999999994</v>
      </c>
      <c r="H22" s="6">
        <f t="shared" si="1"/>
        <v>-82.321738999999994</v>
      </c>
      <c r="J22" s="88">
        <v>13642857142.857</v>
      </c>
      <c r="K22" s="88">
        <v>-6.7359014000000004</v>
      </c>
      <c r="N22" s="6">
        <f t="shared" si="2"/>
        <v>15.071428571429001</v>
      </c>
      <c r="O22" s="11">
        <f t="shared" si="5"/>
        <v>-75.237517999999994</v>
      </c>
      <c r="P22" s="6">
        <f t="shared" si="3"/>
        <v>-70.237517999999994</v>
      </c>
    </row>
    <row r="23" spans="2:16" x14ac:dyDescent="0.25">
      <c r="B23" s="88">
        <v>14000000000</v>
      </c>
      <c r="C23" s="88">
        <v>-5.8783484000000001</v>
      </c>
      <c r="F23" s="6">
        <f t="shared" si="0"/>
        <v>15.428571428570999</v>
      </c>
      <c r="G23" s="11">
        <f t="shared" si="4"/>
        <v>-87.116698999999997</v>
      </c>
      <c r="H23" s="6">
        <f t="shared" si="1"/>
        <v>-82.116698999999997</v>
      </c>
      <c r="J23" s="88">
        <v>14000000000</v>
      </c>
      <c r="K23" s="88">
        <v>-6.9492073000000003</v>
      </c>
      <c r="N23" s="6">
        <f t="shared" si="2"/>
        <v>15.428571428570999</v>
      </c>
      <c r="O23" s="11">
        <f t="shared" si="5"/>
        <v>-79.670212000000006</v>
      </c>
      <c r="P23" s="6">
        <f t="shared" si="3"/>
        <v>-74.670212000000006</v>
      </c>
    </row>
    <row r="24" spans="2:16" x14ac:dyDescent="0.25">
      <c r="B24" s="88">
        <v>14357142857.143</v>
      </c>
      <c r="C24" s="88">
        <v>-5.8928094</v>
      </c>
      <c r="F24" s="6">
        <f t="shared" si="0"/>
        <v>15.785714285714</v>
      </c>
      <c r="G24" s="11">
        <f t="shared" si="4"/>
        <v>-84.950835999999995</v>
      </c>
      <c r="H24" s="6">
        <f t="shared" si="1"/>
        <v>-79.950835999999995</v>
      </c>
      <c r="J24" s="88">
        <v>14357142857.143</v>
      </c>
      <c r="K24" s="88">
        <v>-7.0619106</v>
      </c>
      <c r="N24" s="6">
        <f t="shared" si="2"/>
        <v>15.785714285714</v>
      </c>
      <c r="O24" s="11">
        <f t="shared" si="5"/>
        <v>-78.525886999999997</v>
      </c>
      <c r="P24" s="6">
        <f t="shared" si="3"/>
        <v>-73.525886999999997</v>
      </c>
    </row>
    <row r="25" spans="2:16" x14ac:dyDescent="0.25">
      <c r="B25" s="88">
        <v>14714285714.285999</v>
      </c>
      <c r="C25" s="88">
        <v>-5.6997957000000001</v>
      </c>
      <c r="F25" s="6">
        <f t="shared" si="0"/>
        <v>16.142857142857</v>
      </c>
      <c r="G25" s="11">
        <f t="shared" si="4"/>
        <v>-80.137634000000006</v>
      </c>
      <c r="H25" s="6">
        <f t="shared" si="1"/>
        <v>-75.137634000000006</v>
      </c>
      <c r="J25" s="88">
        <v>14714285714.285999</v>
      </c>
      <c r="K25" s="88">
        <v>-7.2049583999999998</v>
      </c>
      <c r="N25" s="6">
        <f t="shared" si="2"/>
        <v>16.142857142857</v>
      </c>
      <c r="O25" s="11">
        <f t="shared" si="5"/>
        <v>-72.046265000000005</v>
      </c>
      <c r="P25" s="6">
        <f t="shared" si="3"/>
        <v>-67.046265000000005</v>
      </c>
    </row>
    <row r="26" spans="2:16" x14ac:dyDescent="0.25">
      <c r="B26" s="88">
        <v>15071428571.429001</v>
      </c>
      <c r="C26" s="88">
        <v>-5.6771840999999998</v>
      </c>
      <c r="F26" s="6">
        <f t="shared" si="0"/>
        <v>16.5</v>
      </c>
      <c r="G26" s="11">
        <f t="shared" si="4"/>
        <v>-78.369934000000001</v>
      </c>
      <c r="H26" s="6">
        <f t="shared" si="1"/>
        <v>-73.369934000000001</v>
      </c>
      <c r="J26" s="88">
        <v>15071428571.429001</v>
      </c>
      <c r="K26" s="88">
        <v>-7.2764296999999996</v>
      </c>
      <c r="N26" s="6">
        <f t="shared" si="2"/>
        <v>16.5</v>
      </c>
      <c r="O26" s="11">
        <f t="shared" si="5"/>
        <v>-68.532107999999994</v>
      </c>
      <c r="P26" s="6">
        <f t="shared" si="3"/>
        <v>-63.532108000000001</v>
      </c>
    </row>
    <row r="27" spans="2:16" x14ac:dyDescent="0.25">
      <c r="B27" s="88">
        <v>15428571428.570999</v>
      </c>
      <c r="C27" s="88">
        <v>-5.7492160999999999</v>
      </c>
      <c r="F27" s="6">
        <f t="shared" si="0"/>
        <v>16.857142857143</v>
      </c>
      <c r="G27" s="11">
        <f t="shared" si="4"/>
        <v>-79.869415000000004</v>
      </c>
      <c r="H27" s="6">
        <f t="shared" si="1"/>
        <v>-74.869415000000004</v>
      </c>
      <c r="J27" s="88">
        <v>15428571428.570999</v>
      </c>
      <c r="K27" s="88">
        <v>-7.3660426000000001</v>
      </c>
      <c r="N27" s="6">
        <f t="shared" si="2"/>
        <v>16.857142857143</v>
      </c>
      <c r="O27" s="11">
        <f t="shared" si="5"/>
        <v>-67.908016000000003</v>
      </c>
      <c r="P27" s="6">
        <f t="shared" si="3"/>
        <v>-62.908016000000003</v>
      </c>
    </row>
    <row r="28" spans="2:16" x14ac:dyDescent="0.25">
      <c r="B28" s="88">
        <v>15785714285.714001</v>
      </c>
      <c r="C28" s="88">
        <v>-5.6585182999999999</v>
      </c>
      <c r="F28" s="6">
        <f t="shared" si="0"/>
        <v>17.214285714286</v>
      </c>
      <c r="G28" s="11">
        <f t="shared" si="4"/>
        <v>-75.198554999999999</v>
      </c>
      <c r="H28" s="6">
        <f t="shared" si="1"/>
        <v>-70.198554999999999</v>
      </c>
      <c r="J28" s="88">
        <v>15785714285.714001</v>
      </c>
      <c r="K28" s="88">
        <v>-7.4616904000000002</v>
      </c>
      <c r="N28" s="6">
        <f t="shared" si="2"/>
        <v>17.214285714286</v>
      </c>
      <c r="O28" s="11">
        <f t="shared" si="5"/>
        <v>-66.468395000000001</v>
      </c>
      <c r="P28" s="6">
        <f t="shared" si="3"/>
        <v>-61.468395000000001</v>
      </c>
    </row>
    <row r="29" spans="2:16" x14ac:dyDescent="0.25">
      <c r="B29" s="88">
        <v>16142857142.857</v>
      </c>
      <c r="C29" s="88">
        <v>-5.8296412999999996</v>
      </c>
      <c r="F29" s="6">
        <f t="shared" si="0"/>
        <v>17.571428571428999</v>
      </c>
      <c r="G29" s="11">
        <f t="shared" si="4"/>
        <v>-75.066947999999996</v>
      </c>
      <c r="H29" s="6">
        <f t="shared" si="1"/>
        <v>-70.066947999999996</v>
      </c>
      <c r="J29" s="88">
        <v>16142857142.857</v>
      </c>
      <c r="K29" s="88">
        <v>-7.4475335999999999</v>
      </c>
      <c r="N29" s="6">
        <f t="shared" si="2"/>
        <v>17.571428571428999</v>
      </c>
      <c r="O29" s="11">
        <f t="shared" si="5"/>
        <v>-68.909751999999997</v>
      </c>
      <c r="P29" s="6">
        <f t="shared" si="3"/>
        <v>-63.909751999999997</v>
      </c>
    </row>
    <row r="30" spans="2:16" x14ac:dyDescent="0.25">
      <c r="B30" s="88">
        <v>16500000000</v>
      </c>
      <c r="C30" s="88">
        <v>-5.7778362999999997</v>
      </c>
      <c r="F30" s="6">
        <f t="shared" si="0"/>
        <v>17.928571428571001</v>
      </c>
      <c r="G30" s="11">
        <f t="shared" si="4"/>
        <v>-72.504585000000006</v>
      </c>
      <c r="H30" s="6">
        <f t="shared" si="1"/>
        <v>-67.504585000000006</v>
      </c>
      <c r="J30" s="88">
        <v>16500000000</v>
      </c>
      <c r="K30" s="88">
        <v>-7.5234690000000004</v>
      </c>
      <c r="N30" s="6">
        <f t="shared" si="2"/>
        <v>17.928571428571001</v>
      </c>
      <c r="O30" s="11">
        <f t="shared" si="5"/>
        <v>-68.225311000000005</v>
      </c>
      <c r="P30" s="6">
        <f t="shared" si="3"/>
        <v>-63.225310999999998</v>
      </c>
    </row>
    <row r="31" spans="2:16" x14ac:dyDescent="0.25">
      <c r="B31" s="88">
        <v>16857142857.143</v>
      </c>
      <c r="C31" s="88">
        <v>-5.9309539999999998</v>
      </c>
      <c r="F31" s="6">
        <f t="shared" si="0"/>
        <v>18.285714285714</v>
      </c>
      <c r="G31" s="11">
        <f t="shared" si="4"/>
        <v>-71.216209000000006</v>
      </c>
      <c r="H31" s="6">
        <f t="shared" si="1"/>
        <v>-66.216209000000006</v>
      </c>
      <c r="J31" s="88">
        <v>16857142857.143</v>
      </c>
      <c r="K31" s="88">
        <v>-7.6108564999999997</v>
      </c>
      <c r="N31" s="6">
        <f t="shared" si="2"/>
        <v>18.285714285714</v>
      </c>
      <c r="O31" s="11">
        <f t="shared" si="5"/>
        <v>-68.873301999999995</v>
      </c>
      <c r="P31" s="6">
        <f t="shared" si="3"/>
        <v>-63.873302000000002</v>
      </c>
    </row>
    <row r="32" spans="2:16" x14ac:dyDescent="0.25">
      <c r="B32" s="88">
        <v>17214285714.285999</v>
      </c>
      <c r="C32" s="88">
        <v>-6.0079966000000002</v>
      </c>
      <c r="F32" s="6">
        <f t="shared" si="0"/>
        <v>18.642857142856997</v>
      </c>
      <c r="G32" s="11">
        <f t="shared" si="4"/>
        <v>-69.093566999999993</v>
      </c>
      <c r="H32" s="6">
        <f t="shared" si="1"/>
        <v>-64.093566999999993</v>
      </c>
      <c r="J32" s="88">
        <v>17214285714.285999</v>
      </c>
      <c r="K32" s="88">
        <v>-7.6944780000000002</v>
      </c>
      <c r="N32" s="6">
        <f t="shared" si="2"/>
        <v>18.642857142856997</v>
      </c>
      <c r="O32" s="11">
        <f t="shared" si="5"/>
        <v>-65.371429000000006</v>
      </c>
      <c r="P32" s="6">
        <f t="shared" si="3"/>
        <v>-60.371428999999999</v>
      </c>
    </row>
    <row r="33" spans="2:16" x14ac:dyDescent="0.25">
      <c r="B33" s="88">
        <v>17571428571.429001</v>
      </c>
      <c r="C33" s="88">
        <v>-6.0633726000000001</v>
      </c>
      <c r="F33" s="6">
        <f t="shared" si="0"/>
        <v>19</v>
      </c>
      <c r="G33" s="11">
        <f t="shared" si="4"/>
        <v>-65.637813999999992</v>
      </c>
      <c r="H33" s="6">
        <f t="shared" si="1"/>
        <v>-60.637813999999999</v>
      </c>
      <c r="J33" s="88">
        <v>17571428571.429001</v>
      </c>
      <c r="K33" s="88">
        <v>-7.7405290999999998</v>
      </c>
      <c r="N33" s="6">
        <f t="shared" si="2"/>
        <v>19</v>
      </c>
      <c r="O33" s="11">
        <f t="shared" si="5"/>
        <v>-68.834293000000002</v>
      </c>
      <c r="P33" s="6">
        <f t="shared" si="3"/>
        <v>-63.834293000000002</v>
      </c>
    </row>
    <row r="34" spans="2:16" x14ac:dyDescent="0.25">
      <c r="B34" s="88">
        <v>17928571428.570999</v>
      </c>
      <c r="C34" s="88">
        <v>-6.2494993000000001</v>
      </c>
      <c r="F34" s="6">
        <f t="shared" si="0"/>
        <v>19.357142857143003</v>
      </c>
      <c r="G34" s="11">
        <f t="shared" si="4"/>
        <v>-66.575848000000008</v>
      </c>
      <c r="H34" s="6">
        <f t="shared" si="1"/>
        <v>-61.575848000000001</v>
      </c>
      <c r="J34" s="88">
        <v>17928571428.570999</v>
      </c>
      <c r="K34" s="88">
        <v>-7.6913004000000003</v>
      </c>
      <c r="N34" s="6">
        <f t="shared" si="2"/>
        <v>19.357142857143003</v>
      </c>
      <c r="O34" s="11">
        <f t="shared" si="5"/>
        <v>-74.226646000000002</v>
      </c>
      <c r="P34" s="6">
        <f t="shared" si="3"/>
        <v>-69.226646000000002</v>
      </c>
    </row>
    <row r="35" spans="2:16" x14ac:dyDescent="0.25">
      <c r="B35" s="88">
        <v>18285714285.714001</v>
      </c>
      <c r="C35" s="88">
        <v>-6.3012423999999996</v>
      </c>
      <c r="F35" s="6">
        <f t="shared" si="0"/>
        <v>19.714285714286</v>
      </c>
      <c r="G35" s="11">
        <f t="shared" si="4"/>
        <v>-69.021263000000005</v>
      </c>
      <c r="H35" s="6">
        <f t="shared" si="1"/>
        <v>-64.021263000000005</v>
      </c>
      <c r="J35" s="88">
        <v>18285714285.714001</v>
      </c>
      <c r="K35" s="88">
        <v>-7.7336897999999996</v>
      </c>
      <c r="N35" s="6">
        <f t="shared" si="2"/>
        <v>19.714285714286</v>
      </c>
      <c r="O35" s="11">
        <f t="shared" si="5"/>
        <v>-75.579909999999998</v>
      </c>
      <c r="P35" s="6">
        <f t="shared" si="3"/>
        <v>-70.579909999999998</v>
      </c>
    </row>
    <row r="36" spans="2:16" x14ac:dyDescent="0.25">
      <c r="B36" s="88">
        <v>18642857142.856998</v>
      </c>
      <c r="C36" s="88">
        <v>-6.4916748999999996</v>
      </c>
      <c r="F36" s="6">
        <f t="shared" si="0"/>
        <v>20.071428571428999</v>
      </c>
      <c r="G36" s="11">
        <f t="shared" si="4"/>
        <v>-74.963286999999994</v>
      </c>
      <c r="H36" s="6">
        <f t="shared" si="1"/>
        <v>-69.963286999999994</v>
      </c>
      <c r="J36" s="88">
        <v>18642857142.856998</v>
      </c>
      <c r="K36" s="88">
        <v>-7.6157503000000002</v>
      </c>
      <c r="N36" s="6">
        <f t="shared" si="2"/>
        <v>20.071428571428999</v>
      </c>
      <c r="O36" s="11">
        <f t="shared" si="5"/>
        <v>-74.507523000000006</v>
      </c>
      <c r="P36" s="6">
        <f t="shared" si="3"/>
        <v>-69.507523000000006</v>
      </c>
    </row>
    <row r="37" spans="2:16" x14ac:dyDescent="0.25">
      <c r="B37" s="88">
        <v>19000000000</v>
      </c>
      <c r="C37" s="88">
        <v>-6.5843954</v>
      </c>
      <c r="F37" s="6">
        <f t="shared" ref="F37:F68" si="6">B145/1000000000</f>
        <v>20.428571428571001</v>
      </c>
      <c r="G37" s="11">
        <f t="shared" si="4"/>
        <v>-78.638999999999996</v>
      </c>
      <c r="H37" s="6">
        <f t="shared" ref="H37:H68" si="7">D145</f>
        <v>-73.638999999999996</v>
      </c>
      <c r="J37" s="88">
        <v>19000000000</v>
      </c>
      <c r="K37" s="88">
        <v>-7.7023668000000001</v>
      </c>
      <c r="N37" s="6">
        <f t="shared" ref="N37:N68" si="8">J145/1000000000</f>
        <v>20.428571428571001</v>
      </c>
      <c r="O37" s="11">
        <f t="shared" si="5"/>
        <v>-73.216255000000004</v>
      </c>
      <c r="P37" s="6">
        <f t="shared" ref="P37:P68" si="9">L145</f>
        <v>-68.216255000000004</v>
      </c>
    </row>
    <row r="38" spans="2:16" x14ac:dyDescent="0.25">
      <c r="B38" s="88">
        <v>19357142857.143002</v>
      </c>
      <c r="C38" s="88">
        <v>-6.8222651000000001</v>
      </c>
      <c r="F38" s="6">
        <f t="shared" si="6"/>
        <v>20.785714285714</v>
      </c>
      <c r="G38" s="11">
        <f t="shared" si="4"/>
        <v>-84.108704000000003</v>
      </c>
      <c r="H38" s="6">
        <f t="shared" si="7"/>
        <v>-79.108704000000003</v>
      </c>
      <c r="J38" s="88">
        <v>19357142857.143002</v>
      </c>
      <c r="K38" s="88">
        <v>-7.6895794999999998</v>
      </c>
      <c r="N38" s="6">
        <f t="shared" si="8"/>
        <v>20.785714285714</v>
      </c>
      <c r="O38" s="11">
        <f t="shared" si="5"/>
        <v>-76.069817</v>
      </c>
      <c r="P38" s="6">
        <f t="shared" si="9"/>
        <v>-71.069817</v>
      </c>
    </row>
    <row r="39" spans="2:16" x14ac:dyDescent="0.25">
      <c r="B39" s="88">
        <v>19714285714.285999</v>
      </c>
      <c r="C39" s="88">
        <v>-6.8100429</v>
      </c>
      <c r="F39" s="6">
        <f t="shared" si="6"/>
        <v>21.142857142856997</v>
      </c>
      <c r="G39" s="11">
        <f t="shared" si="4"/>
        <v>-80.342315999999997</v>
      </c>
      <c r="H39" s="6">
        <f t="shared" si="7"/>
        <v>-75.342315999999997</v>
      </c>
      <c r="J39" s="88">
        <v>19714285714.285999</v>
      </c>
      <c r="K39" s="88">
        <v>-7.8470997999999996</v>
      </c>
      <c r="N39" s="6">
        <f t="shared" si="8"/>
        <v>21.142857142856997</v>
      </c>
      <c r="O39" s="11">
        <f t="shared" si="5"/>
        <v>-77.073661999999999</v>
      </c>
      <c r="P39" s="6">
        <f t="shared" si="9"/>
        <v>-72.073661999999999</v>
      </c>
    </row>
    <row r="40" spans="2:16" x14ac:dyDescent="0.25">
      <c r="B40" s="88">
        <v>20071428571.429001</v>
      </c>
      <c r="C40" s="88">
        <v>-6.9446678000000004</v>
      </c>
      <c r="F40" s="6">
        <f t="shared" si="6"/>
        <v>21.5</v>
      </c>
      <c r="G40" s="11">
        <f t="shared" si="4"/>
        <v>-74.461945</v>
      </c>
      <c r="H40" s="6">
        <f t="shared" si="7"/>
        <v>-69.461945</v>
      </c>
      <c r="J40" s="88">
        <v>20071428571.429001</v>
      </c>
      <c r="K40" s="88">
        <v>-7.9004744999999996</v>
      </c>
      <c r="N40" s="6">
        <f t="shared" si="8"/>
        <v>21.5</v>
      </c>
      <c r="O40" s="11">
        <f t="shared" si="5"/>
        <v>-76.540122999999994</v>
      </c>
      <c r="P40" s="6">
        <f t="shared" si="9"/>
        <v>-71.540122999999994</v>
      </c>
    </row>
    <row r="41" spans="2:16" x14ac:dyDescent="0.25">
      <c r="B41" s="88">
        <v>20428571428.570999</v>
      </c>
      <c r="C41" s="88">
        <v>-7.0886421000000004</v>
      </c>
      <c r="F41" s="6">
        <f t="shared" si="6"/>
        <v>21.857142857143003</v>
      </c>
      <c r="G41" s="11">
        <f t="shared" si="4"/>
        <v>-66.628681</v>
      </c>
      <c r="H41" s="6">
        <f t="shared" si="7"/>
        <v>-61.628681</v>
      </c>
      <c r="J41" s="88">
        <v>20428571428.570999</v>
      </c>
      <c r="K41" s="88">
        <v>-7.8094697000000002</v>
      </c>
      <c r="N41" s="6">
        <f t="shared" si="8"/>
        <v>21.857142857143003</v>
      </c>
      <c r="O41" s="11">
        <f t="shared" si="5"/>
        <v>-77.784362999999999</v>
      </c>
      <c r="P41" s="6">
        <f t="shared" si="9"/>
        <v>-72.784362999999999</v>
      </c>
    </row>
    <row r="42" spans="2:16" x14ac:dyDescent="0.25">
      <c r="B42" s="88">
        <v>20785714285.714001</v>
      </c>
      <c r="C42" s="88">
        <v>-7.0035033000000002</v>
      </c>
      <c r="F42" s="6">
        <f t="shared" si="6"/>
        <v>22.214285714286</v>
      </c>
      <c r="G42" s="11">
        <f t="shared" si="4"/>
        <v>-65.728779000000003</v>
      </c>
      <c r="H42" s="6">
        <f t="shared" si="7"/>
        <v>-60.728779000000003</v>
      </c>
      <c r="J42" s="88">
        <v>20785714285.714001</v>
      </c>
      <c r="K42" s="88">
        <v>-7.8729395999999996</v>
      </c>
      <c r="N42" s="6">
        <f t="shared" si="8"/>
        <v>22.214285714286</v>
      </c>
      <c r="O42" s="11">
        <f t="shared" si="5"/>
        <v>-76.292632999999995</v>
      </c>
      <c r="P42" s="6">
        <f t="shared" si="9"/>
        <v>-71.292632999999995</v>
      </c>
    </row>
    <row r="43" spans="2:16" x14ac:dyDescent="0.25">
      <c r="B43" s="88">
        <v>21142857142.856998</v>
      </c>
      <c r="C43" s="88">
        <v>-7.1584038999999997</v>
      </c>
      <c r="F43" s="6">
        <f t="shared" si="6"/>
        <v>22.571428571428999</v>
      </c>
      <c r="G43" s="11">
        <f t="shared" si="4"/>
        <v>-68.213295000000002</v>
      </c>
      <c r="H43" s="6">
        <f t="shared" si="7"/>
        <v>-63.213295000000002</v>
      </c>
      <c r="J43" s="88">
        <v>21142857142.856998</v>
      </c>
      <c r="K43" s="88">
        <v>-7.6536694000000001</v>
      </c>
      <c r="N43" s="6">
        <f t="shared" si="8"/>
        <v>22.571428571428999</v>
      </c>
      <c r="O43" s="11">
        <f t="shared" si="5"/>
        <v>-75.029549000000003</v>
      </c>
      <c r="P43" s="6">
        <f t="shared" si="9"/>
        <v>-70.029549000000003</v>
      </c>
    </row>
    <row r="44" spans="2:16" x14ac:dyDescent="0.25">
      <c r="B44" s="88">
        <v>21500000000</v>
      </c>
      <c r="C44" s="88">
        <v>-6.9884342999999998</v>
      </c>
      <c r="F44" s="6">
        <f t="shared" si="6"/>
        <v>22.928571428571001</v>
      </c>
      <c r="G44" s="11">
        <f t="shared" si="4"/>
        <v>-69.964554000000007</v>
      </c>
      <c r="H44" s="6">
        <f t="shared" si="7"/>
        <v>-64.964554000000007</v>
      </c>
      <c r="J44" s="88">
        <v>21500000000</v>
      </c>
      <c r="K44" s="88">
        <v>-7.7444123999999999</v>
      </c>
      <c r="N44" s="6">
        <f t="shared" si="8"/>
        <v>22.928571428571001</v>
      </c>
      <c r="O44" s="11">
        <f t="shared" si="5"/>
        <v>-69.858795000000001</v>
      </c>
      <c r="P44" s="6">
        <f t="shared" si="9"/>
        <v>-64.858795000000001</v>
      </c>
    </row>
    <row r="45" spans="2:16" x14ac:dyDescent="0.25">
      <c r="B45" s="88">
        <v>21857142857.143002</v>
      </c>
      <c r="C45" s="88">
        <v>-7.0574636000000002</v>
      </c>
      <c r="F45" s="6">
        <f t="shared" si="6"/>
        <v>23.285714285714</v>
      </c>
      <c r="G45" s="11">
        <f t="shared" si="4"/>
        <v>-69.226821999999999</v>
      </c>
      <c r="H45" s="6">
        <f t="shared" si="7"/>
        <v>-64.226821999999999</v>
      </c>
      <c r="J45" s="88">
        <v>21857142857.143002</v>
      </c>
      <c r="K45" s="88">
        <v>-7.5741538999999998</v>
      </c>
      <c r="N45" s="6">
        <f t="shared" si="8"/>
        <v>23.285714285714</v>
      </c>
      <c r="O45" s="11">
        <f t="shared" si="5"/>
        <v>-66.135943999999995</v>
      </c>
      <c r="P45" s="6">
        <f t="shared" si="9"/>
        <v>-61.135944000000002</v>
      </c>
    </row>
    <row r="46" spans="2:16" x14ac:dyDescent="0.25">
      <c r="B46" s="88">
        <v>22214285714.285999</v>
      </c>
      <c r="C46" s="88">
        <v>-6.9955435000000001</v>
      </c>
      <c r="F46" s="6">
        <f t="shared" si="6"/>
        <v>23.642857142856997</v>
      </c>
      <c r="G46" s="11">
        <f t="shared" si="4"/>
        <v>-70.258003000000002</v>
      </c>
      <c r="H46" s="6">
        <f t="shared" si="7"/>
        <v>-65.258003000000002</v>
      </c>
      <c r="J46" s="88">
        <v>22214285714.285999</v>
      </c>
      <c r="K46" s="88">
        <v>-7.5338935999999999</v>
      </c>
      <c r="N46" s="6">
        <f t="shared" si="8"/>
        <v>23.642857142856997</v>
      </c>
      <c r="O46" s="11">
        <f t="shared" si="5"/>
        <v>-61.851630999999998</v>
      </c>
      <c r="P46" s="6">
        <f t="shared" si="9"/>
        <v>-56.851630999999998</v>
      </c>
    </row>
    <row r="47" spans="2:16" x14ac:dyDescent="0.25">
      <c r="B47" s="88">
        <v>22571428571.429001</v>
      </c>
      <c r="C47" s="88">
        <v>-7.1050114999999998</v>
      </c>
      <c r="F47" s="6">
        <f t="shared" si="6"/>
        <v>24</v>
      </c>
      <c r="G47" s="11">
        <f t="shared" si="4"/>
        <v>-73.040413000000001</v>
      </c>
      <c r="H47" s="6">
        <f t="shared" si="7"/>
        <v>-68.040413000000001</v>
      </c>
      <c r="J47" s="88">
        <v>22571428571.429001</v>
      </c>
      <c r="K47" s="88">
        <v>-7.4748101</v>
      </c>
      <c r="N47" s="6">
        <f t="shared" si="8"/>
        <v>24</v>
      </c>
      <c r="O47" s="11">
        <f t="shared" si="5"/>
        <v>-60.440353000000002</v>
      </c>
      <c r="P47" s="6">
        <f t="shared" si="9"/>
        <v>-55.440353000000002</v>
      </c>
    </row>
    <row r="48" spans="2:16" x14ac:dyDescent="0.25">
      <c r="B48" s="88">
        <v>22928571428.570999</v>
      </c>
      <c r="C48" s="88">
        <v>-7.0652312999999998</v>
      </c>
      <c r="F48" s="6">
        <f t="shared" si="6"/>
        <v>24.357142857143003</v>
      </c>
      <c r="G48" s="11">
        <f t="shared" si="4"/>
        <v>-72.504645999999994</v>
      </c>
      <c r="H48" s="6">
        <f t="shared" si="7"/>
        <v>-67.504645999999994</v>
      </c>
      <c r="J48" s="88">
        <v>22928571428.570999</v>
      </c>
      <c r="K48" s="88">
        <v>-7.4749331000000003</v>
      </c>
      <c r="N48" s="6">
        <f t="shared" si="8"/>
        <v>24.357142857143003</v>
      </c>
      <c r="O48" s="11">
        <f t="shared" si="5"/>
        <v>-63.784923999999997</v>
      </c>
      <c r="P48" s="6">
        <f t="shared" si="9"/>
        <v>-58.784923999999997</v>
      </c>
    </row>
    <row r="49" spans="2:16" x14ac:dyDescent="0.25">
      <c r="B49" s="88">
        <v>23285714285.714001</v>
      </c>
      <c r="C49" s="88">
        <v>-7.1333842000000001</v>
      </c>
      <c r="F49" s="6">
        <f t="shared" si="6"/>
        <v>24.714285714286</v>
      </c>
      <c r="G49" s="11">
        <f t="shared" si="4"/>
        <v>-70.328368999999995</v>
      </c>
      <c r="H49" s="6">
        <f t="shared" si="7"/>
        <v>-65.328368999999995</v>
      </c>
      <c r="J49" s="88">
        <v>23285714285.714001</v>
      </c>
      <c r="K49" s="88">
        <v>-7.4715233000000003</v>
      </c>
      <c r="N49" s="6">
        <f t="shared" si="8"/>
        <v>24.714285714286</v>
      </c>
      <c r="O49" s="11">
        <f t="shared" si="5"/>
        <v>-68.68959000000001</v>
      </c>
      <c r="P49" s="6">
        <f t="shared" si="9"/>
        <v>-63.689590000000003</v>
      </c>
    </row>
    <row r="50" spans="2:16" x14ac:dyDescent="0.25">
      <c r="B50" s="88">
        <v>23642857142.856998</v>
      </c>
      <c r="C50" s="88">
        <v>-7.0689621000000002</v>
      </c>
      <c r="F50" s="6">
        <f t="shared" si="6"/>
        <v>25.071428571428999</v>
      </c>
      <c r="G50" s="11">
        <f t="shared" si="4"/>
        <v>-65.347808999999998</v>
      </c>
      <c r="H50" s="6">
        <f t="shared" si="7"/>
        <v>-60.347808999999998</v>
      </c>
      <c r="J50" s="88">
        <v>23642857142.856998</v>
      </c>
      <c r="K50" s="88">
        <v>-7.4585961999999997</v>
      </c>
      <c r="N50" s="6">
        <f t="shared" si="8"/>
        <v>25.071428571428999</v>
      </c>
      <c r="O50" s="11">
        <f t="shared" si="5"/>
        <v>-71.601478999999998</v>
      </c>
      <c r="P50" s="6">
        <f t="shared" si="9"/>
        <v>-66.601478999999998</v>
      </c>
    </row>
    <row r="51" spans="2:16" x14ac:dyDescent="0.25">
      <c r="B51" s="88">
        <v>24000000000</v>
      </c>
      <c r="C51" s="88">
        <v>-6.9832320000000001</v>
      </c>
      <c r="F51" s="6">
        <f t="shared" si="6"/>
        <v>25.428571428571001</v>
      </c>
      <c r="G51" s="11">
        <f t="shared" si="4"/>
        <v>-65.205330000000004</v>
      </c>
      <c r="H51" s="6">
        <f t="shared" si="7"/>
        <v>-60.205329999999996</v>
      </c>
      <c r="J51" s="88">
        <v>24000000000</v>
      </c>
      <c r="K51" s="88">
        <v>-7.6186280000000002</v>
      </c>
      <c r="N51" s="6">
        <f t="shared" si="8"/>
        <v>25.428571428571001</v>
      </c>
      <c r="O51" s="11">
        <f t="shared" si="5"/>
        <v>-72.639983999999998</v>
      </c>
      <c r="P51" s="6">
        <f t="shared" si="9"/>
        <v>-67.639983999999998</v>
      </c>
    </row>
    <row r="52" spans="2:16" x14ac:dyDescent="0.25">
      <c r="B52" s="88">
        <v>24357142857.143002</v>
      </c>
      <c r="C52" s="88">
        <v>-6.9625645</v>
      </c>
      <c r="F52" s="6">
        <f t="shared" si="6"/>
        <v>25.785714285714</v>
      </c>
      <c r="G52" s="11">
        <f t="shared" si="4"/>
        <v>-65.351837000000003</v>
      </c>
      <c r="H52" s="6">
        <f t="shared" si="7"/>
        <v>-60.351837000000003</v>
      </c>
      <c r="J52" s="88">
        <v>24357142857.143002</v>
      </c>
      <c r="K52" s="88">
        <v>-7.6573023999999998</v>
      </c>
      <c r="N52" s="6">
        <f t="shared" si="8"/>
        <v>25.785714285714</v>
      </c>
      <c r="O52" s="11">
        <f t="shared" si="5"/>
        <v>-72.142052000000007</v>
      </c>
      <c r="P52" s="6">
        <f t="shared" si="9"/>
        <v>-67.142052000000007</v>
      </c>
    </row>
    <row r="53" spans="2:16" x14ac:dyDescent="0.25">
      <c r="B53" s="88">
        <v>24714285714.285999</v>
      </c>
      <c r="C53" s="88">
        <v>-6.8278546000000002</v>
      </c>
      <c r="F53" s="6">
        <f t="shared" si="6"/>
        <v>26.142857142856997</v>
      </c>
      <c r="G53" s="11">
        <f t="shared" si="4"/>
        <v>-64.82419999999999</v>
      </c>
      <c r="H53" s="6">
        <f t="shared" si="7"/>
        <v>-59.824199999999998</v>
      </c>
      <c r="J53" s="88">
        <v>24714285714.285999</v>
      </c>
      <c r="K53" s="88">
        <v>-7.8408984999999998</v>
      </c>
      <c r="N53" s="6">
        <f t="shared" si="8"/>
        <v>26.142857142856997</v>
      </c>
      <c r="O53" s="11">
        <f t="shared" si="5"/>
        <v>-71.280501999999998</v>
      </c>
      <c r="P53" s="6">
        <f t="shared" si="9"/>
        <v>-66.280501999999998</v>
      </c>
    </row>
    <row r="54" spans="2:16" x14ac:dyDescent="0.25">
      <c r="B54" s="88">
        <v>25071428571.429001</v>
      </c>
      <c r="C54" s="88">
        <v>-6.7816485999999996</v>
      </c>
      <c r="F54" s="6">
        <f t="shared" si="6"/>
        <v>26.5</v>
      </c>
      <c r="G54" s="11">
        <f t="shared" si="4"/>
        <v>-63.133437999999998</v>
      </c>
      <c r="H54" s="6">
        <f t="shared" si="7"/>
        <v>-58.133437999999998</v>
      </c>
      <c r="J54" s="88">
        <v>25071428571.429001</v>
      </c>
      <c r="K54" s="88">
        <v>-7.9041262000000003</v>
      </c>
      <c r="N54" s="6">
        <f t="shared" si="8"/>
        <v>26.5</v>
      </c>
      <c r="O54" s="11">
        <f t="shared" si="5"/>
        <v>-70.641197000000005</v>
      </c>
      <c r="P54" s="6">
        <f t="shared" si="9"/>
        <v>-65.641197000000005</v>
      </c>
    </row>
    <row r="55" spans="2:16" x14ac:dyDescent="0.25">
      <c r="B55" s="88">
        <v>25428571428.570999</v>
      </c>
      <c r="C55" s="88">
        <v>-6.6820544999999996</v>
      </c>
      <c r="F55" s="6">
        <f t="shared" si="6"/>
        <v>26.857142857143003</v>
      </c>
      <c r="G55" s="11">
        <f t="shared" si="4"/>
        <v>-61.136673000000002</v>
      </c>
      <c r="H55" s="6">
        <f t="shared" si="7"/>
        <v>-56.136673000000002</v>
      </c>
      <c r="J55" s="88">
        <v>25428571428.570999</v>
      </c>
      <c r="K55" s="88">
        <v>-8.0008964999999996</v>
      </c>
      <c r="N55" s="6">
        <f t="shared" si="8"/>
        <v>26.857142857143003</v>
      </c>
      <c r="O55" s="11">
        <f t="shared" si="5"/>
        <v>-72.061211</v>
      </c>
      <c r="P55" s="6">
        <f t="shared" si="9"/>
        <v>-67.061211</v>
      </c>
    </row>
    <row r="56" spans="2:16" x14ac:dyDescent="0.25">
      <c r="B56" s="88">
        <v>25785714285.714001</v>
      </c>
      <c r="C56" s="88">
        <v>-6.7184404999999998</v>
      </c>
      <c r="F56" s="6">
        <f t="shared" si="6"/>
        <v>27.214285714286</v>
      </c>
      <c r="G56" s="11">
        <f t="shared" si="4"/>
        <v>-59.948357000000001</v>
      </c>
      <c r="H56" s="6">
        <f t="shared" si="7"/>
        <v>-54.948357000000001</v>
      </c>
      <c r="J56" s="88">
        <v>25785714285.714001</v>
      </c>
      <c r="K56" s="88">
        <v>-8.0141144000000004</v>
      </c>
      <c r="N56" s="6">
        <f t="shared" si="8"/>
        <v>27.214285714286</v>
      </c>
      <c r="O56" s="11">
        <f t="shared" si="5"/>
        <v>-72.107451999999995</v>
      </c>
      <c r="P56" s="6">
        <f t="shared" si="9"/>
        <v>-67.107451999999995</v>
      </c>
    </row>
    <row r="57" spans="2:16" x14ac:dyDescent="0.25">
      <c r="B57" s="88">
        <v>26142857142.856998</v>
      </c>
      <c r="C57" s="88">
        <v>-6.7196239999999996</v>
      </c>
      <c r="F57" s="6">
        <f t="shared" si="6"/>
        <v>27.571428571428999</v>
      </c>
      <c r="G57" s="11">
        <f t="shared" si="4"/>
        <v>-58.422981</v>
      </c>
      <c r="H57" s="6">
        <f t="shared" si="7"/>
        <v>-53.422981</v>
      </c>
      <c r="J57" s="88">
        <v>26142857142.856998</v>
      </c>
      <c r="K57" s="88">
        <v>-8.0426283000000005</v>
      </c>
      <c r="N57" s="6">
        <f t="shared" si="8"/>
        <v>27.571428571428999</v>
      </c>
      <c r="O57" s="11">
        <f t="shared" si="5"/>
        <v>-70.043426999999994</v>
      </c>
      <c r="P57" s="6">
        <f t="shared" si="9"/>
        <v>-65.043426999999994</v>
      </c>
    </row>
    <row r="58" spans="2:16" x14ac:dyDescent="0.25">
      <c r="B58" s="88">
        <v>26500000000</v>
      </c>
      <c r="C58" s="88">
        <v>-6.7780952000000001</v>
      </c>
      <c r="F58" s="6">
        <f t="shared" si="6"/>
        <v>27.928571428571001</v>
      </c>
      <c r="G58" s="11">
        <f t="shared" si="4"/>
        <v>-56.289454999999997</v>
      </c>
      <c r="H58" s="6">
        <f t="shared" si="7"/>
        <v>-51.289454999999997</v>
      </c>
      <c r="J58" s="88">
        <v>26500000000</v>
      </c>
      <c r="K58" s="88">
        <v>-8.0734271999999994</v>
      </c>
      <c r="N58" s="6">
        <f t="shared" si="8"/>
        <v>27.928571428571001</v>
      </c>
      <c r="O58" s="11">
        <f t="shared" si="5"/>
        <v>-66.390713000000005</v>
      </c>
      <c r="P58" s="6">
        <f t="shared" si="9"/>
        <v>-61.390712999999998</v>
      </c>
    </row>
    <row r="59" spans="2:16" x14ac:dyDescent="0.25">
      <c r="B59" s="88">
        <v>26857142857.143002</v>
      </c>
      <c r="C59" s="88">
        <v>-6.8221169000000002</v>
      </c>
      <c r="F59" s="6">
        <f t="shared" si="6"/>
        <v>28.285714285714</v>
      </c>
      <c r="G59" s="11">
        <f t="shared" si="4"/>
        <v>-55.848976</v>
      </c>
      <c r="H59" s="6">
        <f t="shared" si="7"/>
        <v>-50.848976</v>
      </c>
      <c r="J59" s="88">
        <v>26857142857.143002</v>
      </c>
      <c r="K59" s="88">
        <v>-8.0345583000000005</v>
      </c>
      <c r="N59" s="6">
        <f t="shared" si="8"/>
        <v>28.285714285714</v>
      </c>
      <c r="O59" s="11">
        <f t="shared" si="5"/>
        <v>-65.488822999999996</v>
      </c>
      <c r="P59" s="6">
        <f t="shared" si="9"/>
        <v>-60.488822999999996</v>
      </c>
    </row>
    <row r="60" spans="2:16" x14ac:dyDescent="0.25">
      <c r="B60" s="88">
        <v>27214285714.285999</v>
      </c>
      <c r="C60" s="88">
        <v>-6.874568</v>
      </c>
      <c r="F60" s="6">
        <f t="shared" si="6"/>
        <v>28.642857142856997</v>
      </c>
      <c r="G60" s="11">
        <f t="shared" si="4"/>
        <v>-61.569267000000004</v>
      </c>
      <c r="H60" s="6">
        <f t="shared" si="7"/>
        <v>-56.569267000000004</v>
      </c>
      <c r="J60" s="88">
        <v>27214285714.285999</v>
      </c>
      <c r="K60" s="88">
        <v>-8.0488358000000009</v>
      </c>
      <c r="N60" s="6">
        <f t="shared" si="8"/>
        <v>28.642857142856997</v>
      </c>
      <c r="O60" s="11">
        <f t="shared" si="5"/>
        <v>-67.050755000000009</v>
      </c>
      <c r="P60" s="6">
        <f t="shared" si="9"/>
        <v>-62.050755000000002</v>
      </c>
    </row>
    <row r="61" spans="2:16" x14ac:dyDescent="0.25">
      <c r="B61" s="88">
        <v>27571428571.429001</v>
      </c>
      <c r="C61" s="88">
        <v>-6.9590831</v>
      </c>
      <c r="F61" s="6">
        <f t="shared" si="6"/>
        <v>29</v>
      </c>
      <c r="G61" s="11">
        <f t="shared" si="4"/>
        <v>-68.918911000000008</v>
      </c>
      <c r="H61" s="6">
        <f t="shared" si="7"/>
        <v>-63.918911000000001</v>
      </c>
      <c r="J61" s="88">
        <v>27571428571.429001</v>
      </c>
      <c r="K61" s="88">
        <v>-8.032959</v>
      </c>
      <c r="N61" s="6">
        <f t="shared" si="8"/>
        <v>29</v>
      </c>
      <c r="O61" s="11">
        <f t="shared" si="5"/>
        <v>-71.305862000000005</v>
      </c>
      <c r="P61" s="6">
        <f t="shared" si="9"/>
        <v>-66.305862000000005</v>
      </c>
    </row>
    <row r="62" spans="2:16" x14ac:dyDescent="0.25">
      <c r="B62" s="88">
        <v>27928571428.570999</v>
      </c>
      <c r="C62" s="88">
        <v>-6.9778066000000001</v>
      </c>
      <c r="F62" s="6">
        <f t="shared" si="6"/>
        <v>29.357142857143003</v>
      </c>
      <c r="G62" s="11">
        <f t="shared" si="4"/>
        <v>-72.734138000000002</v>
      </c>
      <c r="H62" s="6">
        <f t="shared" si="7"/>
        <v>-67.734138000000002</v>
      </c>
      <c r="J62" s="88">
        <v>27928571428.570999</v>
      </c>
      <c r="K62" s="88">
        <v>-8.0991897999999996</v>
      </c>
      <c r="N62" s="6">
        <f t="shared" si="8"/>
        <v>29.357142857143003</v>
      </c>
      <c r="O62" s="11">
        <f t="shared" si="5"/>
        <v>-71.560599999999994</v>
      </c>
      <c r="P62" s="6">
        <f t="shared" si="9"/>
        <v>-66.560599999999994</v>
      </c>
    </row>
    <row r="63" spans="2:16" x14ac:dyDescent="0.25">
      <c r="B63" s="88">
        <v>28285714285.714001</v>
      </c>
      <c r="C63" s="88">
        <v>-6.9928217000000004</v>
      </c>
      <c r="F63" s="6">
        <f t="shared" si="6"/>
        <v>29.714285714286</v>
      </c>
      <c r="G63" s="11">
        <f t="shared" si="4"/>
        <v>-70.864227</v>
      </c>
      <c r="H63" s="6">
        <f t="shared" si="7"/>
        <v>-65.864227</v>
      </c>
      <c r="J63" s="88">
        <v>28285714285.714001</v>
      </c>
      <c r="K63" s="88">
        <v>-8.1014756999999999</v>
      </c>
      <c r="N63" s="6">
        <f t="shared" si="8"/>
        <v>29.714285714286</v>
      </c>
      <c r="O63" s="11">
        <f t="shared" si="5"/>
        <v>-70.358504999999994</v>
      </c>
      <c r="P63" s="6">
        <f t="shared" si="9"/>
        <v>-65.358504999999994</v>
      </c>
    </row>
    <row r="64" spans="2:16" x14ac:dyDescent="0.25">
      <c r="B64" s="88">
        <v>28642857142.856998</v>
      </c>
      <c r="C64" s="88">
        <v>-6.8522743999999998</v>
      </c>
      <c r="F64" s="6">
        <f t="shared" si="6"/>
        <v>30.071428571428999</v>
      </c>
      <c r="G64" s="11">
        <f t="shared" si="4"/>
        <v>-67.711570999999992</v>
      </c>
      <c r="H64" s="6">
        <f t="shared" si="7"/>
        <v>-62.711570999999999</v>
      </c>
      <c r="J64" s="88">
        <v>28642857142.856998</v>
      </c>
      <c r="K64" s="88">
        <v>-8.1757021000000005</v>
      </c>
      <c r="N64" s="6">
        <f t="shared" si="8"/>
        <v>30.071428571428999</v>
      </c>
      <c r="O64" s="11">
        <f t="shared" si="5"/>
        <v>-67.388942999999998</v>
      </c>
      <c r="P64" s="6">
        <f t="shared" si="9"/>
        <v>-62.388942999999998</v>
      </c>
    </row>
    <row r="65" spans="2:16" x14ac:dyDescent="0.25">
      <c r="B65" s="88">
        <v>29000000000</v>
      </c>
      <c r="C65" s="88">
        <v>-6.8902539999999997</v>
      </c>
      <c r="F65" s="6">
        <f t="shared" si="6"/>
        <v>30.428571428571001</v>
      </c>
      <c r="G65" s="11">
        <f t="shared" si="4"/>
        <v>-66.662002999999999</v>
      </c>
      <c r="H65" s="6">
        <f t="shared" si="7"/>
        <v>-61.662002999999999</v>
      </c>
      <c r="J65" s="88">
        <v>29000000000</v>
      </c>
      <c r="K65" s="88">
        <v>-8.2007980000000007</v>
      </c>
      <c r="N65" s="6">
        <f t="shared" si="8"/>
        <v>30.428571428571001</v>
      </c>
      <c r="O65" s="11">
        <f t="shared" si="5"/>
        <v>-65.588115999999999</v>
      </c>
      <c r="P65" s="6">
        <f t="shared" si="9"/>
        <v>-60.588115999999999</v>
      </c>
    </row>
    <row r="66" spans="2:16" x14ac:dyDescent="0.25">
      <c r="B66" s="88">
        <v>29357142857.143002</v>
      </c>
      <c r="C66" s="88">
        <v>-6.8917717999999999</v>
      </c>
      <c r="F66" s="6">
        <f t="shared" si="6"/>
        <v>30.785714285714</v>
      </c>
      <c r="G66" s="11">
        <f t="shared" si="4"/>
        <v>-65.277676</v>
      </c>
      <c r="H66" s="6">
        <f t="shared" si="7"/>
        <v>-60.277676</v>
      </c>
      <c r="J66" s="88">
        <v>29357142857.143002</v>
      </c>
      <c r="K66" s="88">
        <v>-8.235322</v>
      </c>
      <c r="N66" s="6">
        <f t="shared" si="8"/>
        <v>30.785714285714</v>
      </c>
      <c r="O66" s="11">
        <f t="shared" si="5"/>
        <v>-62.588856</v>
      </c>
      <c r="P66" s="6">
        <f t="shared" si="9"/>
        <v>-57.588856</v>
      </c>
    </row>
    <row r="67" spans="2:16" x14ac:dyDescent="0.25">
      <c r="B67" s="88">
        <v>29714285714.285999</v>
      </c>
      <c r="C67" s="88">
        <v>-7.0257230000000002</v>
      </c>
      <c r="F67" s="6">
        <f t="shared" si="6"/>
        <v>31.142857142856997</v>
      </c>
      <c r="G67" s="11">
        <f t="shared" si="4"/>
        <v>-63.907142999999998</v>
      </c>
      <c r="H67" s="6">
        <f t="shared" si="7"/>
        <v>-58.907142999999998</v>
      </c>
      <c r="J67" s="88">
        <v>29714285714.285999</v>
      </c>
      <c r="K67" s="88">
        <v>-8.2166146999999992</v>
      </c>
      <c r="N67" s="6">
        <f t="shared" si="8"/>
        <v>31.142857142856997</v>
      </c>
      <c r="O67" s="11">
        <f t="shared" si="5"/>
        <v>-58.959842999999999</v>
      </c>
      <c r="P67" s="6">
        <f t="shared" si="9"/>
        <v>-53.959842999999999</v>
      </c>
    </row>
    <row r="68" spans="2:16" x14ac:dyDescent="0.25">
      <c r="B68" s="88">
        <v>30071428571.429001</v>
      </c>
      <c r="C68" s="88">
        <v>-7.1394577000000004</v>
      </c>
      <c r="F68" s="6">
        <f t="shared" si="6"/>
        <v>31.5</v>
      </c>
      <c r="G68" s="11">
        <f t="shared" si="4"/>
        <v>-62.599648000000002</v>
      </c>
      <c r="H68" s="6">
        <f t="shared" si="7"/>
        <v>-57.599648000000002</v>
      </c>
      <c r="J68" s="88">
        <v>30071428571.429001</v>
      </c>
      <c r="K68" s="88">
        <v>-8.1903286000000008</v>
      </c>
      <c r="N68" s="6">
        <f t="shared" si="8"/>
        <v>31.5</v>
      </c>
      <c r="O68" s="11">
        <f t="shared" si="5"/>
        <v>-57.684733999999999</v>
      </c>
      <c r="P68" s="6">
        <f t="shared" si="9"/>
        <v>-52.684733999999999</v>
      </c>
    </row>
    <row r="69" spans="2:16" x14ac:dyDescent="0.25">
      <c r="B69" s="88">
        <v>30428571428.570999</v>
      </c>
      <c r="C69" s="88">
        <v>-7.2228745999999999</v>
      </c>
      <c r="F69" s="6">
        <f t="shared" ref="F69:F100" si="10">B177/1000000000</f>
        <v>31.857142857143003</v>
      </c>
      <c r="G69" s="11">
        <f t="shared" si="4"/>
        <v>-61.736426999999999</v>
      </c>
      <c r="H69" s="6">
        <f t="shared" ref="H69:H100" si="11">D177</f>
        <v>-56.736426999999999</v>
      </c>
      <c r="J69" s="88">
        <v>30428571428.570999</v>
      </c>
      <c r="K69" s="88">
        <v>-8.0639047999999995</v>
      </c>
      <c r="N69" s="6">
        <f t="shared" ref="N69:N100" si="12">J177/1000000000</f>
        <v>31.857142857143003</v>
      </c>
      <c r="O69" s="11">
        <f t="shared" si="5"/>
        <v>-59.467002999999998</v>
      </c>
      <c r="P69" s="6">
        <f t="shared" ref="P69:P100" si="13">L177</f>
        <v>-54.467002999999998</v>
      </c>
    </row>
    <row r="70" spans="2:16" x14ac:dyDescent="0.25">
      <c r="B70" s="88">
        <v>30785714285.714001</v>
      </c>
      <c r="C70" s="88">
        <v>-7.4293265000000002</v>
      </c>
      <c r="F70" s="6">
        <f t="shared" si="10"/>
        <v>32.214285714286</v>
      </c>
      <c r="G70" s="11">
        <f t="shared" ref="G70:G103" si="14">H70-5</f>
        <v>-61.624065000000002</v>
      </c>
      <c r="H70" s="6">
        <f t="shared" si="11"/>
        <v>-56.624065000000002</v>
      </c>
      <c r="J70" s="88">
        <v>30785714285.714001</v>
      </c>
      <c r="K70" s="88">
        <v>-8.0158538999999998</v>
      </c>
      <c r="N70" s="6">
        <f t="shared" si="12"/>
        <v>32.214285714286</v>
      </c>
      <c r="O70" s="11">
        <f t="shared" ref="O70:O103" si="15">P70-5</f>
        <v>-62.113349999999997</v>
      </c>
      <c r="P70" s="6">
        <f t="shared" si="13"/>
        <v>-57.113349999999997</v>
      </c>
    </row>
    <row r="71" spans="2:16" x14ac:dyDescent="0.25">
      <c r="B71" s="88">
        <v>31142857142.856998</v>
      </c>
      <c r="C71" s="88">
        <v>-7.5153603999999996</v>
      </c>
      <c r="F71" s="6">
        <f t="shared" si="10"/>
        <v>32.571428571429003</v>
      </c>
      <c r="G71" s="11">
        <f t="shared" si="14"/>
        <v>-62.233165999999997</v>
      </c>
      <c r="H71" s="6">
        <f t="shared" si="11"/>
        <v>-57.233165999999997</v>
      </c>
      <c r="J71" s="88">
        <v>31142857142.856998</v>
      </c>
      <c r="K71" s="88">
        <v>-8.0261525999999996</v>
      </c>
      <c r="N71" s="6">
        <f t="shared" si="12"/>
        <v>32.571428571429003</v>
      </c>
      <c r="O71" s="11">
        <f t="shared" si="15"/>
        <v>-64.389160000000004</v>
      </c>
      <c r="P71" s="6">
        <f t="shared" si="13"/>
        <v>-59.389159999999997</v>
      </c>
    </row>
    <row r="72" spans="2:16" x14ac:dyDescent="0.25">
      <c r="B72" s="88">
        <v>31500000000</v>
      </c>
      <c r="C72" s="88">
        <v>-7.6305318</v>
      </c>
      <c r="F72" s="6">
        <f t="shared" si="10"/>
        <v>32.928571428570997</v>
      </c>
      <c r="G72" s="11">
        <f t="shared" si="14"/>
        <v>-65.459324000000009</v>
      </c>
      <c r="H72" s="6">
        <f t="shared" si="11"/>
        <v>-60.459324000000002</v>
      </c>
      <c r="J72" s="88">
        <v>31500000000</v>
      </c>
      <c r="K72" s="88">
        <v>-8.0394211000000002</v>
      </c>
      <c r="N72" s="6">
        <f t="shared" si="12"/>
        <v>32.928571428570997</v>
      </c>
      <c r="O72" s="11">
        <f t="shared" si="15"/>
        <v>-65.569674999999989</v>
      </c>
      <c r="P72" s="6">
        <f t="shared" si="13"/>
        <v>-60.569674999999997</v>
      </c>
    </row>
    <row r="73" spans="2:16" x14ac:dyDescent="0.25">
      <c r="B73" s="88">
        <v>31857142857.143002</v>
      </c>
      <c r="C73" s="88">
        <v>-7.7587270999999998</v>
      </c>
      <c r="F73" s="6">
        <f t="shared" si="10"/>
        <v>33.285714285714</v>
      </c>
      <c r="G73" s="11">
        <f t="shared" si="14"/>
        <v>-67.733283999999998</v>
      </c>
      <c r="H73" s="6">
        <f t="shared" si="11"/>
        <v>-62.733283999999998</v>
      </c>
      <c r="J73" s="88">
        <v>31857142857.143002</v>
      </c>
      <c r="K73" s="88">
        <v>-8.0694084000000004</v>
      </c>
      <c r="N73" s="6">
        <f t="shared" si="12"/>
        <v>33.285714285714</v>
      </c>
      <c r="O73" s="11">
        <f t="shared" si="15"/>
        <v>-66.113110000000006</v>
      </c>
      <c r="P73" s="6">
        <f t="shared" si="13"/>
        <v>-61.113109999999999</v>
      </c>
    </row>
    <row r="74" spans="2:16" x14ac:dyDescent="0.25">
      <c r="B74" s="88">
        <v>32214285714.285999</v>
      </c>
      <c r="C74" s="88">
        <v>-7.9339623000000001</v>
      </c>
      <c r="F74" s="6">
        <f t="shared" si="10"/>
        <v>33.642857142856997</v>
      </c>
      <c r="G74" s="11">
        <f t="shared" si="14"/>
        <v>-65.612060999999997</v>
      </c>
      <c r="H74" s="6">
        <f t="shared" si="11"/>
        <v>-60.612060999999997</v>
      </c>
      <c r="J74" s="88">
        <v>32214285714.285999</v>
      </c>
      <c r="K74" s="88">
        <v>-8.0512198999999995</v>
      </c>
      <c r="N74" s="6">
        <f t="shared" si="12"/>
        <v>33.642857142856997</v>
      </c>
      <c r="O74" s="11">
        <f t="shared" si="15"/>
        <v>-67.655715999999998</v>
      </c>
      <c r="P74" s="6">
        <f t="shared" si="13"/>
        <v>-62.655715999999998</v>
      </c>
    </row>
    <row r="75" spans="2:16" x14ac:dyDescent="0.25">
      <c r="B75" s="88">
        <v>32571428571.429001</v>
      </c>
      <c r="C75" s="88">
        <v>-8.1484489</v>
      </c>
      <c r="F75" s="6">
        <f t="shared" si="10"/>
        <v>34</v>
      </c>
      <c r="G75" s="11">
        <f t="shared" si="14"/>
        <v>-60.436610999999999</v>
      </c>
      <c r="H75" s="6">
        <f t="shared" si="11"/>
        <v>-55.436610999999999</v>
      </c>
      <c r="J75" s="88">
        <v>32571428571.429001</v>
      </c>
      <c r="K75" s="88">
        <v>-8.0832643999999991</v>
      </c>
      <c r="N75" s="6">
        <f t="shared" si="12"/>
        <v>34</v>
      </c>
      <c r="O75" s="11">
        <f t="shared" si="15"/>
        <v>-74.146720999999999</v>
      </c>
      <c r="P75" s="6">
        <f t="shared" si="13"/>
        <v>-69.146720999999999</v>
      </c>
    </row>
    <row r="76" spans="2:16" x14ac:dyDescent="0.25">
      <c r="B76" s="88">
        <v>32928571428.570999</v>
      </c>
      <c r="C76" s="88">
        <v>-8.4362697999999998</v>
      </c>
      <c r="F76" s="6">
        <f t="shared" si="10"/>
        <v>34.357142857143003</v>
      </c>
      <c r="G76" s="11">
        <f t="shared" si="14"/>
        <v>-55.155127999999998</v>
      </c>
      <c r="H76" s="6">
        <f t="shared" si="11"/>
        <v>-50.155127999999998</v>
      </c>
      <c r="J76" s="88">
        <v>32928571428.570999</v>
      </c>
      <c r="K76" s="88">
        <v>-8.1397580999999999</v>
      </c>
      <c r="N76" s="6">
        <f t="shared" si="12"/>
        <v>34.357142857143003</v>
      </c>
      <c r="O76" s="11">
        <f t="shared" si="15"/>
        <v>-77.067779999999999</v>
      </c>
      <c r="P76" s="6">
        <f t="shared" si="13"/>
        <v>-72.067779999999999</v>
      </c>
    </row>
    <row r="77" spans="2:16" x14ac:dyDescent="0.25">
      <c r="B77" s="88">
        <v>33285714285.714001</v>
      </c>
      <c r="C77" s="88">
        <v>-8.7372341000000002</v>
      </c>
      <c r="F77" s="6">
        <f t="shared" si="10"/>
        <v>34.714285714286007</v>
      </c>
      <c r="G77" s="11">
        <f t="shared" si="14"/>
        <v>-53.444527000000001</v>
      </c>
      <c r="H77" s="6">
        <f t="shared" si="11"/>
        <v>-48.444527000000001</v>
      </c>
      <c r="J77" s="88">
        <v>33285714285.714001</v>
      </c>
      <c r="K77" s="88">
        <v>-8.1651220000000002</v>
      </c>
      <c r="N77" s="6">
        <f t="shared" si="12"/>
        <v>34.714285714286007</v>
      </c>
      <c r="O77" s="11">
        <f t="shared" si="15"/>
        <v>-75.249290000000002</v>
      </c>
      <c r="P77" s="6">
        <f t="shared" si="13"/>
        <v>-70.249290000000002</v>
      </c>
    </row>
    <row r="78" spans="2:16" x14ac:dyDescent="0.25">
      <c r="B78" s="88">
        <v>33642857142.856998</v>
      </c>
      <c r="C78" s="88">
        <v>-8.9306640999999996</v>
      </c>
      <c r="F78" s="6">
        <f t="shared" si="10"/>
        <v>35.071428571429003</v>
      </c>
      <c r="G78" s="11">
        <f t="shared" si="14"/>
        <v>-52.447716</v>
      </c>
      <c r="H78" s="6">
        <f t="shared" si="11"/>
        <v>-47.447716</v>
      </c>
      <c r="J78" s="88">
        <v>33642857142.856998</v>
      </c>
      <c r="K78" s="88">
        <v>-8.1593180000000007</v>
      </c>
      <c r="N78" s="6">
        <f t="shared" si="12"/>
        <v>35.071428571429003</v>
      </c>
      <c r="O78" s="11">
        <f t="shared" si="15"/>
        <v>-67.677570000000003</v>
      </c>
      <c r="P78" s="6">
        <f t="shared" si="13"/>
        <v>-62.677570000000003</v>
      </c>
    </row>
    <row r="79" spans="2:16" x14ac:dyDescent="0.25">
      <c r="B79" s="88">
        <v>34000000000</v>
      </c>
      <c r="C79" s="88">
        <v>-9.1709080000000007</v>
      </c>
      <c r="F79" s="6">
        <f t="shared" si="10"/>
        <v>35.428571428570997</v>
      </c>
      <c r="G79" s="11">
        <f t="shared" si="14"/>
        <v>-52.638756000000001</v>
      </c>
      <c r="H79" s="6">
        <f t="shared" si="11"/>
        <v>-47.638756000000001</v>
      </c>
      <c r="J79" s="88">
        <v>34000000000</v>
      </c>
      <c r="K79" s="88">
        <v>-8.1835470000000008</v>
      </c>
      <c r="N79" s="6">
        <f t="shared" si="12"/>
        <v>35.428571428570997</v>
      </c>
      <c r="O79" s="11">
        <f t="shared" si="15"/>
        <v>-63.224693000000002</v>
      </c>
      <c r="P79" s="6">
        <f t="shared" si="13"/>
        <v>-58.224693000000002</v>
      </c>
    </row>
    <row r="80" spans="2:16" x14ac:dyDescent="0.25">
      <c r="B80" s="88">
        <v>34357142857.143002</v>
      </c>
      <c r="C80" s="88">
        <v>-9.4689511999999993</v>
      </c>
      <c r="F80" s="6">
        <f t="shared" si="10"/>
        <v>35.785714285713993</v>
      </c>
      <c r="G80" s="11">
        <f t="shared" si="14"/>
        <v>-52.678153999999999</v>
      </c>
      <c r="H80" s="6">
        <f t="shared" si="11"/>
        <v>-47.678153999999999</v>
      </c>
      <c r="J80" s="88">
        <v>34357142857.143002</v>
      </c>
      <c r="K80" s="88">
        <v>-8.2189034999999997</v>
      </c>
      <c r="N80" s="6">
        <f t="shared" si="12"/>
        <v>35.785714285713993</v>
      </c>
      <c r="O80" s="11">
        <f t="shared" si="15"/>
        <v>-64.016602000000006</v>
      </c>
      <c r="P80" s="6">
        <f t="shared" si="13"/>
        <v>-59.016601999999999</v>
      </c>
    </row>
    <row r="81" spans="2:16" x14ac:dyDescent="0.25">
      <c r="B81" s="88">
        <v>34714285714.286003</v>
      </c>
      <c r="C81" s="88">
        <v>-9.7119370000000007</v>
      </c>
      <c r="F81" s="6">
        <f t="shared" si="10"/>
        <v>36.142857142857004</v>
      </c>
      <c r="G81" s="11">
        <f t="shared" si="14"/>
        <v>-51.731299999999997</v>
      </c>
      <c r="H81" s="6">
        <f t="shared" si="11"/>
        <v>-46.731299999999997</v>
      </c>
      <c r="J81" s="88">
        <v>34714285714.286003</v>
      </c>
      <c r="K81" s="88">
        <v>-8.3333215999999997</v>
      </c>
      <c r="N81" s="6">
        <f t="shared" si="12"/>
        <v>36.142857142857004</v>
      </c>
      <c r="O81" s="11">
        <f t="shared" si="15"/>
        <v>-65.095966000000004</v>
      </c>
      <c r="P81" s="6">
        <f t="shared" si="13"/>
        <v>-60.095965999999997</v>
      </c>
    </row>
    <row r="82" spans="2:16" x14ac:dyDescent="0.25">
      <c r="B82" s="88">
        <v>35071428571.429001</v>
      </c>
      <c r="C82" s="88">
        <v>-9.8989610999999993</v>
      </c>
      <c r="F82" s="6">
        <f t="shared" si="10"/>
        <v>36.5</v>
      </c>
      <c r="G82" s="11">
        <f t="shared" si="14"/>
        <v>-50.613159000000003</v>
      </c>
      <c r="H82" s="6">
        <f t="shared" si="11"/>
        <v>-45.613159000000003</v>
      </c>
      <c r="J82" s="88">
        <v>35071428571.429001</v>
      </c>
      <c r="K82" s="88">
        <v>-8.4935331000000005</v>
      </c>
      <c r="N82" s="6">
        <f t="shared" si="12"/>
        <v>36.5</v>
      </c>
      <c r="O82" s="11">
        <f t="shared" si="15"/>
        <v>-66.88694000000001</v>
      </c>
      <c r="P82" s="6">
        <f t="shared" si="13"/>
        <v>-61.886940000000003</v>
      </c>
    </row>
    <row r="83" spans="2:16" x14ac:dyDescent="0.25">
      <c r="B83" s="88">
        <v>35428571428.570999</v>
      </c>
      <c r="C83" s="88">
        <v>-10.000211</v>
      </c>
      <c r="F83" s="6">
        <f t="shared" si="10"/>
        <v>36.857142857142996</v>
      </c>
      <c r="G83" s="11">
        <f t="shared" si="14"/>
        <v>-50.021918999999997</v>
      </c>
      <c r="H83" s="6">
        <f t="shared" si="11"/>
        <v>-45.021918999999997</v>
      </c>
      <c r="J83" s="88">
        <v>35428571428.570999</v>
      </c>
      <c r="K83" s="88">
        <v>-8.7548676000000007</v>
      </c>
      <c r="N83" s="6">
        <f t="shared" si="12"/>
        <v>36.857142857142996</v>
      </c>
      <c r="O83" s="11">
        <f t="shared" si="15"/>
        <v>-68.91268199999999</v>
      </c>
      <c r="P83" s="6">
        <f t="shared" si="13"/>
        <v>-63.912681999999997</v>
      </c>
    </row>
    <row r="84" spans="2:16" x14ac:dyDescent="0.25">
      <c r="B84" s="88">
        <v>35785714285.713997</v>
      </c>
      <c r="C84" s="88">
        <v>-10.094268</v>
      </c>
      <c r="F84" s="6">
        <f t="shared" si="10"/>
        <v>37.214285714286007</v>
      </c>
      <c r="G84" s="11">
        <f t="shared" si="14"/>
        <v>-50.492561000000002</v>
      </c>
      <c r="H84" s="6">
        <f t="shared" si="11"/>
        <v>-45.492561000000002</v>
      </c>
      <c r="J84" s="88">
        <v>35785714285.713997</v>
      </c>
      <c r="K84" s="88">
        <v>-9.0383034000000002</v>
      </c>
      <c r="N84" s="6">
        <f t="shared" si="12"/>
        <v>37.214285714286007</v>
      </c>
      <c r="O84" s="11">
        <f t="shared" si="15"/>
        <v>-70.084129000000004</v>
      </c>
      <c r="P84" s="6">
        <f t="shared" si="13"/>
        <v>-65.084129000000004</v>
      </c>
    </row>
    <row r="85" spans="2:16" x14ac:dyDescent="0.25">
      <c r="B85" s="88">
        <v>36142857142.857002</v>
      </c>
      <c r="C85" s="88">
        <v>-10.08113</v>
      </c>
      <c r="F85" s="6">
        <f t="shared" si="10"/>
        <v>37.571428571429003</v>
      </c>
      <c r="G85" s="11">
        <f t="shared" si="14"/>
        <v>-51.064335</v>
      </c>
      <c r="H85" s="6">
        <f t="shared" si="11"/>
        <v>-46.064335</v>
      </c>
      <c r="J85" s="88">
        <v>36142857142.857002</v>
      </c>
      <c r="K85" s="88">
        <v>-9.2107095999999995</v>
      </c>
      <c r="N85" s="6">
        <f t="shared" si="12"/>
        <v>37.571428571429003</v>
      </c>
      <c r="O85" s="11">
        <f t="shared" si="15"/>
        <v>-71.177795000000003</v>
      </c>
      <c r="P85" s="6">
        <f t="shared" si="13"/>
        <v>-66.177795000000003</v>
      </c>
    </row>
    <row r="86" spans="2:16" x14ac:dyDescent="0.25">
      <c r="B86" s="88">
        <v>36500000000</v>
      </c>
      <c r="C86" s="88">
        <v>-10.038881999999999</v>
      </c>
      <c r="F86" s="6">
        <f t="shared" si="10"/>
        <v>37.928571428570997</v>
      </c>
      <c r="G86" s="11">
        <f t="shared" si="14"/>
        <v>-51.368591000000002</v>
      </c>
      <c r="H86" s="6">
        <f t="shared" si="11"/>
        <v>-46.368591000000002</v>
      </c>
      <c r="J86" s="88">
        <v>36500000000</v>
      </c>
      <c r="K86" s="88">
        <v>-9.4242200999999994</v>
      </c>
      <c r="N86" s="6">
        <f t="shared" si="12"/>
        <v>37.928571428570997</v>
      </c>
      <c r="O86" s="11">
        <f t="shared" si="15"/>
        <v>-69.779601999999997</v>
      </c>
      <c r="P86" s="6">
        <f t="shared" si="13"/>
        <v>-64.779601999999997</v>
      </c>
    </row>
    <row r="87" spans="2:16" x14ac:dyDescent="0.25">
      <c r="B87" s="88">
        <v>36857142857.142998</v>
      </c>
      <c r="C87" s="88">
        <v>-9.9671640000000004</v>
      </c>
      <c r="F87" s="6">
        <f t="shared" si="10"/>
        <v>38.285714285713993</v>
      </c>
      <c r="G87" s="11">
        <f t="shared" si="14"/>
        <v>-51.746169999999999</v>
      </c>
      <c r="H87" s="6">
        <f t="shared" si="11"/>
        <v>-46.746169999999999</v>
      </c>
      <c r="J87" s="88">
        <v>36857142857.142998</v>
      </c>
      <c r="K87" s="88">
        <v>-9.5667685999999996</v>
      </c>
      <c r="N87" s="6">
        <f t="shared" si="12"/>
        <v>38.285714285713993</v>
      </c>
      <c r="O87" s="11">
        <f t="shared" si="15"/>
        <v>-68.947651000000008</v>
      </c>
      <c r="P87" s="6">
        <f t="shared" si="13"/>
        <v>-63.947651</v>
      </c>
    </row>
    <row r="88" spans="2:16" x14ac:dyDescent="0.25">
      <c r="B88" s="88">
        <v>37214285714.286003</v>
      </c>
      <c r="C88" s="88">
        <v>-9.8458643000000006</v>
      </c>
      <c r="F88" s="6">
        <f t="shared" si="10"/>
        <v>38.642857142857004</v>
      </c>
      <c r="G88" s="11">
        <f t="shared" si="14"/>
        <v>-52.098197999999996</v>
      </c>
      <c r="H88" s="6">
        <f t="shared" si="11"/>
        <v>-47.098197999999996</v>
      </c>
      <c r="J88" s="88">
        <v>37214285714.286003</v>
      </c>
      <c r="K88" s="88">
        <v>-9.7135048000000008</v>
      </c>
      <c r="N88" s="6">
        <f t="shared" si="12"/>
        <v>38.642857142857004</v>
      </c>
      <c r="O88" s="11">
        <f t="shared" si="15"/>
        <v>-66.098675</v>
      </c>
      <c r="P88" s="6">
        <f t="shared" si="13"/>
        <v>-61.098675</v>
      </c>
    </row>
    <row r="89" spans="2:16" x14ac:dyDescent="0.25">
      <c r="B89" s="88">
        <v>37571428571.429001</v>
      </c>
      <c r="C89" s="88">
        <v>-9.7485332000000007</v>
      </c>
      <c r="F89" s="6">
        <f t="shared" si="10"/>
        <v>39</v>
      </c>
      <c r="G89" s="11">
        <f t="shared" si="14"/>
        <v>-54.234313999999998</v>
      </c>
      <c r="H89" s="6">
        <f t="shared" si="11"/>
        <v>-49.234313999999998</v>
      </c>
      <c r="J89" s="88">
        <v>37571428571.429001</v>
      </c>
      <c r="K89" s="88">
        <v>-9.8561516000000005</v>
      </c>
      <c r="N89" s="6">
        <f t="shared" si="12"/>
        <v>39</v>
      </c>
      <c r="O89" s="11">
        <f t="shared" si="15"/>
        <v>-64.003219999999999</v>
      </c>
      <c r="P89" s="6">
        <f t="shared" si="13"/>
        <v>-59.003219999999999</v>
      </c>
    </row>
    <row r="90" spans="2:16" x14ac:dyDescent="0.25">
      <c r="B90" s="88">
        <v>37928571428.570999</v>
      </c>
      <c r="C90" s="88">
        <v>-9.6581402000000001</v>
      </c>
      <c r="F90" s="6">
        <f t="shared" si="10"/>
        <v>39.357142857142996</v>
      </c>
      <c r="G90" s="11">
        <f t="shared" si="14"/>
        <v>-57.052512999999998</v>
      </c>
      <c r="H90" s="6">
        <f t="shared" si="11"/>
        <v>-52.052512999999998</v>
      </c>
      <c r="J90" s="88">
        <v>37928571428.570999</v>
      </c>
      <c r="K90" s="88">
        <v>-9.9716290999999995</v>
      </c>
      <c r="N90" s="6">
        <f t="shared" si="12"/>
        <v>39.357142857142996</v>
      </c>
      <c r="O90" s="11">
        <f t="shared" si="15"/>
        <v>-61.862194000000002</v>
      </c>
      <c r="P90" s="6">
        <f t="shared" si="13"/>
        <v>-56.862194000000002</v>
      </c>
    </row>
    <row r="91" spans="2:16" x14ac:dyDescent="0.25">
      <c r="B91" s="88">
        <v>38285714285.713997</v>
      </c>
      <c r="C91" s="88">
        <v>-9.5328417000000005</v>
      </c>
      <c r="F91" s="6">
        <f t="shared" si="10"/>
        <v>39.714285714286007</v>
      </c>
      <c r="G91" s="11">
        <f t="shared" si="14"/>
        <v>-60.573807000000002</v>
      </c>
      <c r="H91" s="6">
        <f t="shared" si="11"/>
        <v>-55.573807000000002</v>
      </c>
      <c r="J91" s="88">
        <v>38285714285.713997</v>
      </c>
      <c r="K91" s="88">
        <v>-10.082796999999999</v>
      </c>
      <c r="N91" s="6">
        <f t="shared" si="12"/>
        <v>39.714285714286007</v>
      </c>
      <c r="O91" s="11">
        <f t="shared" si="15"/>
        <v>-60.775821999999998</v>
      </c>
      <c r="P91" s="6">
        <f t="shared" si="13"/>
        <v>-55.775821999999998</v>
      </c>
    </row>
    <row r="92" spans="2:16" x14ac:dyDescent="0.25">
      <c r="B92" s="88">
        <v>38642857142.857002</v>
      </c>
      <c r="C92" s="88">
        <v>-9.4200897000000001</v>
      </c>
      <c r="F92" s="6">
        <f t="shared" si="10"/>
        <v>40.071428571429003</v>
      </c>
      <c r="G92" s="11">
        <f t="shared" si="14"/>
        <v>-64.944263000000007</v>
      </c>
      <c r="H92" s="6">
        <f t="shared" si="11"/>
        <v>-59.944262999999999</v>
      </c>
      <c r="J92" s="88">
        <v>38642857142.857002</v>
      </c>
      <c r="K92" s="88">
        <v>-10.205049000000001</v>
      </c>
      <c r="N92" s="6">
        <f t="shared" si="12"/>
        <v>40.071428571429003</v>
      </c>
      <c r="O92" s="11">
        <f t="shared" si="15"/>
        <v>-60.325405000000003</v>
      </c>
      <c r="P92" s="6">
        <f t="shared" si="13"/>
        <v>-55.325405000000003</v>
      </c>
    </row>
    <row r="93" spans="2:16" x14ac:dyDescent="0.25">
      <c r="B93" s="88">
        <v>39000000000</v>
      </c>
      <c r="C93" s="88">
        <v>-9.3355779999999999</v>
      </c>
      <c r="F93" s="6">
        <f t="shared" si="10"/>
        <v>40.428571428570997</v>
      </c>
      <c r="G93" s="11">
        <f t="shared" si="14"/>
        <v>-68.628857000000011</v>
      </c>
      <c r="H93" s="6">
        <f t="shared" si="11"/>
        <v>-63.628857000000004</v>
      </c>
      <c r="J93" s="88">
        <v>39000000000</v>
      </c>
      <c r="K93" s="88">
        <v>-10.273942999999999</v>
      </c>
      <c r="N93" s="6">
        <f t="shared" si="12"/>
        <v>40.428571428570997</v>
      </c>
      <c r="O93" s="11">
        <f t="shared" si="15"/>
        <v>-60.457962000000002</v>
      </c>
      <c r="P93" s="6">
        <f t="shared" si="13"/>
        <v>-55.457962000000002</v>
      </c>
    </row>
    <row r="94" spans="2:16" x14ac:dyDescent="0.25">
      <c r="B94" s="88">
        <v>39357142857.142998</v>
      </c>
      <c r="C94" s="88">
        <v>-9.2730808000000007</v>
      </c>
      <c r="F94" s="6">
        <f t="shared" si="10"/>
        <v>40.785714285713993</v>
      </c>
      <c r="G94" s="11">
        <f t="shared" si="14"/>
        <v>-70.964034999999996</v>
      </c>
      <c r="H94" s="6">
        <f t="shared" si="11"/>
        <v>-65.964034999999996</v>
      </c>
      <c r="J94" s="88">
        <v>39357142857.142998</v>
      </c>
      <c r="K94" s="88">
        <v>-10.419779999999999</v>
      </c>
      <c r="N94" s="6">
        <f t="shared" si="12"/>
        <v>40.785714285713993</v>
      </c>
      <c r="O94" s="11">
        <f t="shared" si="15"/>
        <v>-60.936141999999997</v>
      </c>
      <c r="P94" s="6">
        <f t="shared" si="13"/>
        <v>-55.936141999999997</v>
      </c>
    </row>
    <row r="95" spans="2:16" x14ac:dyDescent="0.25">
      <c r="B95" s="88">
        <v>39714285714.286003</v>
      </c>
      <c r="C95" s="88">
        <v>-9.2503510000000002</v>
      </c>
      <c r="F95" s="6">
        <f t="shared" si="10"/>
        <v>41.142857142857004</v>
      </c>
      <c r="G95" s="11">
        <f t="shared" si="14"/>
        <v>-68.431595000000002</v>
      </c>
      <c r="H95" s="6">
        <f t="shared" si="11"/>
        <v>-63.431595000000002</v>
      </c>
      <c r="J95" s="88">
        <v>39714285714.286003</v>
      </c>
      <c r="K95" s="88">
        <v>-10.508328000000001</v>
      </c>
      <c r="N95" s="6">
        <f t="shared" si="12"/>
        <v>41.142857142857004</v>
      </c>
      <c r="O95" s="11">
        <f t="shared" si="15"/>
        <v>-60.108524000000003</v>
      </c>
      <c r="P95" s="6">
        <f t="shared" si="13"/>
        <v>-55.108524000000003</v>
      </c>
    </row>
    <row r="96" spans="2:16" x14ac:dyDescent="0.25">
      <c r="B96" s="88">
        <v>40071428571.429001</v>
      </c>
      <c r="C96" s="88">
        <v>-9.1809300999999994</v>
      </c>
      <c r="F96" s="6">
        <f t="shared" si="10"/>
        <v>41.5</v>
      </c>
      <c r="G96" s="11">
        <f t="shared" si="14"/>
        <v>-65.318492999999989</v>
      </c>
      <c r="H96" s="6">
        <f t="shared" si="11"/>
        <v>-60.318492999999997</v>
      </c>
      <c r="J96" s="88">
        <v>40071428571.429001</v>
      </c>
      <c r="K96" s="88">
        <v>-10.619412000000001</v>
      </c>
      <c r="N96" s="6">
        <f t="shared" si="12"/>
        <v>41.5</v>
      </c>
      <c r="O96" s="11">
        <f t="shared" si="15"/>
        <v>-58.412537</v>
      </c>
      <c r="P96" s="6">
        <f t="shared" si="13"/>
        <v>-53.412537</v>
      </c>
    </row>
    <row r="97" spans="2:16" x14ac:dyDescent="0.25">
      <c r="B97" s="88">
        <v>40428571428.570999</v>
      </c>
      <c r="C97" s="88">
        <v>-9.1227616999999999</v>
      </c>
      <c r="F97" s="6">
        <f t="shared" si="10"/>
        <v>41.857142857142996</v>
      </c>
      <c r="G97" s="11">
        <f t="shared" si="14"/>
        <v>-63.806339000000001</v>
      </c>
      <c r="H97" s="6">
        <f t="shared" si="11"/>
        <v>-58.806339000000001</v>
      </c>
      <c r="J97" s="88">
        <v>40428571428.570999</v>
      </c>
      <c r="K97" s="88">
        <v>-10.684018999999999</v>
      </c>
      <c r="N97" s="6">
        <f t="shared" si="12"/>
        <v>41.857142857142996</v>
      </c>
      <c r="O97" s="11">
        <f t="shared" si="15"/>
        <v>-56.749321000000002</v>
      </c>
      <c r="P97" s="6">
        <f t="shared" si="13"/>
        <v>-51.749321000000002</v>
      </c>
    </row>
    <row r="98" spans="2:16" x14ac:dyDescent="0.25">
      <c r="B98" s="88">
        <v>40785714285.713997</v>
      </c>
      <c r="C98" s="88">
        <v>-9.1667175000000007</v>
      </c>
      <c r="F98" s="6">
        <f t="shared" si="10"/>
        <v>42.214285714286007</v>
      </c>
      <c r="G98" s="11">
        <f t="shared" si="14"/>
        <v>-64.769463000000002</v>
      </c>
      <c r="H98" s="6">
        <f t="shared" si="11"/>
        <v>-59.769463000000002</v>
      </c>
      <c r="J98" s="88">
        <v>40785714285.713997</v>
      </c>
      <c r="K98" s="88">
        <v>-10.706063</v>
      </c>
      <c r="N98" s="6">
        <f t="shared" si="12"/>
        <v>42.214285714286007</v>
      </c>
      <c r="O98" s="11">
        <f t="shared" si="15"/>
        <v>-56.090294</v>
      </c>
      <c r="P98" s="6">
        <f t="shared" si="13"/>
        <v>-51.090294</v>
      </c>
    </row>
    <row r="99" spans="2:16" x14ac:dyDescent="0.25">
      <c r="B99" s="88">
        <v>41142857142.857002</v>
      </c>
      <c r="C99" s="88">
        <v>-9.3099212999999992</v>
      </c>
      <c r="F99" s="6">
        <f t="shared" si="10"/>
        <v>42.571428571429003</v>
      </c>
      <c r="G99" s="11">
        <f t="shared" si="14"/>
        <v>-65.82126199999999</v>
      </c>
      <c r="H99" s="6">
        <f t="shared" si="11"/>
        <v>-60.821261999999997</v>
      </c>
      <c r="J99" s="88">
        <v>41142857142.857002</v>
      </c>
      <c r="K99" s="88">
        <v>-10.788637</v>
      </c>
      <c r="N99" s="6">
        <f t="shared" si="12"/>
        <v>42.571428571429003</v>
      </c>
      <c r="O99" s="11">
        <f t="shared" si="15"/>
        <v>-55.439045</v>
      </c>
      <c r="P99" s="6">
        <f t="shared" si="13"/>
        <v>-50.439045</v>
      </c>
    </row>
    <row r="100" spans="2:16" x14ac:dyDescent="0.25">
      <c r="B100" s="88">
        <v>41500000000</v>
      </c>
      <c r="C100" s="88">
        <v>-9.3488789000000008</v>
      </c>
      <c r="F100" s="6">
        <f t="shared" si="10"/>
        <v>42.928571428570997</v>
      </c>
      <c r="G100" s="11">
        <f t="shared" si="14"/>
        <v>-65.998256999999995</v>
      </c>
      <c r="H100" s="6">
        <f t="shared" si="11"/>
        <v>-60.998257000000002</v>
      </c>
      <c r="J100" s="88">
        <v>41500000000</v>
      </c>
      <c r="K100" s="88">
        <v>-10.645689000000001</v>
      </c>
      <c r="N100" s="6">
        <f t="shared" si="12"/>
        <v>42.928571428570997</v>
      </c>
      <c r="O100" s="11">
        <f t="shared" si="15"/>
        <v>-54.202080000000002</v>
      </c>
      <c r="P100" s="6">
        <f t="shared" si="13"/>
        <v>-49.202080000000002</v>
      </c>
    </row>
    <row r="101" spans="2:16" x14ac:dyDescent="0.25">
      <c r="B101" s="88">
        <v>41857142857.142998</v>
      </c>
      <c r="C101" s="88">
        <v>-9.6454886999999996</v>
      </c>
      <c r="F101" s="6">
        <f t="shared" ref="F101:F103" si="16">B209/1000000000</f>
        <v>43.285714285713993</v>
      </c>
      <c r="G101" s="11">
        <f t="shared" si="14"/>
        <v>-69.142426</v>
      </c>
      <c r="H101" s="6">
        <f t="shared" ref="H101:H103" si="17">D209</f>
        <v>-64.142426</v>
      </c>
      <c r="J101" s="88">
        <v>41857142857.142998</v>
      </c>
      <c r="K101" s="88">
        <v>-10.545631999999999</v>
      </c>
      <c r="N101" s="6">
        <f t="shared" ref="N101:N103" si="18">J209/1000000000</f>
        <v>43.285714285713993</v>
      </c>
      <c r="O101" s="11">
        <f t="shared" si="15"/>
        <v>-53.653182999999999</v>
      </c>
      <c r="P101" s="6">
        <f t="shared" ref="P101:P103" si="19">L209</f>
        <v>-48.653182999999999</v>
      </c>
    </row>
    <row r="102" spans="2:16" x14ac:dyDescent="0.25">
      <c r="B102" s="88">
        <v>42214285714.286003</v>
      </c>
      <c r="C102" s="88">
        <v>-9.8103294000000005</v>
      </c>
      <c r="F102" s="6">
        <f t="shared" si="16"/>
        <v>43.642857142857004</v>
      </c>
      <c r="G102" s="11">
        <f t="shared" si="14"/>
        <v>-72.565078999999997</v>
      </c>
      <c r="H102" s="6">
        <f t="shared" si="17"/>
        <v>-67.565078999999997</v>
      </c>
      <c r="J102" s="88">
        <v>42214285714.286003</v>
      </c>
      <c r="K102" s="88">
        <v>-10.448842000000001</v>
      </c>
      <c r="N102" s="6">
        <f t="shared" si="18"/>
        <v>43.642857142857004</v>
      </c>
      <c r="O102" s="11">
        <f t="shared" si="15"/>
        <v>-55.905906999999999</v>
      </c>
      <c r="P102" s="6">
        <f t="shared" si="19"/>
        <v>-50.905906999999999</v>
      </c>
    </row>
    <row r="103" spans="2:16" x14ac:dyDescent="0.25">
      <c r="B103" s="88">
        <v>42571428571.429001</v>
      </c>
      <c r="C103" s="88">
        <v>-10.063537</v>
      </c>
      <c r="F103" s="6">
        <f t="shared" si="16"/>
        <v>44</v>
      </c>
      <c r="G103" s="11">
        <f t="shared" si="14"/>
        <v>-75.755554000000004</v>
      </c>
      <c r="H103" s="6">
        <f t="shared" si="17"/>
        <v>-70.755554000000004</v>
      </c>
      <c r="J103" s="88">
        <v>42571428571.429001</v>
      </c>
      <c r="K103" s="88">
        <v>-10.377267</v>
      </c>
      <c r="N103" s="6">
        <f t="shared" si="18"/>
        <v>44</v>
      </c>
      <c r="O103" s="11">
        <f t="shared" si="15"/>
        <v>-58.694130000000001</v>
      </c>
      <c r="P103" s="6">
        <f t="shared" si="19"/>
        <v>-53.694130000000001</v>
      </c>
    </row>
    <row r="104" spans="2:16" x14ac:dyDescent="0.25">
      <c r="B104" s="88">
        <v>42928571428.570999</v>
      </c>
      <c r="C104" s="88">
        <v>-10.437766999999999</v>
      </c>
      <c r="J104" s="88">
        <v>42928571428.570999</v>
      </c>
      <c r="K104" s="88">
        <v>-10.235172</v>
      </c>
    </row>
    <row r="105" spans="2:16" x14ac:dyDescent="0.25">
      <c r="B105" s="88">
        <v>43285714285.713997</v>
      </c>
      <c r="C105" s="88">
        <v>-10.824643</v>
      </c>
      <c r="J105" s="88">
        <v>43285714285.713997</v>
      </c>
      <c r="K105" s="88">
        <v>-10.157050999999999</v>
      </c>
    </row>
    <row r="106" spans="2:16" x14ac:dyDescent="0.25">
      <c r="B106" s="88">
        <v>43642857142.857002</v>
      </c>
      <c r="C106" s="88">
        <v>-11.396091</v>
      </c>
      <c r="J106" s="88">
        <v>43642857142.857002</v>
      </c>
      <c r="K106" s="88">
        <v>-10.014783</v>
      </c>
    </row>
    <row r="107" spans="2:16" x14ac:dyDescent="0.25">
      <c r="B107" s="88">
        <v>44000000000</v>
      </c>
      <c r="C107" s="88">
        <v>-11.917312000000001</v>
      </c>
      <c r="J107" s="88">
        <v>44000000000</v>
      </c>
      <c r="K107" s="88">
        <v>-9.9129342999999999</v>
      </c>
    </row>
    <row r="108" spans="2:16" x14ac:dyDescent="0.25">
      <c r="B108" s="88" t="s">
        <v>21</v>
      </c>
      <c r="J108" s="88" t="s">
        <v>21</v>
      </c>
    </row>
    <row r="111" spans="2:16" x14ac:dyDescent="0.25">
      <c r="B111" s="88" t="s">
        <v>25</v>
      </c>
      <c r="J111" s="88" t="s">
        <v>25</v>
      </c>
    </row>
    <row r="112" spans="2:16" x14ac:dyDescent="0.25">
      <c r="B112" s="88" t="s">
        <v>19</v>
      </c>
      <c r="C112" s="88" t="s">
        <v>117</v>
      </c>
      <c r="D112" s="88" t="s">
        <v>75</v>
      </c>
      <c r="J112" s="88" t="s">
        <v>19</v>
      </c>
      <c r="K112" s="88" t="s">
        <v>117</v>
      </c>
      <c r="L112" s="88" t="s">
        <v>75</v>
      </c>
    </row>
    <row r="113" spans="2:12" x14ac:dyDescent="0.25">
      <c r="B113" s="88">
        <v>9000000000</v>
      </c>
      <c r="C113" s="88">
        <v>-92.687492000000006</v>
      </c>
      <c r="D113" s="88">
        <v>-79.649887000000007</v>
      </c>
      <c r="J113" s="88">
        <v>9000000000</v>
      </c>
      <c r="K113" s="88">
        <v>-83.048569000000001</v>
      </c>
      <c r="L113" s="88">
        <v>-71.050956999999997</v>
      </c>
    </row>
    <row r="114" spans="2:12" x14ac:dyDescent="0.25">
      <c r="B114" s="88">
        <v>9357142857.1429005</v>
      </c>
      <c r="C114" s="88">
        <v>-82.770797999999999</v>
      </c>
      <c r="D114" s="88">
        <v>-77.406493999999995</v>
      </c>
      <c r="J114" s="88">
        <v>9357142857.1429005</v>
      </c>
      <c r="K114" s="88">
        <v>-79.046616</v>
      </c>
      <c r="L114" s="88">
        <v>-68.018287999999998</v>
      </c>
    </row>
    <row r="115" spans="2:12" x14ac:dyDescent="0.25">
      <c r="B115" s="88">
        <v>9714285714.2856998</v>
      </c>
      <c r="C115" s="88">
        <v>-82.057175000000001</v>
      </c>
      <c r="D115" s="88">
        <v>-73.060371000000004</v>
      </c>
      <c r="J115" s="88">
        <v>9714285714.2856998</v>
      </c>
      <c r="K115" s="88">
        <v>-71.711440999999994</v>
      </c>
      <c r="L115" s="88">
        <v>-67.12706</v>
      </c>
    </row>
    <row r="116" spans="2:12" x14ac:dyDescent="0.25">
      <c r="B116" s="88">
        <v>10071428571.429001</v>
      </c>
      <c r="C116" s="88">
        <v>-75.033919999999995</v>
      </c>
      <c r="D116" s="88">
        <v>-69.658562000000003</v>
      </c>
      <c r="J116" s="88">
        <v>10071428571.429001</v>
      </c>
      <c r="K116" s="88">
        <v>-77.054276000000002</v>
      </c>
      <c r="L116" s="88">
        <v>-71.438332000000003</v>
      </c>
    </row>
    <row r="117" spans="2:12" x14ac:dyDescent="0.25">
      <c r="B117" s="88">
        <v>10428571428.570999</v>
      </c>
      <c r="C117" s="88">
        <v>-69.635047999999998</v>
      </c>
      <c r="D117" s="88">
        <v>-69.027068999999997</v>
      </c>
      <c r="J117" s="88">
        <v>10428571428.570999</v>
      </c>
      <c r="K117" s="88">
        <v>-89.406204000000002</v>
      </c>
      <c r="L117" s="88">
        <v>-75.988960000000006</v>
      </c>
    </row>
    <row r="118" spans="2:12" x14ac:dyDescent="0.25">
      <c r="B118" s="88">
        <v>10785714285.714001</v>
      </c>
      <c r="C118" s="88">
        <v>-79.030022000000002</v>
      </c>
      <c r="D118" s="88">
        <v>-72.662491000000003</v>
      </c>
      <c r="J118" s="88">
        <v>10785714285.714001</v>
      </c>
      <c r="K118" s="88">
        <v>-83.315810999999997</v>
      </c>
      <c r="L118" s="88">
        <v>-75.166640999999998</v>
      </c>
    </row>
    <row r="119" spans="2:12" x14ac:dyDescent="0.25">
      <c r="B119" s="88">
        <v>11142857142.857</v>
      </c>
      <c r="C119" s="88">
        <v>-85.884422000000001</v>
      </c>
      <c r="D119" s="88">
        <v>-77.199523999999997</v>
      </c>
      <c r="J119" s="88">
        <v>11142857142.857</v>
      </c>
      <c r="K119" s="88">
        <v>-73.285308999999998</v>
      </c>
      <c r="L119" s="88">
        <v>-67.835289000000003</v>
      </c>
    </row>
    <row r="120" spans="2:12" x14ac:dyDescent="0.25">
      <c r="B120" s="88">
        <v>11500000000</v>
      </c>
      <c r="C120" s="88">
        <v>-83.728888999999995</v>
      </c>
      <c r="D120" s="88">
        <v>-77.465384999999998</v>
      </c>
      <c r="J120" s="88">
        <v>11500000000</v>
      </c>
      <c r="K120" s="88">
        <v>-66.563202000000004</v>
      </c>
      <c r="L120" s="88">
        <v>-62.053089</v>
      </c>
    </row>
    <row r="121" spans="2:12" x14ac:dyDescent="0.25">
      <c r="B121" s="88">
        <v>11857142857.143</v>
      </c>
      <c r="C121" s="88">
        <v>-80.455803000000003</v>
      </c>
      <c r="D121" s="88">
        <v>-72.167175</v>
      </c>
      <c r="J121" s="88">
        <v>11857142857.143</v>
      </c>
      <c r="K121" s="88">
        <v>-65.312552999999994</v>
      </c>
      <c r="L121" s="88">
        <v>-59.504325999999999</v>
      </c>
    </row>
    <row r="122" spans="2:12" x14ac:dyDescent="0.25">
      <c r="B122" s="88">
        <v>12214285714.285999</v>
      </c>
      <c r="C122" s="88">
        <v>-70.388885000000002</v>
      </c>
      <c r="D122" s="88">
        <v>-69.021118000000001</v>
      </c>
      <c r="J122" s="88">
        <v>12214285714.285999</v>
      </c>
      <c r="K122" s="88">
        <v>-65.335541000000006</v>
      </c>
      <c r="L122" s="88">
        <v>-59.195762999999999</v>
      </c>
    </row>
    <row r="123" spans="2:12" x14ac:dyDescent="0.25">
      <c r="B123" s="88">
        <v>12571428571.429001</v>
      </c>
      <c r="C123" s="88">
        <v>-74.580901999999995</v>
      </c>
      <c r="D123" s="88">
        <v>-69.119652000000002</v>
      </c>
      <c r="J123" s="88">
        <v>12571428571.429001</v>
      </c>
      <c r="K123" s="88">
        <v>-65.602858999999995</v>
      </c>
      <c r="L123" s="88">
        <v>-59.981937000000002</v>
      </c>
    </row>
    <row r="124" spans="2:12" x14ac:dyDescent="0.25">
      <c r="B124" s="88">
        <v>12928571428.570999</v>
      </c>
      <c r="C124" s="88">
        <v>-80.988121000000007</v>
      </c>
      <c r="D124" s="88">
        <v>-72.840896999999998</v>
      </c>
      <c r="J124" s="88">
        <v>12928571428.570999</v>
      </c>
      <c r="K124" s="88">
        <v>-67.924666999999999</v>
      </c>
      <c r="L124" s="88">
        <v>-60.856696999999997</v>
      </c>
    </row>
    <row r="125" spans="2:12" x14ac:dyDescent="0.25">
      <c r="B125" s="88">
        <v>13285714285.714001</v>
      </c>
      <c r="C125" s="88">
        <v>-81.463631000000007</v>
      </c>
      <c r="D125" s="88">
        <v>-70.862922999999995</v>
      </c>
      <c r="J125" s="88">
        <v>13285714285.714001</v>
      </c>
      <c r="K125" s="88">
        <v>-68.425567999999998</v>
      </c>
      <c r="L125" s="88">
        <v>-62.723824</v>
      </c>
    </row>
    <row r="126" spans="2:12" x14ac:dyDescent="0.25">
      <c r="B126" s="88">
        <v>13642857142.857</v>
      </c>
      <c r="C126" s="88">
        <v>-68.623099999999994</v>
      </c>
      <c r="D126" s="88">
        <v>-66.335419000000002</v>
      </c>
      <c r="J126" s="88">
        <v>13642857142.857</v>
      </c>
      <c r="K126" s="88">
        <v>-71.633499</v>
      </c>
      <c r="L126" s="88">
        <v>-62.020645000000002</v>
      </c>
    </row>
    <row r="127" spans="2:12" x14ac:dyDescent="0.25">
      <c r="B127" s="88">
        <v>14000000000</v>
      </c>
      <c r="C127" s="88">
        <v>-67.008339000000007</v>
      </c>
      <c r="D127" s="88">
        <v>-70.449982000000006</v>
      </c>
      <c r="J127" s="88">
        <v>14000000000</v>
      </c>
      <c r="K127" s="88">
        <v>-66.340828000000002</v>
      </c>
      <c r="L127" s="88">
        <v>-61.164527999999997</v>
      </c>
    </row>
    <row r="128" spans="2:12" x14ac:dyDescent="0.25">
      <c r="B128" s="88">
        <v>14357142857.143</v>
      </c>
      <c r="C128" s="88">
        <v>-93.617492999999996</v>
      </c>
      <c r="D128" s="88">
        <v>-73.798264000000003</v>
      </c>
      <c r="J128" s="88">
        <v>14357142857.143</v>
      </c>
      <c r="K128" s="88">
        <v>-66.266281000000006</v>
      </c>
      <c r="L128" s="88">
        <v>-59.892071000000001</v>
      </c>
    </row>
    <row r="129" spans="2:12" x14ac:dyDescent="0.25">
      <c r="B129" s="88">
        <v>14714285714.285999</v>
      </c>
      <c r="C129" s="88">
        <v>-78.239922000000007</v>
      </c>
      <c r="D129" s="88">
        <v>-80.667580000000001</v>
      </c>
      <c r="J129" s="88">
        <v>14714285714.285999</v>
      </c>
      <c r="K129" s="88">
        <v>-68.285178999999999</v>
      </c>
      <c r="L129" s="88">
        <v>-62.783802000000001</v>
      </c>
    </row>
    <row r="130" spans="2:12" x14ac:dyDescent="0.25">
      <c r="B130" s="88">
        <v>15071428571.429001</v>
      </c>
      <c r="C130" s="88">
        <v>-87.415099999999995</v>
      </c>
      <c r="D130" s="88">
        <v>-82.321738999999994</v>
      </c>
      <c r="J130" s="88">
        <v>15071428571.429001</v>
      </c>
      <c r="K130" s="88">
        <v>-75.343245999999994</v>
      </c>
      <c r="L130" s="88">
        <v>-70.237517999999994</v>
      </c>
    </row>
    <row r="131" spans="2:12" x14ac:dyDescent="0.25">
      <c r="B131" s="88">
        <v>15428571428.570999</v>
      </c>
      <c r="C131" s="88">
        <v>-98.436378000000005</v>
      </c>
      <c r="D131" s="88">
        <v>-82.116698999999997</v>
      </c>
      <c r="J131" s="88">
        <v>15428571428.570999</v>
      </c>
      <c r="K131" s="88">
        <v>-88.931549000000004</v>
      </c>
      <c r="L131" s="88">
        <v>-74.670212000000006</v>
      </c>
    </row>
    <row r="132" spans="2:12" x14ac:dyDescent="0.25">
      <c r="B132" s="88">
        <v>15785714285.714001</v>
      </c>
      <c r="C132" s="88">
        <v>-77.583518999999995</v>
      </c>
      <c r="D132" s="88">
        <v>-79.950835999999995</v>
      </c>
      <c r="J132" s="88">
        <v>15785714285.714001</v>
      </c>
      <c r="K132" s="88">
        <v>-81.840003999999993</v>
      </c>
      <c r="L132" s="88">
        <v>-73.525886999999997</v>
      </c>
    </row>
    <row r="133" spans="2:12" x14ac:dyDescent="0.25">
      <c r="B133" s="88">
        <v>16142857142.857</v>
      </c>
      <c r="C133" s="88">
        <v>-81.069976999999994</v>
      </c>
      <c r="D133" s="88">
        <v>-75.137634000000006</v>
      </c>
      <c r="J133" s="88">
        <v>16142857142.857</v>
      </c>
      <c r="K133" s="88">
        <v>-72.081374999999994</v>
      </c>
      <c r="L133" s="88">
        <v>-67.046265000000005</v>
      </c>
    </row>
    <row r="134" spans="2:12" x14ac:dyDescent="0.25">
      <c r="B134" s="88">
        <v>16500000000</v>
      </c>
      <c r="C134" s="88">
        <v>-84.025413999999998</v>
      </c>
      <c r="D134" s="88">
        <v>-73.369934000000001</v>
      </c>
      <c r="J134" s="88">
        <v>16500000000</v>
      </c>
      <c r="K134" s="88">
        <v>-69.650108000000003</v>
      </c>
      <c r="L134" s="88">
        <v>-63.532108000000001</v>
      </c>
    </row>
    <row r="135" spans="2:12" x14ac:dyDescent="0.25">
      <c r="B135" s="88">
        <v>16857142857.143</v>
      </c>
      <c r="C135" s="88">
        <v>-72.552841000000001</v>
      </c>
      <c r="D135" s="88">
        <v>-74.869415000000004</v>
      </c>
      <c r="J135" s="88">
        <v>16857142857.143</v>
      </c>
      <c r="K135" s="88">
        <v>-71.446708999999998</v>
      </c>
      <c r="L135" s="88">
        <v>-62.908016000000003</v>
      </c>
    </row>
    <row r="136" spans="2:12" x14ac:dyDescent="0.25">
      <c r="B136" s="88">
        <v>17214285714.285999</v>
      </c>
      <c r="C136" s="88">
        <v>-85.746773000000005</v>
      </c>
      <c r="D136" s="88">
        <v>-70.198554999999999</v>
      </c>
      <c r="J136" s="88">
        <v>17214285714.285999</v>
      </c>
      <c r="K136" s="88">
        <v>-70.456046999999998</v>
      </c>
      <c r="L136" s="88">
        <v>-61.468395000000001</v>
      </c>
    </row>
    <row r="137" spans="2:12" x14ac:dyDescent="0.25">
      <c r="B137" s="88">
        <v>17571428571.429001</v>
      </c>
      <c r="C137" s="88">
        <v>-70.298362999999995</v>
      </c>
      <c r="D137" s="88">
        <v>-70.066947999999996</v>
      </c>
      <c r="J137" s="88">
        <v>17571428571.429001</v>
      </c>
      <c r="K137" s="88">
        <v>-65.548302000000007</v>
      </c>
      <c r="L137" s="88">
        <v>-63.909751999999997</v>
      </c>
    </row>
    <row r="138" spans="2:12" x14ac:dyDescent="0.25">
      <c r="B138" s="88">
        <v>17928571428.570999</v>
      </c>
      <c r="C138" s="88">
        <v>-72.476578000000003</v>
      </c>
      <c r="D138" s="88">
        <v>-67.504585000000006</v>
      </c>
      <c r="J138" s="88">
        <v>17928571428.570999</v>
      </c>
      <c r="K138" s="88">
        <v>-78.851219</v>
      </c>
      <c r="L138" s="88">
        <v>-63.225310999999998</v>
      </c>
    </row>
    <row r="139" spans="2:12" x14ac:dyDescent="0.25">
      <c r="B139" s="88">
        <v>18285714285.714001</v>
      </c>
      <c r="C139" s="88">
        <v>-78.352920999999995</v>
      </c>
      <c r="D139" s="88">
        <v>-66.216209000000006</v>
      </c>
      <c r="J139" s="88">
        <v>18285714285.714001</v>
      </c>
      <c r="K139" s="88">
        <v>-68.441924999999998</v>
      </c>
      <c r="L139" s="88">
        <v>-63.873302000000002</v>
      </c>
    </row>
    <row r="140" spans="2:12" x14ac:dyDescent="0.25">
      <c r="B140" s="88">
        <v>18642857142.856998</v>
      </c>
      <c r="C140" s="88">
        <v>-66.861534000000006</v>
      </c>
      <c r="D140" s="88">
        <v>-64.093566999999993</v>
      </c>
      <c r="J140" s="88">
        <v>18642857142.856998</v>
      </c>
      <c r="K140" s="88">
        <v>-66.909476999999995</v>
      </c>
      <c r="L140" s="88">
        <v>-60.371428999999999</v>
      </c>
    </row>
    <row r="141" spans="2:12" x14ac:dyDescent="0.25">
      <c r="B141" s="88">
        <v>19000000000</v>
      </c>
      <c r="C141" s="88">
        <v>-66.443557999999996</v>
      </c>
      <c r="D141" s="88">
        <v>-60.637813999999999</v>
      </c>
      <c r="J141" s="88">
        <v>19000000000</v>
      </c>
      <c r="K141" s="88">
        <v>-69.010673999999995</v>
      </c>
      <c r="L141" s="88">
        <v>-63.834293000000002</v>
      </c>
    </row>
    <row r="142" spans="2:12" x14ac:dyDescent="0.25">
      <c r="B142" s="88">
        <v>19357142857.143002</v>
      </c>
      <c r="C142" s="88">
        <v>-68.506682999999995</v>
      </c>
      <c r="D142" s="88">
        <v>-61.575848000000001</v>
      </c>
      <c r="J142" s="88">
        <v>19357142857.143002</v>
      </c>
      <c r="K142" s="88">
        <v>-78.590423999999999</v>
      </c>
      <c r="L142" s="88">
        <v>-69.226646000000002</v>
      </c>
    </row>
    <row r="143" spans="2:12" x14ac:dyDescent="0.25">
      <c r="B143" s="88">
        <v>19714285714.285999</v>
      </c>
      <c r="C143" s="88">
        <v>-69.994003000000006</v>
      </c>
      <c r="D143" s="88">
        <v>-64.021263000000005</v>
      </c>
      <c r="J143" s="88">
        <v>19714285714.285999</v>
      </c>
      <c r="K143" s="88">
        <v>-83.317879000000005</v>
      </c>
      <c r="L143" s="88">
        <v>-70.579909999999998</v>
      </c>
    </row>
    <row r="144" spans="2:12" x14ac:dyDescent="0.25">
      <c r="B144" s="88">
        <v>20071428571.429001</v>
      </c>
      <c r="C144" s="88">
        <v>-74.140083000000004</v>
      </c>
      <c r="D144" s="88">
        <v>-69.963286999999994</v>
      </c>
      <c r="J144" s="88">
        <v>20071428571.429001</v>
      </c>
      <c r="K144" s="88">
        <v>-73.268578000000005</v>
      </c>
      <c r="L144" s="88">
        <v>-69.507523000000006</v>
      </c>
    </row>
    <row r="145" spans="2:12" x14ac:dyDescent="0.25">
      <c r="B145" s="88">
        <v>20428571428.570999</v>
      </c>
      <c r="C145" s="88">
        <v>-86.599136000000001</v>
      </c>
      <c r="D145" s="88">
        <v>-73.638999999999996</v>
      </c>
      <c r="J145" s="88">
        <v>20428571428.570999</v>
      </c>
      <c r="K145" s="88">
        <v>-75.493163999999993</v>
      </c>
      <c r="L145" s="88">
        <v>-68.216255000000004</v>
      </c>
    </row>
    <row r="146" spans="2:12" x14ac:dyDescent="0.25">
      <c r="B146" s="88">
        <v>20785714285.714001</v>
      </c>
      <c r="C146" s="88">
        <v>-81.214591999999996</v>
      </c>
      <c r="D146" s="88">
        <v>-79.108704000000003</v>
      </c>
      <c r="J146" s="88">
        <v>20785714285.714001</v>
      </c>
      <c r="K146" s="88">
        <v>-79.469916999999995</v>
      </c>
      <c r="L146" s="88">
        <v>-71.069817</v>
      </c>
    </row>
    <row r="147" spans="2:12" x14ac:dyDescent="0.25">
      <c r="B147" s="88">
        <v>21142857142.856998</v>
      </c>
      <c r="C147" s="88">
        <v>-90.762923999999998</v>
      </c>
      <c r="D147" s="88">
        <v>-75.342315999999997</v>
      </c>
      <c r="J147" s="88">
        <v>21142857142.856998</v>
      </c>
      <c r="K147" s="88">
        <v>-81.582451000000006</v>
      </c>
      <c r="L147" s="88">
        <v>-72.073661999999999</v>
      </c>
    </row>
    <row r="148" spans="2:12" x14ac:dyDescent="0.25">
      <c r="B148" s="88">
        <v>21500000000</v>
      </c>
      <c r="C148" s="88">
        <v>-75.199768000000006</v>
      </c>
      <c r="D148" s="88">
        <v>-69.461945</v>
      </c>
      <c r="J148" s="88">
        <v>21500000000</v>
      </c>
      <c r="K148" s="88">
        <v>-78.439628999999996</v>
      </c>
      <c r="L148" s="88">
        <v>-71.540122999999994</v>
      </c>
    </row>
    <row r="149" spans="2:12" x14ac:dyDescent="0.25">
      <c r="B149" s="88">
        <v>21857142857.143002</v>
      </c>
      <c r="C149" s="88">
        <v>-63.627434000000001</v>
      </c>
      <c r="D149" s="88">
        <v>-61.628681</v>
      </c>
      <c r="J149" s="88">
        <v>21857142857.143002</v>
      </c>
      <c r="K149" s="88">
        <v>-77.570526000000001</v>
      </c>
      <c r="L149" s="88">
        <v>-72.784362999999999</v>
      </c>
    </row>
    <row r="150" spans="2:12" x14ac:dyDescent="0.25">
      <c r="B150" s="88">
        <v>22214285714.285999</v>
      </c>
      <c r="C150" s="88">
        <v>-67.100280999999995</v>
      </c>
      <c r="D150" s="88">
        <v>-60.728779000000003</v>
      </c>
      <c r="J150" s="88">
        <v>22214285714.285999</v>
      </c>
      <c r="K150" s="88">
        <v>-85.195380999999998</v>
      </c>
      <c r="L150" s="88">
        <v>-71.292632999999995</v>
      </c>
    </row>
    <row r="151" spans="2:12" x14ac:dyDescent="0.25">
      <c r="B151" s="88">
        <v>22571428571.429001</v>
      </c>
      <c r="C151" s="88">
        <v>-72.616637999999995</v>
      </c>
      <c r="D151" s="88">
        <v>-63.213295000000002</v>
      </c>
      <c r="J151" s="88">
        <v>22571428571.429001</v>
      </c>
      <c r="K151" s="88">
        <v>-73.694855000000004</v>
      </c>
      <c r="L151" s="88">
        <v>-70.029549000000003</v>
      </c>
    </row>
    <row r="152" spans="2:12" x14ac:dyDescent="0.25">
      <c r="B152" s="88">
        <v>22928571428.570999</v>
      </c>
      <c r="C152" s="88">
        <v>-71.088745000000003</v>
      </c>
      <c r="D152" s="88">
        <v>-64.964554000000007</v>
      </c>
      <c r="J152" s="88">
        <v>22928571428.570999</v>
      </c>
      <c r="K152" s="88">
        <v>-73.682045000000002</v>
      </c>
      <c r="L152" s="88">
        <v>-64.858795000000001</v>
      </c>
    </row>
    <row r="153" spans="2:12" x14ac:dyDescent="0.25">
      <c r="B153" s="88">
        <v>23285714285.714001</v>
      </c>
      <c r="C153" s="88">
        <v>-72.491905000000003</v>
      </c>
      <c r="D153" s="88">
        <v>-64.226821999999999</v>
      </c>
      <c r="J153" s="88">
        <v>23285714285.714001</v>
      </c>
      <c r="K153" s="88">
        <v>-69.620743000000004</v>
      </c>
      <c r="L153" s="88">
        <v>-61.135944000000002</v>
      </c>
    </row>
    <row r="154" spans="2:12" x14ac:dyDescent="0.25">
      <c r="B154" s="88">
        <v>23642857142.856998</v>
      </c>
      <c r="C154" s="88">
        <v>-70.367393000000007</v>
      </c>
      <c r="D154" s="88">
        <v>-65.258003000000002</v>
      </c>
      <c r="J154" s="88">
        <v>23642857142.856998</v>
      </c>
      <c r="K154" s="88">
        <v>-62.510100999999999</v>
      </c>
      <c r="L154" s="88">
        <v>-56.851630999999998</v>
      </c>
    </row>
    <row r="155" spans="2:12" x14ac:dyDescent="0.25">
      <c r="B155" s="88">
        <v>24000000000</v>
      </c>
      <c r="C155" s="88">
        <v>-74.100280999999995</v>
      </c>
      <c r="D155" s="88">
        <v>-68.040413000000001</v>
      </c>
      <c r="J155" s="88">
        <v>24000000000</v>
      </c>
      <c r="K155" s="88">
        <v>-60.972800999999997</v>
      </c>
      <c r="L155" s="88">
        <v>-55.440353000000002</v>
      </c>
    </row>
    <row r="156" spans="2:12" x14ac:dyDescent="0.25">
      <c r="B156" s="88">
        <v>24357142857.143002</v>
      </c>
      <c r="C156" s="88">
        <v>-80.668319999999994</v>
      </c>
      <c r="D156" s="88">
        <v>-67.504645999999994</v>
      </c>
      <c r="J156" s="88">
        <v>24357142857.143002</v>
      </c>
      <c r="K156" s="88">
        <v>-65.572685000000007</v>
      </c>
      <c r="L156" s="88">
        <v>-58.784923999999997</v>
      </c>
    </row>
    <row r="157" spans="2:12" x14ac:dyDescent="0.25">
      <c r="B157" s="88">
        <v>24714285714.285999</v>
      </c>
      <c r="C157" s="88">
        <v>-68.518990000000002</v>
      </c>
      <c r="D157" s="88">
        <v>-65.328368999999995</v>
      </c>
      <c r="J157" s="88">
        <v>24714285714.285999</v>
      </c>
      <c r="K157" s="88">
        <v>-72.926108999999997</v>
      </c>
      <c r="L157" s="88">
        <v>-63.689590000000003</v>
      </c>
    </row>
    <row r="158" spans="2:12" x14ac:dyDescent="0.25">
      <c r="B158" s="88">
        <v>25071428571.429001</v>
      </c>
      <c r="C158" s="88">
        <v>-67.369865000000004</v>
      </c>
      <c r="D158" s="88">
        <v>-60.347808999999998</v>
      </c>
      <c r="J158" s="88">
        <v>25071428571.429001</v>
      </c>
      <c r="K158" s="88">
        <v>-75.972313</v>
      </c>
      <c r="L158" s="88">
        <v>-66.601478999999998</v>
      </c>
    </row>
    <row r="159" spans="2:12" x14ac:dyDescent="0.25">
      <c r="B159" s="88">
        <v>25428571428.570999</v>
      </c>
      <c r="C159" s="88">
        <v>-65.446128999999999</v>
      </c>
      <c r="D159" s="88">
        <v>-60.205329999999996</v>
      </c>
      <c r="J159" s="88">
        <v>25428571428.570999</v>
      </c>
      <c r="K159" s="88">
        <v>-74.651932000000002</v>
      </c>
      <c r="L159" s="88">
        <v>-67.639983999999998</v>
      </c>
    </row>
    <row r="160" spans="2:12" x14ac:dyDescent="0.25">
      <c r="B160" s="88">
        <v>25785714285.714001</v>
      </c>
      <c r="C160" s="88">
        <v>-67.982140000000001</v>
      </c>
      <c r="D160" s="88">
        <v>-60.351837000000003</v>
      </c>
      <c r="J160" s="88">
        <v>25785714285.714001</v>
      </c>
      <c r="K160" s="88">
        <v>-76.214859000000004</v>
      </c>
      <c r="L160" s="88">
        <v>-67.142052000000007</v>
      </c>
    </row>
    <row r="161" spans="2:12" x14ac:dyDescent="0.25">
      <c r="B161" s="88">
        <v>26142857142.856998</v>
      </c>
      <c r="C161" s="88">
        <v>-67.74736</v>
      </c>
      <c r="D161" s="88">
        <v>-59.824199999999998</v>
      </c>
      <c r="J161" s="88">
        <v>26142857142.856998</v>
      </c>
      <c r="K161" s="88">
        <v>-74.617012000000003</v>
      </c>
      <c r="L161" s="88">
        <v>-66.280501999999998</v>
      </c>
    </row>
    <row r="162" spans="2:12" x14ac:dyDescent="0.25">
      <c r="B162" s="88">
        <v>26500000000</v>
      </c>
      <c r="C162" s="88">
        <v>-63.959251000000002</v>
      </c>
      <c r="D162" s="88">
        <v>-58.133437999999998</v>
      </c>
      <c r="J162" s="88">
        <v>26500000000</v>
      </c>
      <c r="K162" s="88">
        <v>-72.139801000000006</v>
      </c>
      <c r="L162" s="88">
        <v>-65.641197000000005</v>
      </c>
    </row>
    <row r="163" spans="2:12" x14ac:dyDescent="0.25">
      <c r="B163" s="88">
        <v>26857142857.143002</v>
      </c>
      <c r="C163" s="88">
        <v>-63.013542000000001</v>
      </c>
      <c r="D163" s="88">
        <v>-56.136673000000002</v>
      </c>
      <c r="J163" s="88">
        <v>26857142857.143002</v>
      </c>
      <c r="K163" s="88">
        <v>-74.317390000000003</v>
      </c>
      <c r="L163" s="88">
        <v>-67.061211</v>
      </c>
    </row>
    <row r="164" spans="2:12" x14ac:dyDescent="0.25">
      <c r="B164" s="88">
        <v>27214285714.285999</v>
      </c>
      <c r="C164" s="88">
        <v>-61.912005999999998</v>
      </c>
      <c r="D164" s="88">
        <v>-54.948357000000001</v>
      </c>
      <c r="J164" s="88">
        <v>27214285714.285999</v>
      </c>
      <c r="K164" s="88">
        <v>-78.883262999999999</v>
      </c>
      <c r="L164" s="88">
        <v>-67.107451999999995</v>
      </c>
    </row>
    <row r="165" spans="2:12" x14ac:dyDescent="0.25">
      <c r="B165" s="88">
        <v>27571428571.429001</v>
      </c>
      <c r="C165" s="88">
        <v>-60.575287000000003</v>
      </c>
      <c r="D165" s="88">
        <v>-53.422981</v>
      </c>
      <c r="J165" s="88">
        <v>27571428571.429001</v>
      </c>
      <c r="K165" s="88">
        <v>-72.238060000000004</v>
      </c>
      <c r="L165" s="88">
        <v>-65.043426999999994</v>
      </c>
    </row>
    <row r="166" spans="2:12" x14ac:dyDescent="0.25">
      <c r="B166" s="88">
        <v>27928571428.570999</v>
      </c>
      <c r="C166" s="88">
        <v>-58.593105000000001</v>
      </c>
      <c r="D166" s="88">
        <v>-51.289454999999997</v>
      </c>
      <c r="J166" s="88">
        <v>27928571428.570999</v>
      </c>
      <c r="K166" s="88">
        <v>-68.189933999999994</v>
      </c>
      <c r="L166" s="88">
        <v>-61.390712999999998</v>
      </c>
    </row>
    <row r="167" spans="2:12" x14ac:dyDescent="0.25">
      <c r="B167" s="88">
        <v>28285714285.714001</v>
      </c>
      <c r="C167" s="88">
        <v>-55.629688000000002</v>
      </c>
      <c r="D167" s="88">
        <v>-50.848976</v>
      </c>
      <c r="J167" s="88">
        <v>28285714285.714001</v>
      </c>
      <c r="K167" s="88">
        <v>-67.977776000000006</v>
      </c>
      <c r="L167" s="88">
        <v>-60.488822999999996</v>
      </c>
    </row>
    <row r="168" spans="2:12" x14ac:dyDescent="0.25">
      <c r="B168" s="88">
        <v>28642857142.856998</v>
      </c>
      <c r="C168" s="88">
        <v>-59.147033999999998</v>
      </c>
      <c r="D168" s="88">
        <v>-56.569267000000004</v>
      </c>
      <c r="J168" s="88">
        <v>28642857142.856998</v>
      </c>
      <c r="K168" s="88">
        <v>-69.675133000000002</v>
      </c>
      <c r="L168" s="88">
        <v>-62.050755000000002</v>
      </c>
    </row>
    <row r="169" spans="2:12" x14ac:dyDescent="0.25">
      <c r="B169" s="88">
        <v>29000000000</v>
      </c>
      <c r="C169" s="88">
        <v>-75.666435000000007</v>
      </c>
      <c r="D169" s="88">
        <v>-63.918911000000001</v>
      </c>
      <c r="J169" s="88">
        <v>29000000000</v>
      </c>
      <c r="K169" s="88">
        <v>-72.977340999999996</v>
      </c>
      <c r="L169" s="88">
        <v>-66.305862000000005</v>
      </c>
    </row>
    <row r="170" spans="2:12" x14ac:dyDescent="0.25">
      <c r="B170" s="88">
        <v>29357142857.143002</v>
      </c>
      <c r="C170" s="88">
        <v>-77.577567999999999</v>
      </c>
      <c r="D170" s="88">
        <v>-67.734138000000002</v>
      </c>
      <c r="J170" s="88">
        <v>29357142857.143002</v>
      </c>
      <c r="K170" s="88">
        <v>-80.876945000000006</v>
      </c>
      <c r="L170" s="88">
        <v>-66.560599999999994</v>
      </c>
    </row>
    <row r="171" spans="2:12" x14ac:dyDescent="0.25">
      <c r="B171" s="88">
        <v>29714285714.285999</v>
      </c>
      <c r="C171" s="88">
        <v>-70.766159000000002</v>
      </c>
      <c r="D171" s="88">
        <v>-65.864227</v>
      </c>
      <c r="J171" s="88">
        <v>29714285714.285999</v>
      </c>
      <c r="K171" s="88">
        <v>-70.480255</v>
      </c>
      <c r="L171" s="88">
        <v>-65.358504999999994</v>
      </c>
    </row>
    <row r="172" spans="2:12" x14ac:dyDescent="0.25">
      <c r="B172" s="88">
        <v>30071428571.429001</v>
      </c>
      <c r="C172" s="88">
        <v>-70.305892999999998</v>
      </c>
      <c r="D172" s="88">
        <v>-62.711570999999999</v>
      </c>
      <c r="J172" s="88">
        <v>30071428571.429001</v>
      </c>
      <c r="K172" s="88">
        <v>-69.360596000000001</v>
      </c>
      <c r="L172" s="88">
        <v>-62.388942999999998</v>
      </c>
    </row>
    <row r="173" spans="2:12" x14ac:dyDescent="0.25">
      <c r="B173" s="88">
        <v>30428571428.570999</v>
      </c>
      <c r="C173" s="88">
        <v>-68.450714000000005</v>
      </c>
      <c r="D173" s="88">
        <v>-61.662002999999999</v>
      </c>
      <c r="J173" s="88">
        <v>30428571428.570999</v>
      </c>
      <c r="K173" s="88">
        <v>-71.796836999999996</v>
      </c>
      <c r="L173" s="88">
        <v>-60.588115999999999</v>
      </c>
    </row>
    <row r="174" spans="2:12" x14ac:dyDescent="0.25">
      <c r="B174" s="88">
        <v>30785714285.714001</v>
      </c>
      <c r="C174" s="88">
        <v>-68.021056999999999</v>
      </c>
      <c r="D174" s="88">
        <v>-60.277676</v>
      </c>
      <c r="J174" s="88">
        <v>30785714285.714001</v>
      </c>
      <c r="K174" s="88">
        <v>-64.877007000000006</v>
      </c>
      <c r="L174" s="88">
        <v>-57.588856</v>
      </c>
    </row>
    <row r="175" spans="2:12" x14ac:dyDescent="0.25">
      <c r="B175" s="88">
        <v>31142857142.856998</v>
      </c>
      <c r="C175" s="88">
        <v>-66.528808999999995</v>
      </c>
      <c r="D175" s="88">
        <v>-58.907142999999998</v>
      </c>
      <c r="J175" s="88">
        <v>31142857142.856998</v>
      </c>
      <c r="K175" s="88">
        <v>-60.198639</v>
      </c>
      <c r="L175" s="88">
        <v>-53.959842999999999</v>
      </c>
    </row>
    <row r="176" spans="2:12" x14ac:dyDescent="0.25">
      <c r="B176" s="88">
        <v>31500000000</v>
      </c>
      <c r="C176" s="88">
        <v>-64.746780000000001</v>
      </c>
      <c r="D176" s="88">
        <v>-57.599648000000002</v>
      </c>
      <c r="J176" s="88">
        <v>31500000000</v>
      </c>
      <c r="K176" s="88">
        <v>-60.885306999999997</v>
      </c>
      <c r="L176" s="88">
        <v>-52.684733999999999</v>
      </c>
    </row>
    <row r="177" spans="2:12" x14ac:dyDescent="0.25">
      <c r="B177" s="88">
        <v>31857142857.143002</v>
      </c>
      <c r="C177" s="88">
        <v>-64.427970999999999</v>
      </c>
      <c r="D177" s="88">
        <v>-56.736426999999999</v>
      </c>
      <c r="J177" s="88">
        <v>31857142857.143002</v>
      </c>
      <c r="K177" s="88">
        <v>-61.105232000000001</v>
      </c>
      <c r="L177" s="88">
        <v>-54.467002999999998</v>
      </c>
    </row>
    <row r="178" spans="2:12" x14ac:dyDescent="0.25">
      <c r="B178" s="88">
        <v>32214285714.285999</v>
      </c>
      <c r="C178" s="88">
        <v>-64.357758000000004</v>
      </c>
      <c r="D178" s="88">
        <v>-56.624065000000002</v>
      </c>
      <c r="J178" s="88">
        <v>32214285714.285999</v>
      </c>
      <c r="K178" s="88">
        <v>-65.570510999999996</v>
      </c>
      <c r="L178" s="88">
        <v>-57.113349999999997</v>
      </c>
    </row>
    <row r="179" spans="2:12" x14ac:dyDescent="0.25">
      <c r="B179" s="88">
        <v>32571428571.429001</v>
      </c>
      <c r="C179" s="88">
        <v>-64.927605</v>
      </c>
      <c r="D179" s="88">
        <v>-57.233165999999997</v>
      </c>
      <c r="J179" s="88">
        <v>32571428571.429001</v>
      </c>
      <c r="K179" s="88">
        <v>-68.868195</v>
      </c>
      <c r="L179" s="88">
        <v>-59.389159999999997</v>
      </c>
    </row>
    <row r="180" spans="2:12" x14ac:dyDescent="0.25">
      <c r="B180" s="88">
        <v>32928571428.570999</v>
      </c>
      <c r="C180" s="88">
        <v>-66.932816000000003</v>
      </c>
      <c r="D180" s="88">
        <v>-60.459324000000002</v>
      </c>
      <c r="J180" s="88">
        <v>32928571428.570999</v>
      </c>
      <c r="K180" s="88">
        <v>-68.003005999999999</v>
      </c>
      <c r="L180" s="88">
        <v>-60.569674999999997</v>
      </c>
    </row>
    <row r="181" spans="2:12" x14ac:dyDescent="0.25">
      <c r="B181" s="88">
        <v>33285714285.714001</v>
      </c>
      <c r="C181" s="88">
        <v>-74.839500000000001</v>
      </c>
      <c r="D181" s="88">
        <v>-62.733283999999998</v>
      </c>
      <c r="J181" s="88">
        <v>33285714285.714001</v>
      </c>
      <c r="K181" s="88">
        <v>-69.225966999999997</v>
      </c>
      <c r="L181" s="88">
        <v>-61.113109999999999</v>
      </c>
    </row>
    <row r="182" spans="2:12" x14ac:dyDescent="0.25">
      <c r="B182" s="88">
        <v>33642857142.856998</v>
      </c>
      <c r="C182" s="88">
        <v>-72.531693000000004</v>
      </c>
      <c r="D182" s="88">
        <v>-60.612060999999997</v>
      </c>
      <c r="J182" s="88">
        <v>33642857142.856998</v>
      </c>
      <c r="K182" s="88">
        <v>-70.574554000000006</v>
      </c>
      <c r="L182" s="88">
        <v>-62.655715999999998</v>
      </c>
    </row>
    <row r="183" spans="2:12" x14ac:dyDescent="0.25">
      <c r="B183" s="88">
        <v>34000000000</v>
      </c>
      <c r="C183" s="88">
        <v>-61.303787</v>
      </c>
      <c r="D183" s="88">
        <v>-55.436610999999999</v>
      </c>
      <c r="J183" s="88">
        <v>34000000000</v>
      </c>
      <c r="K183" s="88">
        <v>-72.674621999999999</v>
      </c>
      <c r="L183" s="88">
        <v>-69.146720999999999</v>
      </c>
    </row>
    <row r="184" spans="2:12" x14ac:dyDescent="0.25">
      <c r="B184" s="88">
        <v>34357142857.143002</v>
      </c>
      <c r="C184" s="88">
        <v>-60.044871999999998</v>
      </c>
      <c r="D184" s="88">
        <v>-50.155127999999998</v>
      </c>
      <c r="J184" s="88">
        <v>34357142857.143002</v>
      </c>
      <c r="K184" s="88">
        <v>-88.752762000000004</v>
      </c>
      <c r="L184" s="88">
        <v>-72.067779999999999</v>
      </c>
    </row>
    <row r="185" spans="2:12" x14ac:dyDescent="0.25">
      <c r="B185" s="88">
        <v>34714285714.286003</v>
      </c>
      <c r="C185" s="88">
        <v>-57.468521000000003</v>
      </c>
      <c r="D185" s="88">
        <v>-48.444527000000001</v>
      </c>
      <c r="J185" s="88">
        <v>34714285714.286003</v>
      </c>
      <c r="K185" s="88">
        <v>-79.511718999999999</v>
      </c>
      <c r="L185" s="88">
        <v>-70.249290000000002</v>
      </c>
    </row>
    <row r="186" spans="2:12" x14ac:dyDescent="0.25">
      <c r="B186" s="88">
        <v>35071428571.429001</v>
      </c>
      <c r="C186" s="88">
        <v>-56.900032000000003</v>
      </c>
      <c r="D186" s="88">
        <v>-47.447716</v>
      </c>
      <c r="J186" s="88">
        <v>35071428571.429001</v>
      </c>
      <c r="K186" s="88">
        <v>-67.529151999999996</v>
      </c>
      <c r="L186" s="88">
        <v>-62.677570000000003</v>
      </c>
    </row>
    <row r="187" spans="2:12" x14ac:dyDescent="0.25">
      <c r="B187" s="88">
        <v>35428571428.570999</v>
      </c>
      <c r="C187" s="88">
        <v>-57.585697000000003</v>
      </c>
      <c r="D187" s="88">
        <v>-47.638756000000001</v>
      </c>
      <c r="J187" s="88">
        <v>35428571428.570999</v>
      </c>
      <c r="K187" s="88">
        <v>-66.573554999999999</v>
      </c>
      <c r="L187" s="88">
        <v>-58.224693000000002</v>
      </c>
    </row>
    <row r="188" spans="2:12" x14ac:dyDescent="0.25">
      <c r="B188" s="88">
        <v>35785714285.713997</v>
      </c>
      <c r="C188" s="88">
        <v>-58.423977000000001</v>
      </c>
      <c r="D188" s="88">
        <v>-47.678153999999999</v>
      </c>
      <c r="J188" s="88">
        <v>35785714285.713997</v>
      </c>
      <c r="K188" s="88">
        <v>-66.858069999999998</v>
      </c>
      <c r="L188" s="88">
        <v>-59.016601999999999</v>
      </c>
    </row>
    <row r="189" spans="2:12" x14ac:dyDescent="0.25">
      <c r="B189" s="88">
        <v>36142857142.857002</v>
      </c>
      <c r="C189" s="88">
        <v>-57.200397000000002</v>
      </c>
      <c r="D189" s="88">
        <v>-46.731299999999997</v>
      </c>
      <c r="J189" s="88">
        <v>36142857142.857002</v>
      </c>
      <c r="K189" s="88">
        <v>-70.622062999999997</v>
      </c>
      <c r="L189" s="88">
        <v>-60.095965999999997</v>
      </c>
    </row>
    <row r="190" spans="2:12" x14ac:dyDescent="0.25">
      <c r="B190" s="88">
        <v>36500000000</v>
      </c>
      <c r="C190" s="88">
        <v>-54.783810000000003</v>
      </c>
      <c r="D190" s="88">
        <v>-45.613159000000003</v>
      </c>
      <c r="J190" s="88">
        <v>36500000000</v>
      </c>
      <c r="K190" s="88">
        <v>-70.480994999999993</v>
      </c>
      <c r="L190" s="88">
        <v>-61.886940000000003</v>
      </c>
    </row>
    <row r="191" spans="2:12" x14ac:dyDescent="0.25">
      <c r="B191" s="88">
        <v>36857142857.142998</v>
      </c>
      <c r="C191" s="88">
        <v>-54.942444000000002</v>
      </c>
      <c r="D191" s="88">
        <v>-45.021918999999997</v>
      </c>
      <c r="J191" s="88">
        <v>36857142857.142998</v>
      </c>
      <c r="K191" s="88">
        <v>-72.759467999999998</v>
      </c>
      <c r="L191" s="88">
        <v>-63.912681999999997</v>
      </c>
    </row>
    <row r="192" spans="2:12" x14ac:dyDescent="0.25">
      <c r="B192" s="88">
        <v>37214285714.286003</v>
      </c>
      <c r="C192" s="88">
        <v>-55.191417999999999</v>
      </c>
      <c r="D192" s="88">
        <v>-45.492561000000002</v>
      </c>
      <c r="J192" s="88">
        <v>37214285714.286003</v>
      </c>
      <c r="K192" s="88">
        <v>-77.202079999999995</v>
      </c>
      <c r="L192" s="88">
        <v>-65.084129000000004</v>
      </c>
    </row>
    <row r="193" spans="2:12" x14ac:dyDescent="0.25">
      <c r="B193" s="88">
        <v>37571428571.429001</v>
      </c>
      <c r="C193" s="88">
        <v>-55.905388000000002</v>
      </c>
      <c r="D193" s="88">
        <v>-46.064335</v>
      </c>
      <c r="J193" s="88">
        <v>37571428571.429001</v>
      </c>
      <c r="K193" s="88">
        <v>-74.427261000000001</v>
      </c>
      <c r="L193" s="88">
        <v>-66.177795000000003</v>
      </c>
    </row>
    <row r="194" spans="2:12" x14ac:dyDescent="0.25">
      <c r="B194" s="88">
        <v>37928571428.570999</v>
      </c>
      <c r="C194" s="88">
        <v>-56.348731999999998</v>
      </c>
      <c r="D194" s="88">
        <v>-46.368591000000002</v>
      </c>
      <c r="J194" s="88">
        <v>37928571428.570999</v>
      </c>
      <c r="K194" s="88">
        <v>-76.445328000000003</v>
      </c>
      <c r="L194" s="88">
        <v>-64.779601999999997</v>
      </c>
    </row>
    <row r="195" spans="2:12" x14ac:dyDescent="0.25">
      <c r="B195" s="88">
        <v>38285714285.713997</v>
      </c>
      <c r="C195" s="88">
        <v>-55.791167999999999</v>
      </c>
      <c r="D195" s="88">
        <v>-46.746169999999999</v>
      </c>
      <c r="J195" s="88">
        <v>38285714285.713997</v>
      </c>
      <c r="K195" s="88">
        <v>-73.376793000000006</v>
      </c>
      <c r="L195" s="88">
        <v>-63.947651</v>
      </c>
    </row>
    <row r="196" spans="2:12" x14ac:dyDescent="0.25">
      <c r="B196" s="88">
        <v>38642857142.857002</v>
      </c>
      <c r="C196" s="88">
        <v>-56.709674999999997</v>
      </c>
      <c r="D196" s="88">
        <v>-47.098197999999996</v>
      </c>
      <c r="J196" s="88">
        <v>38642857142.857002</v>
      </c>
      <c r="K196" s="88">
        <v>-72.280296000000007</v>
      </c>
      <c r="L196" s="88">
        <v>-61.098675</v>
      </c>
    </row>
    <row r="197" spans="2:12" x14ac:dyDescent="0.25">
      <c r="B197" s="88">
        <v>39000000000</v>
      </c>
      <c r="C197" s="88">
        <v>-57.082264000000002</v>
      </c>
      <c r="D197" s="88">
        <v>-49.234313999999998</v>
      </c>
      <c r="J197" s="88">
        <v>39000000000</v>
      </c>
      <c r="K197" s="88">
        <v>-68.200714000000005</v>
      </c>
      <c r="L197" s="88">
        <v>-59.003219999999999</v>
      </c>
    </row>
    <row r="198" spans="2:12" x14ac:dyDescent="0.25">
      <c r="B198" s="88">
        <v>39357142857.142998</v>
      </c>
      <c r="C198" s="88">
        <v>-61.939754000000001</v>
      </c>
      <c r="D198" s="88">
        <v>-52.052512999999998</v>
      </c>
      <c r="J198" s="88">
        <v>39357142857.142998</v>
      </c>
      <c r="K198" s="88">
        <v>-67.427413999999999</v>
      </c>
      <c r="L198" s="88">
        <v>-56.862194000000002</v>
      </c>
    </row>
    <row r="199" spans="2:12" x14ac:dyDescent="0.25">
      <c r="B199" s="88">
        <v>39714285714.286003</v>
      </c>
      <c r="C199" s="88">
        <v>-64.994536999999994</v>
      </c>
      <c r="D199" s="88">
        <v>-55.573807000000002</v>
      </c>
      <c r="J199" s="88">
        <v>39714285714.286003</v>
      </c>
      <c r="K199" s="88">
        <v>-66.160506999999996</v>
      </c>
      <c r="L199" s="88">
        <v>-55.775821999999998</v>
      </c>
    </row>
    <row r="200" spans="2:12" x14ac:dyDescent="0.25">
      <c r="B200" s="88">
        <v>40071428571.429001</v>
      </c>
      <c r="C200" s="88">
        <v>-67.491493000000006</v>
      </c>
      <c r="D200" s="88">
        <v>-59.944262999999999</v>
      </c>
      <c r="J200" s="88">
        <v>40071428571.429001</v>
      </c>
      <c r="K200" s="88">
        <v>-65.287064000000001</v>
      </c>
      <c r="L200" s="88">
        <v>-55.325405000000003</v>
      </c>
    </row>
    <row r="201" spans="2:12" x14ac:dyDescent="0.25">
      <c r="B201" s="88">
        <v>40428571428.570999</v>
      </c>
      <c r="C201" s="88">
        <v>-74.900802999999996</v>
      </c>
      <c r="D201" s="88">
        <v>-63.628857000000004</v>
      </c>
      <c r="J201" s="88">
        <v>40428571428.570999</v>
      </c>
      <c r="K201" s="88">
        <v>-66.340401</v>
      </c>
      <c r="L201" s="88">
        <v>-55.457962000000002</v>
      </c>
    </row>
    <row r="202" spans="2:12" x14ac:dyDescent="0.25">
      <c r="B202" s="88">
        <v>40785714285.713997</v>
      </c>
      <c r="C202" s="88">
        <v>-75.964675999999997</v>
      </c>
      <c r="D202" s="88">
        <v>-65.964034999999996</v>
      </c>
      <c r="J202" s="88">
        <v>40785714285.713997</v>
      </c>
      <c r="K202" s="88">
        <v>-66.755920000000003</v>
      </c>
      <c r="L202" s="88">
        <v>-55.936141999999997</v>
      </c>
    </row>
    <row r="203" spans="2:12" x14ac:dyDescent="0.25">
      <c r="B203" s="88">
        <v>41142857142.857002</v>
      </c>
      <c r="C203" s="88">
        <v>-74.626014999999995</v>
      </c>
      <c r="D203" s="88">
        <v>-63.431595000000002</v>
      </c>
      <c r="J203" s="88">
        <v>41142857142.857002</v>
      </c>
      <c r="K203" s="88">
        <v>-66.890831000000006</v>
      </c>
      <c r="L203" s="88">
        <v>-55.108524000000003</v>
      </c>
    </row>
    <row r="204" spans="2:12" x14ac:dyDescent="0.25">
      <c r="B204" s="88">
        <v>41500000000</v>
      </c>
      <c r="C204" s="88">
        <v>-67.529610000000005</v>
      </c>
      <c r="D204" s="88">
        <v>-60.318492999999997</v>
      </c>
      <c r="J204" s="88">
        <v>41500000000</v>
      </c>
      <c r="K204" s="88">
        <v>-63.819209999999998</v>
      </c>
      <c r="L204" s="88">
        <v>-53.412537</v>
      </c>
    </row>
    <row r="205" spans="2:12" x14ac:dyDescent="0.25">
      <c r="B205" s="88">
        <v>41857142857.142998</v>
      </c>
      <c r="C205" s="88">
        <v>-67.104134000000002</v>
      </c>
      <c r="D205" s="88">
        <v>-58.806339000000001</v>
      </c>
      <c r="J205" s="88">
        <v>41857142857.142998</v>
      </c>
      <c r="K205" s="88">
        <v>-61.507525999999999</v>
      </c>
      <c r="L205" s="88">
        <v>-51.749321000000002</v>
      </c>
    </row>
    <row r="206" spans="2:12" x14ac:dyDescent="0.25">
      <c r="B206" s="88">
        <v>42214285714.286003</v>
      </c>
      <c r="C206" s="88">
        <v>-70.589966000000004</v>
      </c>
      <c r="D206" s="88">
        <v>-59.769463000000002</v>
      </c>
      <c r="J206" s="88">
        <v>42214285714.286003</v>
      </c>
      <c r="K206" s="88">
        <v>-61.561390000000003</v>
      </c>
      <c r="L206" s="88">
        <v>-51.090294</v>
      </c>
    </row>
    <row r="207" spans="2:12" x14ac:dyDescent="0.25">
      <c r="B207" s="88">
        <v>42571428571.429001</v>
      </c>
      <c r="C207" s="88">
        <v>-71.133635999999996</v>
      </c>
      <c r="D207" s="88">
        <v>-60.821261999999997</v>
      </c>
      <c r="J207" s="88">
        <v>42571428571.429001</v>
      </c>
      <c r="K207" s="88">
        <v>-61.573715</v>
      </c>
      <c r="L207" s="88">
        <v>-50.439045</v>
      </c>
    </row>
    <row r="208" spans="2:12" x14ac:dyDescent="0.25">
      <c r="B208" s="88">
        <v>42928571428.570999</v>
      </c>
      <c r="C208" s="88">
        <v>-71.051818999999995</v>
      </c>
      <c r="D208" s="88">
        <v>-60.998257000000002</v>
      </c>
      <c r="J208" s="88">
        <v>42928571428.570999</v>
      </c>
      <c r="K208" s="88">
        <v>-59.243319999999997</v>
      </c>
      <c r="L208" s="88">
        <v>-49.202080000000002</v>
      </c>
    </row>
    <row r="209" spans="2:12" x14ac:dyDescent="0.25">
      <c r="B209" s="88">
        <v>43285714285.713997</v>
      </c>
      <c r="C209" s="88">
        <v>-72.135254000000003</v>
      </c>
      <c r="D209" s="88">
        <v>-64.142426</v>
      </c>
      <c r="J209" s="88">
        <v>43285714285.713997</v>
      </c>
      <c r="K209" s="88">
        <v>-57.558700999999999</v>
      </c>
      <c r="L209" s="88">
        <v>-48.653182999999999</v>
      </c>
    </row>
    <row r="210" spans="2:12" x14ac:dyDescent="0.25">
      <c r="B210" s="88">
        <v>43642857142.857002</v>
      </c>
      <c r="C210" s="88">
        <v>-81.898696999999999</v>
      </c>
      <c r="D210" s="88">
        <v>-67.565078999999997</v>
      </c>
      <c r="J210" s="88">
        <v>43642857142.857002</v>
      </c>
      <c r="K210" s="88">
        <v>-59.564540999999998</v>
      </c>
      <c r="L210" s="88">
        <v>-50.905906999999999</v>
      </c>
    </row>
    <row r="211" spans="2:12" x14ac:dyDescent="0.25">
      <c r="B211" s="88">
        <v>44000000000</v>
      </c>
      <c r="C211" s="88">
        <v>-82.799339000000003</v>
      </c>
      <c r="D211" s="88">
        <v>-70.755554000000004</v>
      </c>
      <c r="J211" s="88">
        <v>44000000000</v>
      </c>
      <c r="K211" s="88">
        <v>-65.679244999999995</v>
      </c>
      <c r="L211" s="88">
        <v>-53.694130000000001</v>
      </c>
    </row>
    <row r="212" spans="2:12" x14ac:dyDescent="0.25">
      <c r="B212" s="88" t="s">
        <v>21</v>
      </c>
      <c r="J212" s="88" t="s">
        <v>21</v>
      </c>
    </row>
  </sheetData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48"/>
  <sheetViews>
    <sheetView workbookViewId="0">
      <selection activeCell="J1" sqref="J1:L1048576"/>
    </sheetView>
  </sheetViews>
  <sheetFormatPr defaultRowHeight="15" x14ac:dyDescent="0.25"/>
  <cols>
    <col min="1" max="1" width="13.7109375" style="40" customWidth="1"/>
    <col min="2" max="4" width="9.140625" style="88"/>
    <col min="5" max="5" width="2" style="7" customWidth="1"/>
    <col min="6" max="6" width="16.28515625" style="6" bestFit="1" customWidth="1"/>
    <col min="7" max="7" width="25.28515625" style="6" bestFit="1" customWidth="1"/>
    <col min="8" max="8" width="9.28515625" style="88" bestFit="1" customWidth="1"/>
    <col min="9" max="9" width="13.7109375" style="40" customWidth="1"/>
    <col min="10" max="12" width="9.140625" style="88"/>
    <col min="13" max="13" width="2" style="7" customWidth="1"/>
    <col min="14" max="14" width="16.28515625" style="6" bestFit="1" customWidth="1"/>
    <col min="15" max="15" width="25.28515625" style="6" bestFit="1" customWidth="1"/>
    <col min="16" max="16" width="9.28515625" style="88" bestFit="1" customWidth="1"/>
    <col min="17" max="17" width="2" style="7" customWidth="1"/>
  </cols>
  <sheetData>
    <row r="1" spans="1:17" x14ac:dyDescent="0.25">
      <c r="B1" s="88" t="s">
        <v>95</v>
      </c>
      <c r="E1" s="10"/>
      <c r="G1" s="41" t="s">
        <v>16</v>
      </c>
      <c r="J1" s="88" t="s">
        <v>95</v>
      </c>
      <c r="M1" s="10"/>
      <c r="O1" s="41" t="s">
        <v>17</v>
      </c>
      <c r="Q1" s="10"/>
    </row>
    <row r="2" spans="1:17" x14ac:dyDescent="0.25">
      <c r="A2" s="50" t="s">
        <v>111</v>
      </c>
      <c r="B2" s="88" t="s">
        <v>256</v>
      </c>
      <c r="C2" s="88" t="s">
        <v>270</v>
      </c>
      <c r="D2" s="88" t="s">
        <v>272</v>
      </c>
      <c r="E2" s="10"/>
      <c r="G2" s="82" t="s">
        <v>294</v>
      </c>
      <c r="I2" s="50" t="s">
        <v>108</v>
      </c>
      <c r="J2" s="88" t="s">
        <v>256</v>
      </c>
      <c r="K2" s="88" t="s">
        <v>270</v>
      </c>
      <c r="L2" s="88" t="s">
        <v>272</v>
      </c>
      <c r="M2" s="10"/>
      <c r="O2" s="82" t="s">
        <v>294</v>
      </c>
      <c r="Q2" s="10"/>
    </row>
    <row r="3" spans="1:17" x14ac:dyDescent="0.25">
      <c r="B3" s="88" t="s">
        <v>215</v>
      </c>
      <c r="C3" s="88" t="s">
        <v>271</v>
      </c>
      <c r="D3" s="88" t="s">
        <v>309</v>
      </c>
      <c r="E3" s="10"/>
      <c r="G3" s="13"/>
      <c r="J3" s="88" t="s">
        <v>215</v>
      </c>
      <c r="K3" s="88" t="s">
        <v>271</v>
      </c>
      <c r="L3" s="88" t="s">
        <v>310</v>
      </c>
      <c r="M3" s="10"/>
      <c r="O3" s="13"/>
      <c r="Q3" s="10"/>
    </row>
    <row r="4" spans="1:17" x14ac:dyDescent="0.25">
      <c r="B4" s="88" t="s">
        <v>98</v>
      </c>
      <c r="E4" s="10"/>
      <c r="G4" s="41" t="s">
        <v>20</v>
      </c>
      <c r="J4" s="88" t="s">
        <v>98</v>
      </c>
      <c r="M4" s="10"/>
      <c r="O4" s="41" t="s">
        <v>20</v>
      </c>
      <c r="Q4" s="10"/>
    </row>
    <row r="5" spans="1:17" x14ac:dyDescent="0.25">
      <c r="E5" s="10"/>
      <c r="F5" s="6" t="s">
        <v>18</v>
      </c>
      <c r="H5" s="89"/>
      <c r="M5" s="10"/>
      <c r="N5" s="6" t="s">
        <v>18</v>
      </c>
      <c r="P5" s="89"/>
      <c r="Q5" s="10"/>
    </row>
    <row r="6" spans="1:17" ht="15.75" x14ac:dyDescent="0.25">
      <c r="E6" s="10"/>
      <c r="F6" s="6" t="s">
        <v>19</v>
      </c>
      <c r="G6" s="6" t="str">
        <f t="shared" ref="G6:G25" si="0">D32</f>
        <v>1Ix0L dBc Log Mag(dB)</v>
      </c>
      <c r="H6" s="35">
        <v>1</v>
      </c>
      <c r="M6" s="10"/>
      <c r="N6" s="6" t="s">
        <v>19</v>
      </c>
      <c r="O6" s="6" t="str">
        <f t="shared" ref="O6:O25" si="1">L32</f>
        <v>1Ix0L dBc Log Mag(dB)</v>
      </c>
      <c r="P6" s="35">
        <v>1</v>
      </c>
      <c r="Q6" s="10"/>
    </row>
    <row r="7" spans="1:17" ht="15.75" x14ac:dyDescent="0.25">
      <c r="B7" s="88" t="s">
        <v>99</v>
      </c>
      <c r="E7" s="10"/>
      <c r="F7" s="6">
        <f t="shared" ref="F7:F25" si="2">B33/1000000000</f>
        <v>9</v>
      </c>
      <c r="G7" s="6">
        <f t="shared" si="0"/>
        <v>-21.490583000000001</v>
      </c>
      <c r="H7" s="36">
        <f>ABS(AVERAGE(G7:G25)-(H6-1)*5)</f>
        <v>26.465548031578948</v>
      </c>
      <c r="J7" s="88" t="s">
        <v>99</v>
      </c>
      <c r="M7" s="10"/>
      <c r="N7" s="6">
        <f t="shared" ref="N7:N25" si="3">J33/1000000000</f>
        <v>9</v>
      </c>
      <c r="O7" s="6">
        <f t="shared" si="1"/>
        <v>-35.160435</v>
      </c>
      <c r="P7" s="36">
        <f>ABS(AVERAGE(O7:O25)-(P6-1)*5)</f>
        <v>21.665121368421055</v>
      </c>
      <c r="Q7" s="10"/>
    </row>
    <row r="8" spans="1:17" x14ac:dyDescent="0.25">
      <c r="B8" s="88" t="s">
        <v>19</v>
      </c>
      <c r="C8" s="88" t="s">
        <v>116</v>
      </c>
      <c r="E8" s="10"/>
      <c r="F8" s="6">
        <f t="shared" si="2"/>
        <v>10.944444444444001</v>
      </c>
      <c r="G8" s="6">
        <f t="shared" si="0"/>
        <v>-32.069682999999998</v>
      </c>
      <c r="H8" s="89"/>
      <c r="J8" s="88" t="s">
        <v>19</v>
      </c>
      <c r="K8" s="88" t="s">
        <v>116</v>
      </c>
      <c r="M8" s="10"/>
      <c r="N8" s="6">
        <f t="shared" si="3"/>
        <v>10.944444444444001</v>
      </c>
      <c r="O8" s="6">
        <f t="shared" si="1"/>
        <v>-39.779277999999998</v>
      </c>
      <c r="P8" s="89"/>
      <c r="Q8" s="10"/>
    </row>
    <row r="9" spans="1:17" x14ac:dyDescent="0.25">
      <c r="B9" s="88">
        <v>9091000000</v>
      </c>
      <c r="C9" s="88">
        <v>-9.7188262999999999</v>
      </c>
      <c r="E9" s="10"/>
      <c r="F9" s="6">
        <f t="shared" si="2"/>
        <v>12.888888888888999</v>
      </c>
      <c r="G9" s="6">
        <f t="shared" si="0"/>
        <v>-34.031643000000003</v>
      </c>
      <c r="H9" s="89"/>
      <c r="J9" s="88">
        <v>9091000000</v>
      </c>
      <c r="K9" s="88">
        <v>-10.794731000000001</v>
      </c>
      <c r="M9" s="10"/>
      <c r="N9" s="6">
        <f t="shared" si="3"/>
        <v>12.888888888888999</v>
      </c>
      <c r="O9" s="6">
        <f t="shared" si="1"/>
        <v>-27.785173</v>
      </c>
      <c r="P9" s="89"/>
      <c r="Q9" s="10"/>
    </row>
    <row r="10" spans="1:17" x14ac:dyDescent="0.25">
      <c r="B10" s="88">
        <v>11030388888.889</v>
      </c>
      <c r="C10" s="88">
        <v>-5.6519102999999999</v>
      </c>
      <c r="E10" s="10"/>
      <c r="F10" s="6">
        <f t="shared" si="2"/>
        <v>14.833333333333</v>
      </c>
      <c r="G10" s="6">
        <f t="shared" si="0"/>
        <v>-31.392914000000001</v>
      </c>
      <c r="H10" s="89"/>
      <c r="J10" s="88">
        <v>11030388888.889</v>
      </c>
      <c r="K10" s="88">
        <v>-6.4674839999999998</v>
      </c>
      <c r="M10" s="10"/>
      <c r="N10" s="6">
        <f t="shared" si="3"/>
        <v>14.833333333333</v>
      </c>
      <c r="O10" s="6">
        <f t="shared" si="1"/>
        <v>-23.987822999999999</v>
      </c>
      <c r="P10" s="89"/>
      <c r="Q10" s="10"/>
    </row>
    <row r="11" spans="1:17" x14ac:dyDescent="0.25">
      <c r="B11" s="88">
        <v>12969777777.778</v>
      </c>
      <c r="C11" s="88">
        <v>-6.3574858000000001</v>
      </c>
      <c r="E11" s="10"/>
      <c r="F11" s="6">
        <f t="shared" si="2"/>
        <v>16.777777777777999</v>
      </c>
      <c r="G11" s="6">
        <f t="shared" si="0"/>
        <v>-35.366463000000003</v>
      </c>
      <c r="H11" s="89"/>
      <c r="J11" s="88">
        <v>12969777777.778</v>
      </c>
      <c r="K11" s="88">
        <v>-6.4217538999999997</v>
      </c>
      <c r="M11" s="10"/>
      <c r="N11" s="6">
        <f t="shared" si="3"/>
        <v>16.777777777777999</v>
      </c>
      <c r="O11" s="6">
        <f t="shared" si="1"/>
        <v>-28.425951000000001</v>
      </c>
      <c r="P11" s="89"/>
      <c r="Q11" s="10"/>
    </row>
    <row r="12" spans="1:17" x14ac:dyDescent="0.25">
      <c r="B12" s="88">
        <v>14909166666.667</v>
      </c>
      <c r="C12" s="88">
        <v>-5.7698421</v>
      </c>
      <c r="E12" s="10"/>
      <c r="F12" s="6">
        <f t="shared" si="2"/>
        <v>18.722222222222001</v>
      </c>
      <c r="G12" s="6">
        <f t="shared" si="0"/>
        <v>-33.016041000000001</v>
      </c>
      <c r="H12" s="89"/>
      <c r="J12" s="88">
        <v>14909166666.667</v>
      </c>
      <c r="K12" s="88">
        <v>-7.2227407000000001</v>
      </c>
      <c r="M12" s="10"/>
      <c r="N12" s="6">
        <f t="shared" si="3"/>
        <v>18.722222222222001</v>
      </c>
      <c r="O12" s="6">
        <f t="shared" si="1"/>
        <v>-26.144192</v>
      </c>
      <c r="P12" s="89"/>
      <c r="Q12" s="10"/>
    </row>
    <row r="13" spans="1:17" x14ac:dyDescent="0.25">
      <c r="B13" s="88">
        <v>16848555555.556</v>
      </c>
      <c r="C13" s="88">
        <v>-5.9274582999999996</v>
      </c>
      <c r="E13" s="10"/>
      <c r="F13" s="6">
        <f t="shared" si="2"/>
        <v>20.666666666666998</v>
      </c>
      <c r="G13" s="6">
        <f t="shared" si="0"/>
        <v>-45.071238999999998</v>
      </c>
      <c r="H13" s="89"/>
      <c r="J13" s="88">
        <v>16848555555.556</v>
      </c>
      <c r="K13" s="88">
        <v>-7.5665483</v>
      </c>
      <c r="M13" s="10"/>
      <c r="N13" s="6">
        <f t="shared" si="3"/>
        <v>20.666666666666998</v>
      </c>
      <c r="O13" s="6">
        <f t="shared" si="1"/>
        <v>-25.625821999999999</v>
      </c>
      <c r="P13" s="89"/>
      <c r="Q13" s="10"/>
    </row>
    <row r="14" spans="1:17" x14ac:dyDescent="0.25">
      <c r="B14" s="88">
        <v>18787944444.444</v>
      </c>
      <c r="C14" s="88">
        <v>-6.5781616999999999</v>
      </c>
      <c r="E14" s="10"/>
      <c r="F14" s="6">
        <f t="shared" si="2"/>
        <v>22.611111111111001</v>
      </c>
      <c r="G14" s="6">
        <f t="shared" si="0"/>
        <v>-30.818396</v>
      </c>
      <c r="H14" s="89"/>
      <c r="J14" s="88">
        <v>18787944444.444</v>
      </c>
      <c r="K14" s="88">
        <v>-7.6707210999999997</v>
      </c>
      <c r="M14" s="10"/>
      <c r="N14" s="6">
        <f t="shared" si="3"/>
        <v>22.611111111111001</v>
      </c>
      <c r="O14" s="6">
        <f t="shared" si="1"/>
        <v>-25.668291</v>
      </c>
      <c r="P14" s="89"/>
      <c r="Q14" s="10"/>
    </row>
    <row r="15" spans="1:17" x14ac:dyDescent="0.25">
      <c r="B15" s="88">
        <v>20727333333.333</v>
      </c>
      <c r="C15" s="88">
        <v>-7.2222971999999999</v>
      </c>
      <c r="E15" s="10"/>
      <c r="F15" s="6">
        <f t="shared" si="2"/>
        <v>24.555555555556001</v>
      </c>
      <c r="G15" s="6">
        <f t="shared" si="0"/>
        <v>-30.050906999999999</v>
      </c>
      <c r="H15" s="89"/>
      <c r="J15" s="88">
        <v>20727333333.333</v>
      </c>
      <c r="K15" s="88">
        <v>-7.5921897999999999</v>
      </c>
      <c r="M15" s="10"/>
      <c r="N15" s="6">
        <f t="shared" si="3"/>
        <v>24.555555555556001</v>
      </c>
      <c r="O15" s="6">
        <f t="shared" si="1"/>
        <v>-31.293015</v>
      </c>
      <c r="P15" s="89"/>
      <c r="Q15" s="10"/>
    </row>
    <row r="16" spans="1:17" x14ac:dyDescent="0.25">
      <c r="B16" s="88">
        <v>22666722222.222</v>
      </c>
      <c r="C16" s="88">
        <v>-7.0642424000000004</v>
      </c>
      <c r="E16" s="10"/>
      <c r="F16" s="6">
        <f t="shared" si="2"/>
        <v>26.5</v>
      </c>
      <c r="G16" s="6">
        <f t="shared" si="0"/>
        <v>-29.715199999999999</v>
      </c>
      <c r="H16" s="89"/>
      <c r="J16" s="88">
        <v>22666722222.222</v>
      </c>
      <c r="K16" s="88">
        <v>-7.4269103999999997</v>
      </c>
      <c r="M16" s="10"/>
      <c r="N16" s="6">
        <f t="shared" si="3"/>
        <v>26.5</v>
      </c>
      <c r="O16" s="6">
        <f t="shared" si="1"/>
        <v>-25.109331000000001</v>
      </c>
      <c r="P16" s="89"/>
      <c r="Q16" s="10"/>
    </row>
    <row r="17" spans="2:17" x14ac:dyDescent="0.25">
      <c r="B17" s="88">
        <v>24606111111.111</v>
      </c>
      <c r="C17" s="88">
        <v>-6.9264450000000002</v>
      </c>
      <c r="E17" s="10"/>
      <c r="F17" s="6">
        <f t="shared" si="2"/>
        <v>28.444444444443999</v>
      </c>
      <c r="G17" s="6">
        <f t="shared" si="0"/>
        <v>-30.624576999999999</v>
      </c>
      <c r="H17" s="89"/>
      <c r="J17" s="88">
        <v>24606111111.111</v>
      </c>
      <c r="K17" s="88">
        <v>-7.7660302999999997</v>
      </c>
      <c r="M17" s="10"/>
      <c r="N17" s="6">
        <f t="shared" si="3"/>
        <v>28.444444444443999</v>
      </c>
      <c r="O17" s="6">
        <f t="shared" si="1"/>
        <v>-18.386790999999999</v>
      </c>
      <c r="P17" s="89"/>
      <c r="Q17" s="10"/>
    </row>
    <row r="18" spans="2:17" x14ac:dyDescent="0.25">
      <c r="B18" s="88">
        <v>26545500000</v>
      </c>
      <c r="C18" s="88">
        <v>-6.7739552999999999</v>
      </c>
      <c r="E18" s="10"/>
      <c r="F18" s="6">
        <f t="shared" si="2"/>
        <v>30.388888888888999</v>
      </c>
      <c r="G18" s="6">
        <f t="shared" si="0"/>
        <v>-29.016741</v>
      </c>
      <c r="H18" s="89"/>
      <c r="J18" s="88">
        <v>26545500000</v>
      </c>
      <c r="K18" s="88">
        <v>-8.0033139999999996</v>
      </c>
      <c r="M18" s="10"/>
      <c r="N18" s="6">
        <f t="shared" si="3"/>
        <v>30.388888888888999</v>
      </c>
      <c r="O18" s="6">
        <f t="shared" si="1"/>
        <v>-14.133682</v>
      </c>
      <c r="P18" s="89"/>
      <c r="Q18" s="10"/>
    </row>
    <row r="19" spans="2:17" x14ac:dyDescent="0.25">
      <c r="B19" s="88">
        <v>28484888888.889</v>
      </c>
      <c r="C19" s="88">
        <v>-6.8141445999999997</v>
      </c>
      <c r="E19" s="10"/>
      <c r="F19" s="6">
        <f t="shared" si="2"/>
        <v>32.333333333333002</v>
      </c>
      <c r="G19" s="6">
        <f t="shared" si="0"/>
        <v>-27.709669000000002</v>
      </c>
      <c r="H19" s="89"/>
      <c r="J19" s="88">
        <v>28484888888.889</v>
      </c>
      <c r="K19" s="88">
        <v>-8.1001978000000001</v>
      </c>
      <c r="M19" s="10"/>
      <c r="N19" s="6">
        <f t="shared" si="3"/>
        <v>32.333333333333002</v>
      </c>
      <c r="O19" s="6">
        <f t="shared" si="1"/>
        <v>-11.663264</v>
      </c>
      <c r="P19" s="89"/>
      <c r="Q19" s="10"/>
    </row>
    <row r="20" spans="2:17" x14ac:dyDescent="0.25">
      <c r="B20" s="88">
        <v>30424277777.778</v>
      </c>
      <c r="C20" s="88">
        <v>-7.2675647999999997</v>
      </c>
      <c r="E20" s="10"/>
      <c r="F20" s="6">
        <f t="shared" si="2"/>
        <v>34.277777777777999</v>
      </c>
      <c r="G20" s="6">
        <f t="shared" si="0"/>
        <v>-25.25732</v>
      </c>
      <c r="H20" s="89"/>
      <c r="J20" s="88">
        <v>30424277777.778</v>
      </c>
      <c r="K20" s="88">
        <v>-7.9622520999999997</v>
      </c>
      <c r="M20" s="10"/>
      <c r="N20" s="6">
        <f t="shared" si="3"/>
        <v>34.277777777777999</v>
      </c>
      <c r="O20" s="6">
        <f t="shared" si="1"/>
        <v>-12.124774</v>
      </c>
      <c r="P20" s="89"/>
      <c r="Q20" s="10"/>
    </row>
    <row r="21" spans="2:17" x14ac:dyDescent="0.25">
      <c r="B21" s="88">
        <v>32363666666.667</v>
      </c>
      <c r="C21" s="88">
        <v>-7.8657216999999999</v>
      </c>
      <c r="E21" s="10"/>
      <c r="F21" s="6">
        <f t="shared" si="2"/>
        <v>36.222222222222001</v>
      </c>
      <c r="G21" s="6">
        <f t="shared" si="0"/>
        <v>-18.937798000000001</v>
      </c>
      <c r="H21" s="89"/>
      <c r="J21" s="88">
        <v>32363666666.667</v>
      </c>
      <c r="K21" s="88">
        <v>-8.0525550999999993</v>
      </c>
      <c r="M21" s="10"/>
      <c r="N21" s="6">
        <f t="shared" si="3"/>
        <v>36.222222222222001</v>
      </c>
      <c r="O21" s="6">
        <f t="shared" si="1"/>
        <v>-14.102899000000001</v>
      </c>
      <c r="P21" s="89"/>
      <c r="Q21" s="10"/>
    </row>
    <row r="22" spans="2:17" x14ac:dyDescent="0.25">
      <c r="B22" s="88">
        <v>34303055555.556</v>
      </c>
      <c r="C22" s="88">
        <v>-9.5257453999999999</v>
      </c>
      <c r="E22" s="10"/>
      <c r="F22" s="6">
        <f t="shared" si="2"/>
        <v>38.166666666666998</v>
      </c>
      <c r="G22" s="6">
        <f t="shared" si="0"/>
        <v>-13.469381</v>
      </c>
      <c r="H22" s="89"/>
      <c r="J22" s="88">
        <v>34303055555.556</v>
      </c>
      <c r="K22" s="88">
        <v>-8.1842565999999994</v>
      </c>
      <c r="M22" s="10"/>
      <c r="N22" s="6">
        <f t="shared" si="3"/>
        <v>38.166666666666998</v>
      </c>
      <c r="O22" s="6">
        <f t="shared" si="1"/>
        <v>-13.39794</v>
      </c>
      <c r="P22" s="89"/>
      <c r="Q22" s="10"/>
    </row>
    <row r="23" spans="2:17" x14ac:dyDescent="0.25">
      <c r="B23" s="88">
        <v>36242444444.444</v>
      </c>
      <c r="C23" s="88">
        <v>-9.8957356999999995</v>
      </c>
      <c r="E23" s="10"/>
      <c r="F23" s="6">
        <f t="shared" si="2"/>
        <v>40.111111111111001</v>
      </c>
      <c r="G23" s="6">
        <f t="shared" si="0"/>
        <v>-13.674480000000001</v>
      </c>
      <c r="H23" s="89"/>
      <c r="J23" s="88">
        <v>36242444444.444</v>
      </c>
      <c r="K23" s="88">
        <v>-9.2464247000000004</v>
      </c>
      <c r="M23" s="10"/>
      <c r="N23" s="6">
        <f t="shared" si="3"/>
        <v>40.111111111111001</v>
      </c>
      <c r="O23" s="6">
        <f t="shared" si="1"/>
        <v>-12.630857000000001</v>
      </c>
      <c r="P23" s="89"/>
      <c r="Q23" s="10"/>
    </row>
    <row r="24" spans="2:17" x14ac:dyDescent="0.25">
      <c r="B24" s="88">
        <v>38181833333.333</v>
      </c>
      <c r="C24" s="88">
        <v>-9.5966549000000008</v>
      </c>
      <c r="E24" s="10"/>
      <c r="F24" s="6">
        <f t="shared" si="2"/>
        <v>42.055555555555998</v>
      </c>
      <c r="G24" s="6">
        <f t="shared" si="0"/>
        <v>-11.815567</v>
      </c>
      <c r="H24" s="89"/>
      <c r="J24" s="88">
        <v>38181833333.333</v>
      </c>
      <c r="K24" s="88">
        <v>-10.045476000000001</v>
      </c>
      <c r="M24" s="10"/>
      <c r="N24" s="6">
        <f t="shared" si="3"/>
        <v>42.055555555555998</v>
      </c>
      <c r="O24" s="6">
        <f t="shared" si="1"/>
        <v>-12.653896</v>
      </c>
      <c r="P24" s="89"/>
      <c r="Q24" s="10"/>
    </row>
    <row r="25" spans="2:17" x14ac:dyDescent="0.25">
      <c r="B25" s="88">
        <v>40121222222.222</v>
      </c>
      <c r="C25" s="88">
        <v>-9.1078271999999991</v>
      </c>
      <c r="E25" s="10"/>
      <c r="F25" s="6">
        <f t="shared" si="2"/>
        <v>44</v>
      </c>
      <c r="G25" s="6">
        <f t="shared" si="0"/>
        <v>-9.3168106000000002</v>
      </c>
      <c r="H25" s="89"/>
      <c r="J25" s="88">
        <v>40121222222.222</v>
      </c>
      <c r="K25" s="88">
        <v>-10.513555999999999</v>
      </c>
      <c r="M25" s="10"/>
      <c r="N25" s="6">
        <f t="shared" si="3"/>
        <v>44</v>
      </c>
      <c r="O25" s="6">
        <f t="shared" si="1"/>
        <v>-13.563891999999999</v>
      </c>
      <c r="P25" s="89"/>
      <c r="Q25" s="10"/>
    </row>
    <row r="26" spans="2:17" x14ac:dyDescent="0.25">
      <c r="B26" s="88">
        <v>42060611111.111</v>
      </c>
      <c r="C26" s="88">
        <v>-9.7292232999999992</v>
      </c>
      <c r="E26" s="10"/>
      <c r="F26" s="6" t="s">
        <v>21</v>
      </c>
      <c r="H26" s="89"/>
      <c r="J26" s="88">
        <v>42060611111.111</v>
      </c>
      <c r="K26" s="88">
        <v>-10.614964000000001</v>
      </c>
      <c r="M26" s="10"/>
      <c r="N26" s="6" t="s">
        <v>21</v>
      </c>
      <c r="P26" s="89"/>
      <c r="Q26" s="10"/>
    </row>
    <row r="27" spans="2:17" x14ac:dyDescent="0.25">
      <c r="B27" s="88">
        <v>44000000000</v>
      </c>
      <c r="C27" s="88">
        <v>-11.997857</v>
      </c>
      <c r="E27" s="10"/>
      <c r="H27" s="89"/>
      <c r="J27" s="88">
        <v>44000000000</v>
      </c>
      <c r="K27" s="88">
        <v>-9.7266493000000001</v>
      </c>
      <c r="M27" s="10"/>
      <c r="P27" s="89"/>
      <c r="Q27" s="10"/>
    </row>
    <row r="28" spans="2:17" x14ac:dyDescent="0.25">
      <c r="B28" s="88" t="s">
        <v>21</v>
      </c>
      <c r="E28" s="10"/>
      <c r="H28" s="89"/>
      <c r="J28" s="88" t="s">
        <v>21</v>
      </c>
      <c r="M28" s="10"/>
      <c r="P28" s="89"/>
      <c r="Q28" s="10"/>
    </row>
    <row r="29" spans="2:17" x14ac:dyDescent="0.25">
      <c r="E29" s="10"/>
      <c r="F29" s="6" t="s">
        <v>22</v>
      </c>
      <c r="H29" s="89"/>
      <c r="M29" s="10"/>
      <c r="N29" s="6" t="s">
        <v>22</v>
      </c>
      <c r="P29" s="89"/>
      <c r="Q29" s="10"/>
    </row>
    <row r="30" spans="2:17" ht="15.75" x14ac:dyDescent="0.25">
      <c r="E30" s="10"/>
      <c r="F30" s="6" t="s">
        <v>19</v>
      </c>
      <c r="G30" s="6" t="str">
        <f t="shared" ref="G30:G49" si="4">D56</f>
        <v>2Ix0L dBc Log Mag(dB)</v>
      </c>
      <c r="H30" s="35">
        <v>2</v>
      </c>
      <c r="M30" s="10"/>
      <c r="N30" s="6" t="s">
        <v>19</v>
      </c>
      <c r="O30" s="6" t="str">
        <f t="shared" ref="O30:O49" si="5">L56</f>
        <v>2Ix0L dBc Log Mag(dB)</v>
      </c>
      <c r="P30" s="35">
        <v>2</v>
      </c>
      <c r="Q30" s="10"/>
    </row>
    <row r="31" spans="2:17" ht="15.75" x14ac:dyDescent="0.25">
      <c r="B31" s="88" t="s">
        <v>18</v>
      </c>
      <c r="E31" s="10"/>
      <c r="F31" s="6">
        <f t="shared" ref="F31:F49" si="6">B57/1000000000</f>
        <v>9</v>
      </c>
      <c r="G31" s="6">
        <f t="shared" si="4"/>
        <v>-48.990161999999998</v>
      </c>
      <c r="H31" s="36">
        <f>ABS(AVERAGE(G31:G49)-(H30-1)*5)</f>
        <v>65.132576105263155</v>
      </c>
      <c r="J31" s="88" t="s">
        <v>18</v>
      </c>
      <c r="M31" s="10"/>
      <c r="N31" s="6">
        <f t="shared" ref="N31:N49" si="7">J57/1000000000</f>
        <v>9</v>
      </c>
      <c r="O31" s="6">
        <f t="shared" si="5"/>
        <v>-49.114230999999997</v>
      </c>
      <c r="P31" s="36">
        <f>ABS(AVERAGE(O31:O49)-(P30-1)*5)</f>
        <v>63.238279631578948</v>
      </c>
      <c r="Q31" s="10"/>
    </row>
    <row r="32" spans="2:17" x14ac:dyDescent="0.25">
      <c r="B32" s="88" t="s">
        <v>19</v>
      </c>
      <c r="C32" s="88" t="s">
        <v>118</v>
      </c>
      <c r="D32" s="88" t="s">
        <v>26</v>
      </c>
      <c r="E32" s="10"/>
      <c r="F32" s="6">
        <f t="shared" si="6"/>
        <v>9.7222222222222001</v>
      </c>
      <c r="G32" s="6">
        <f t="shared" si="4"/>
        <v>-54.817684</v>
      </c>
      <c r="H32" s="89"/>
      <c r="J32" s="88" t="s">
        <v>19</v>
      </c>
      <c r="K32" s="88" t="s">
        <v>118</v>
      </c>
      <c r="L32" s="88" t="s">
        <v>26</v>
      </c>
      <c r="M32" s="10"/>
      <c r="N32" s="6">
        <f t="shared" si="7"/>
        <v>9.7222222222222001</v>
      </c>
      <c r="O32" s="6">
        <f t="shared" si="5"/>
        <v>-52.918644</v>
      </c>
      <c r="P32" s="89"/>
      <c r="Q32" s="10"/>
    </row>
    <row r="33" spans="2:17" x14ac:dyDescent="0.25">
      <c r="B33" s="88">
        <v>9000000000</v>
      </c>
      <c r="C33" s="88">
        <v>-31.209409999999998</v>
      </c>
      <c r="D33" s="88">
        <v>-21.490583000000001</v>
      </c>
      <c r="E33" s="10"/>
      <c r="F33" s="6">
        <f t="shared" si="6"/>
        <v>10.444444444444001</v>
      </c>
      <c r="G33" s="6">
        <f t="shared" si="4"/>
        <v>-56.404411000000003</v>
      </c>
      <c r="H33" s="89"/>
      <c r="J33" s="88">
        <v>9000000000</v>
      </c>
      <c r="K33" s="88">
        <v>-45.955165999999998</v>
      </c>
      <c r="L33" s="88">
        <v>-35.160435</v>
      </c>
      <c r="M33" s="10"/>
      <c r="N33" s="6">
        <f t="shared" si="7"/>
        <v>10.444444444444001</v>
      </c>
      <c r="O33" s="6">
        <f t="shared" si="5"/>
        <v>-51.146675000000002</v>
      </c>
      <c r="P33" s="89"/>
      <c r="Q33" s="10"/>
    </row>
    <row r="34" spans="2:17" x14ac:dyDescent="0.25">
      <c r="B34" s="88">
        <v>10944444444.444</v>
      </c>
      <c r="C34" s="88">
        <v>-37.721595999999998</v>
      </c>
      <c r="D34" s="88">
        <v>-32.069682999999998</v>
      </c>
      <c r="E34" s="10"/>
      <c r="F34" s="6">
        <f t="shared" si="6"/>
        <v>11.166666666667</v>
      </c>
      <c r="G34" s="6">
        <f t="shared" si="4"/>
        <v>-59.376998999999998</v>
      </c>
      <c r="H34" s="89"/>
      <c r="J34" s="88">
        <v>10944444444.444</v>
      </c>
      <c r="K34" s="88">
        <v>-46.246760999999999</v>
      </c>
      <c r="L34" s="88">
        <v>-39.779277999999998</v>
      </c>
      <c r="M34" s="10"/>
      <c r="N34" s="6">
        <f t="shared" si="7"/>
        <v>11.166666666667</v>
      </c>
      <c r="O34" s="6">
        <f t="shared" si="5"/>
        <v>-50.795386999999998</v>
      </c>
      <c r="P34" s="89"/>
      <c r="Q34" s="10"/>
    </row>
    <row r="35" spans="2:17" x14ac:dyDescent="0.25">
      <c r="B35" s="88">
        <v>12888888888.889</v>
      </c>
      <c r="C35" s="88">
        <v>-40.389130000000002</v>
      </c>
      <c r="D35" s="88">
        <v>-34.031643000000003</v>
      </c>
      <c r="E35" s="10"/>
      <c r="F35" s="6">
        <f t="shared" si="6"/>
        <v>11.888888888888999</v>
      </c>
      <c r="G35" s="6">
        <f t="shared" si="4"/>
        <v>-61.115448000000001</v>
      </c>
      <c r="H35" s="89"/>
      <c r="J35" s="88">
        <v>12888888888.889</v>
      </c>
      <c r="K35" s="88">
        <v>-34.206927999999998</v>
      </c>
      <c r="L35" s="88">
        <v>-27.785173</v>
      </c>
      <c r="M35" s="10"/>
      <c r="N35" s="6">
        <f t="shared" si="7"/>
        <v>11.888888888888999</v>
      </c>
      <c r="O35" s="6">
        <f t="shared" si="5"/>
        <v>-53.709606000000001</v>
      </c>
      <c r="P35" s="89"/>
      <c r="Q35" s="10"/>
    </row>
    <row r="36" spans="2:17" x14ac:dyDescent="0.25">
      <c r="B36" s="88">
        <v>14833333333.333</v>
      </c>
      <c r="C36" s="88">
        <v>-37.162754</v>
      </c>
      <c r="D36" s="88">
        <v>-31.392914000000001</v>
      </c>
      <c r="E36" s="10"/>
      <c r="F36" s="6">
        <f t="shared" si="6"/>
        <v>12.611111111111001</v>
      </c>
      <c r="G36" s="6">
        <f t="shared" si="4"/>
        <v>-62.589419999999997</v>
      </c>
      <c r="H36" s="89"/>
      <c r="J36" s="88">
        <v>14833333333.333</v>
      </c>
      <c r="K36" s="88">
        <v>-31.210564000000002</v>
      </c>
      <c r="L36" s="88">
        <v>-23.987822999999999</v>
      </c>
      <c r="M36" s="10"/>
      <c r="N36" s="6">
        <f t="shared" si="7"/>
        <v>12.611111111111001</v>
      </c>
      <c r="O36" s="6">
        <f t="shared" si="5"/>
        <v>-53.477908999999997</v>
      </c>
      <c r="P36" s="89"/>
      <c r="Q36" s="10"/>
    </row>
    <row r="37" spans="2:17" x14ac:dyDescent="0.25">
      <c r="B37" s="88">
        <v>16777777777.778</v>
      </c>
      <c r="C37" s="88">
        <v>-41.293919000000002</v>
      </c>
      <c r="D37" s="88">
        <v>-35.366463000000003</v>
      </c>
      <c r="E37" s="10"/>
      <c r="F37" s="6">
        <f t="shared" si="6"/>
        <v>13.333333333333</v>
      </c>
      <c r="G37" s="6">
        <f t="shared" si="4"/>
        <v>-68.354384999999994</v>
      </c>
      <c r="H37" s="89"/>
      <c r="J37" s="88">
        <v>16777777777.778</v>
      </c>
      <c r="K37" s="88">
        <v>-35.9925</v>
      </c>
      <c r="L37" s="88">
        <v>-28.425951000000001</v>
      </c>
      <c r="M37" s="10"/>
      <c r="N37" s="6">
        <f t="shared" si="7"/>
        <v>13.333333333333</v>
      </c>
      <c r="O37" s="6">
        <f t="shared" si="5"/>
        <v>-52.226849000000001</v>
      </c>
      <c r="P37" s="89"/>
      <c r="Q37" s="10"/>
    </row>
    <row r="38" spans="2:17" x14ac:dyDescent="0.25">
      <c r="B38" s="88">
        <v>18722222222.222</v>
      </c>
      <c r="C38" s="88">
        <v>-39.594200000000001</v>
      </c>
      <c r="D38" s="88">
        <v>-33.016041000000001</v>
      </c>
      <c r="E38" s="10"/>
      <c r="F38" s="6">
        <f t="shared" si="6"/>
        <v>14.055555555555999</v>
      </c>
      <c r="G38" s="6">
        <f t="shared" si="4"/>
        <v>-65.877510000000001</v>
      </c>
      <c r="H38" s="89"/>
      <c r="J38" s="88">
        <v>18722222222.222</v>
      </c>
      <c r="K38" s="88">
        <v>-33.814914999999999</v>
      </c>
      <c r="L38" s="88">
        <v>-26.144192</v>
      </c>
      <c r="M38" s="10"/>
      <c r="N38" s="6">
        <f t="shared" si="7"/>
        <v>14.055555555555999</v>
      </c>
      <c r="O38" s="6">
        <f t="shared" si="5"/>
        <v>-53.470523999999997</v>
      </c>
      <c r="P38" s="89"/>
      <c r="Q38" s="10"/>
    </row>
    <row r="39" spans="2:17" x14ac:dyDescent="0.25">
      <c r="B39" s="88">
        <v>20666666666.667</v>
      </c>
      <c r="C39" s="88">
        <v>-52.293532999999996</v>
      </c>
      <c r="D39" s="88">
        <v>-45.071238999999998</v>
      </c>
      <c r="E39" s="10"/>
      <c r="F39" s="6">
        <f t="shared" si="6"/>
        <v>14.777777777778001</v>
      </c>
      <c r="G39" s="6">
        <f t="shared" si="4"/>
        <v>-54.025314000000002</v>
      </c>
      <c r="H39" s="89"/>
      <c r="J39" s="88">
        <v>20666666666.667</v>
      </c>
      <c r="K39" s="88">
        <v>-33.218013999999997</v>
      </c>
      <c r="L39" s="88">
        <v>-25.625821999999999</v>
      </c>
      <c r="M39" s="10"/>
      <c r="N39" s="6">
        <f t="shared" si="7"/>
        <v>14.777777777778001</v>
      </c>
      <c r="O39" s="6">
        <f t="shared" si="5"/>
        <v>-55.081420999999999</v>
      </c>
      <c r="P39" s="89"/>
      <c r="Q39" s="10"/>
    </row>
    <row r="40" spans="2:17" x14ac:dyDescent="0.25">
      <c r="B40" s="88">
        <v>22611111111.111</v>
      </c>
      <c r="C40" s="88">
        <v>-37.882637000000003</v>
      </c>
      <c r="D40" s="88">
        <v>-30.818396</v>
      </c>
      <c r="E40" s="10"/>
      <c r="F40" s="6">
        <f t="shared" si="6"/>
        <v>15.5</v>
      </c>
      <c r="G40" s="6">
        <f t="shared" si="4"/>
        <v>-52.854922999999999</v>
      </c>
      <c r="H40" s="89"/>
      <c r="J40" s="88">
        <v>22611111111.111</v>
      </c>
      <c r="K40" s="88">
        <v>-33.095199999999998</v>
      </c>
      <c r="L40" s="88">
        <v>-25.668291</v>
      </c>
      <c r="M40" s="10"/>
      <c r="N40" s="6">
        <f t="shared" si="7"/>
        <v>15.5</v>
      </c>
      <c r="O40" s="6">
        <f t="shared" si="5"/>
        <v>-59.386001999999998</v>
      </c>
      <c r="P40" s="89"/>
      <c r="Q40" s="10"/>
    </row>
    <row r="41" spans="2:17" x14ac:dyDescent="0.25">
      <c r="B41" s="88">
        <v>24555555555.556</v>
      </c>
      <c r="C41" s="88">
        <v>-36.977352000000003</v>
      </c>
      <c r="D41" s="88">
        <v>-30.050906999999999</v>
      </c>
      <c r="E41" s="10"/>
      <c r="F41" s="6">
        <f t="shared" si="6"/>
        <v>16.222222222222001</v>
      </c>
      <c r="G41" s="6">
        <f t="shared" si="4"/>
        <v>-56.352432</v>
      </c>
      <c r="H41" s="89"/>
      <c r="J41" s="88">
        <v>24555555555.556</v>
      </c>
      <c r="K41" s="88">
        <v>-39.059044</v>
      </c>
      <c r="L41" s="88">
        <v>-31.293015</v>
      </c>
      <c r="M41" s="10"/>
      <c r="N41" s="6">
        <f t="shared" si="7"/>
        <v>16.222222222222001</v>
      </c>
      <c r="O41" s="6">
        <f t="shared" si="5"/>
        <v>-63.169970999999997</v>
      </c>
      <c r="P41" s="89"/>
      <c r="Q41" s="10"/>
    </row>
    <row r="42" spans="2:17" x14ac:dyDescent="0.25">
      <c r="B42" s="88">
        <v>26500000000</v>
      </c>
      <c r="C42" s="88">
        <v>-36.489154999999997</v>
      </c>
      <c r="D42" s="88">
        <v>-29.715199999999999</v>
      </c>
      <c r="E42" s="10"/>
      <c r="F42" s="6">
        <f t="shared" si="6"/>
        <v>16.944444444443999</v>
      </c>
      <c r="G42" s="6">
        <f t="shared" si="4"/>
        <v>-63.021777999999998</v>
      </c>
      <c r="H42" s="89"/>
      <c r="J42" s="88">
        <v>26500000000</v>
      </c>
      <c r="K42" s="88">
        <v>-33.112644000000003</v>
      </c>
      <c r="L42" s="88">
        <v>-25.109331000000001</v>
      </c>
      <c r="M42" s="10"/>
      <c r="N42" s="6">
        <f t="shared" si="7"/>
        <v>16.944444444443999</v>
      </c>
      <c r="O42" s="6">
        <f t="shared" si="5"/>
        <v>-63.404907000000001</v>
      </c>
      <c r="P42" s="89"/>
      <c r="Q42" s="10"/>
    </row>
    <row r="43" spans="2:17" x14ac:dyDescent="0.25">
      <c r="B43" s="88">
        <v>28444444444.444</v>
      </c>
      <c r="C43" s="88">
        <v>-37.438721000000001</v>
      </c>
      <c r="D43" s="88">
        <v>-30.624576999999999</v>
      </c>
      <c r="E43" s="10"/>
      <c r="F43" s="6">
        <f t="shared" si="6"/>
        <v>17.666666666666998</v>
      </c>
      <c r="G43" s="6">
        <f t="shared" si="4"/>
        <v>-65.223151999999999</v>
      </c>
      <c r="H43" s="89"/>
      <c r="J43" s="88">
        <v>28444444444.444</v>
      </c>
      <c r="K43" s="88">
        <v>-26.486989999999999</v>
      </c>
      <c r="L43" s="88">
        <v>-18.386790999999999</v>
      </c>
      <c r="M43" s="10"/>
      <c r="N43" s="6">
        <f t="shared" si="7"/>
        <v>17.666666666666998</v>
      </c>
      <c r="O43" s="6">
        <f t="shared" si="5"/>
        <v>-65.900131000000002</v>
      </c>
      <c r="P43" s="89"/>
      <c r="Q43" s="10"/>
    </row>
    <row r="44" spans="2:17" x14ac:dyDescent="0.25">
      <c r="B44" s="88">
        <v>30388888888.889</v>
      </c>
      <c r="C44" s="88">
        <v>-36.284306000000001</v>
      </c>
      <c r="D44" s="88">
        <v>-29.016741</v>
      </c>
      <c r="E44" s="10"/>
      <c r="F44" s="6">
        <f t="shared" si="6"/>
        <v>18.388888888888999</v>
      </c>
      <c r="G44" s="6">
        <f t="shared" si="4"/>
        <v>-63.306896000000002</v>
      </c>
      <c r="H44" s="89"/>
      <c r="J44" s="88">
        <v>30388888888.889</v>
      </c>
      <c r="K44" s="88">
        <v>-22.095934</v>
      </c>
      <c r="L44" s="88">
        <v>-14.133682</v>
      </c>
      <c r="M44" s="10"/>
      <c r="N44" s="6">
        <f t="shared" si="7"/>
        <v>18.388888888888999</v>
      </c>
      <c r="O44" s="6">
        <f t="shared" si="5"/>
        <v>-66.667182999999994</v>
      </c>
      <c r="P44" s="89"/>
      <c r="Q44" s="10"/>
    </row>
    <row r="45" spans="2:17" x14ac:dyDescent="0.25">
      <c r="B45" s="88">
        <v>32333333333.333</v>
      </c>
      <c r="C45" s="88">
        <v>-35.575389999999999</v>
      </c>
      <c r="D45" s="88">
        <v>-27.709669000000002</v>
      </c>
      <c r="E45" s="10"/>
      <c r="F45" s="6">
        <f t="shared" si="6"/>
        <v>19.111111111111001</v>
      </c>
      <c r="G45" s="6">
        <f t="shared" si="4"/>
        <v>-62.638793999999997</v>
      </c>
      <c r="H45" s="89"/>
      <c r="J45" s="88">
        <v>32333333333.333</v>
      </c>
      <c r="K45" s="88">
        <v>-19.715820000000001</v>
      </c>
      <c r="L45" s="88">
        <v>-11.663264</v>
      </c>
      <c r="M45" s="10"/>
      <c r="N45" s="6">
        <f t="shared" si="7"/>
        <v>19.111111111111001</v>
      </c>
      <c r="O45" s="6">
        <f t="shared" si="5"/>
        <v>-64.833054000000004</v>
      </c>
      <c r="P45" s="89"/>
      <c r="Q45" s="10"/>
    </row>
    <row r="46" spans="2:17" x14ac:dyDescent="0.25">
      <c r="B46" s="88">
        <v>34277777777.778</v>
      </c>
      <c r="C46" s="88">
        <v>-34.783065999999998</v>
      </c>
      <c r="D46" s="88">
        <v>-25.25732</v>
      </c>
      <c r="E46" s="10"/>
      <c r="F46" s="6">
        <f t="shared" si="6"/>
        <v>19.833333333333002</v>
      </c>
      <c r="G46" s="6">
        <f t="shared" si="4"/>
        <v>-62.192718999999997</v>
      </c>
      <c r="H46" s="89"/>
      <c r="J46" s="88">
        <v>34277777777.778</v>
      </c>
      <c r="K46" s="88">
        <v>-20.309031000000001</v>
      </c>
      <c r="L46" s="88">
        <v>-12.124774</v>
      </c>
      <c r="M46" s="10"/>
      <c r="N46" s="6">
        <f t="shared" si="7"/>
        <v>19.833333333333002</v>
      </c>
      <c r="O46" s="6">
        <f t="shared" si="5"/>
        <v>-65.481246999999996</v>
      </c>
      <c r="P46" s="89"/>
      <c r="Q46" s="10"/>
    </row>
    <row r="47" spans="2:17" x14ac:dyDescent="0.25">
      <c r="B47" s="88">
        <v>36222222222.222</v>
      </c>
      <c r="C47" s="88">
        <v>-28.833534</v>
      </c>
      <c r="D47" s="88">
        <v>-18.937798000000001</v>
      </c>
      <c r="E47" s="10"/>
      <c r="F47" s="6">
        <f t="shared" si="6"/>
        <v>20.555555555556001</v>
      </c>
      <c r="G47" s="6">
        <f t="shared" si="4"/>
        <v>-65.236312999999996</v>
      </c>
      <c r="H47" s="89"/>
      <c r="J47" s="88">
        <v>36222222222.222</v>
      </c>
      <c r="K47" s="88">
        <v>-23.349322999999998</v>
      </c>
      <c r="L47" s="88">
        <v>-14.102899000000001</v>
      </c>
      <c r="M47" s="10"/>
      <c r="N47" s="6">
        <f t="shared" si="7"/>
        <v>20.555555555556001</v>
      </c>
      <c r="O47" s="6">
        <f t="shared" si="5"/>
        <v>-62.901114999999997</v>
      </c>
      <c r="P47" s="89"/>
      <c r="Q47" s="10"/>
    </row>
    <row r="48" spans="2:17" x14ac:dyDescent="0.25">
      <c r="B48" s="88">
        <v>38166666666.667</v>
      </c>
      <c r="C48" s="88">
        <v>-23.066036</v>
      </c>
      <c r="D48" s="88">
        <v>-13.469381</v>
      </c>
      <c r="E48" s="10"/>
      <c r="F48" s="6">
        <f t="shared" si="6"/>
        <v>21.277777777777999</v>
      </c>
      <c r="G48" s="6">
        <f t="shared" si="4"/>
        <v>-61.982154999999999</v>
      </c>
      <c r="H48" s="89"/>
      <c r="J48" s="88">
        <v>38166666666.667</v>
      </c>
      <c r="K48" s="88">
        <v>-23.443415000000002</v>
      </c>
      <c r="L48" s="88">
        <v>-13.39794</v>
      </c>
      <c r="M48" s="10"/>
      <c r="N48" s="6">
        <f t="shared" si="7"/>
        <v>21.277777777777999</v>
      </c>
      <c r="O48" s="6">
        <f t="shared" si="5"/>
        <v>-62.732002000000001</v>
      </c>
      <c r="P48" s="89"/>
      <c r="Q48" s="10"/>
    </row>
    <row r="49" spans="2:17" x14ac:dyDescent="0.25">
      <c r="B49" s="88">
        <v>40111111111.111</v>
      </c>
      <c r="C49" s="88">
        <v>-22.782306999999999</v>
      </c>
      <c r="D49" s="88">
        <v>-13.674480000000001</v>
      </c>
      <c r="E49" s="10"/>
      <c r="F49" s="6">
        <f t="shared" si="6"/>
        <v>22</v>
      </c>
      <c r="G49" s="6">
        <f t="shared" si="4"/>
        <v>-58.158450999999999</v>
      </c>
      <c r="H49" s="89"/>
      <c r="J49" s="88">
        <v>40111111111.111</v>
      </c>
      <c r="K49" s="88">
        <v>-23.144413</v>
      </c>
      <c r="L49" s="88">
        <v>-12.630857000000001</v>
      </c>
      <c r="M49" s="10"/>
      <c r="N49" s="6">
        <f t="shared" si="7"/>
        <v>22</v>
      </c>
      <c r="O49" s="6">
        <f t="shared" si="5"/>
        <v>-60.110455000000002</v>
      </c>
      <c r="P49" s="89"/>
      <c r="Q49" s="10"/>
    </row>
    <row r="50" spans="2:17" x14ac:dyDescent="0.25">
      <c r="B50" s="88">
        <v>42055555555.556</v>
      </c>
      <c r="C50" s="88">
        <v>-21.544789999999999</v>
      </c>
      <c r="D50" s="88">
        <v>-11.815567</v>
      </c>
      <c r="E50" s="10"/>
      <c r="F50" s="6" t="s">
        <v>21</v>
      </c>
      <c r="H50" s="89"/>
      <c r="J50" s="88">
        <v>42055555555.556</v>
      </c>
      <c r="K50" s="88">
        <v>-23.26886</v>
      </c>
      <c r="L50" s="88">
        <v>-12.653896</v>
      </c>
      <c r="M50" s="10"/>
      <c r="N50" s="6" t="s">
        <v>21</v>
      </c>
      <c r="P50" s="89"/>
      <c r="Q50" s="10"/>
    </row>
    <row r="51" spans="2:17" x14ac:dyDescent="0.25">
      <c r="B51" s="88">
        <v>44000000000</v>
      </c>
      <c r="C51" s="88">
        <v>-21.314668999999999</v>
      </c>
      <c r="D51" s="88">
        <v>-9.3168106000000002</v>
      </c>
      <c r="E51" s="10"/>
      <c r="H51" s="89"/>
      <c r="J51" s="88">
        <v>44000000000</v>
      </c>
      <c r="K51" s="88">
        <v>-23.290541000000001</v>
      </c>
      <c r="L51" s="88">
        <v>-13.563891999999999</v>
      </c>
      <c r="M51" s="10"/>
      <c r="P51" s="89"/>
      <c r="Q51" s="10"/>
    </row>
    <row r="52" spans="2:17" x14ac:dyDescent="0.25">
      <c r="B52" s="88" t="s">
        <v>21</v>
      </c>
      <c r="E52" s="8"/>
      <c r="H52" s="89"/>
      <c r="J52" s="88" t="s">
        <v>21</v>
      </c>
      <c r="M52" s="8"/>
      <c r="P52" s="89"/>
      <c r="Q52" s="8"/>
    </row>
    <row r="53" spans="2:17" x14ac:dyDescent="0.25">
      <c r="E53" s="8"/>
      <c r="F53" s="6" t="s">
        <v>23</v>
      </c>
      <c r="H53" s="89"/>
      <c r="M53" s="8"/>
      <c r="N53" s="6" t="s">
        <v>23</v>
      </c>
      <c r="P53" s="89"/>
      <c r="Q53" s="8"/>
    </row>
    <row r="54" spans="2:17" ht="15.75" x14ac:dyDescent="0.25">
      <c r="E54" s="8"/>
      <c r="F54" s="6" t="s">
        <v>19</v>
      </c>
      <c r="G54" s="6" t="str">
        <f>D80</f>
        <v>3Ix0L dBc Log Mag(dB)</v>
      </c>
      <c r="H54" s="35">
        <v>3</v>
      </c>
      <c r="M54" s="8"/>
      <c r="N54" s="6" t="s">
        <v>19</v>
      </c>
      <c r="O54" s="6" t="str">
        <f>L80</f>
        <v>3Ix0L dBc Log Mag(dB)</v>
      </c>
      <c r="P54" s="35">
        <v>3</v>
      </c>
      <c r="Q54" s="8"/>
    </row>
    <row r="55" spans="2:17" ht="15.75" x14ac:dyDescent="0.25">
      <c r="B55" s="88" t="s">
        <v>22</v>
      </c>
      <c r="E55" s="8"/>
      <c r="F55" s="6">
        <f>B81/1000000000</f>
        <v>9</v>
      </c>
      <c r="G55" s="6">
        <f>D81</f>
        <v>-63.728718000000001</v>
      </c>
      <c r="H55" s="36">
        <f>ABS(AVERAGE(G55:G73)-(H54-1)*10)</f>
        <v>89.924981947368408</v>
      </c>
      <c r="J55" s="88" t="s">
        <v>22</v>
      </c>
      <c r="M55" s="8"/>
      <c r="N55" s="6">
        <f>J81/1000000000</f>
        <v>9</v>
      </c>
      <c r="O55" s="6">
        <f>L81</f>
        <v>-77.292259000000001</v>
      </c>
      <c r="P55" s="36">
        <f>ABS(AVERAGE(O55:O73)-(P54-1)*10)</f>
        <v>96.217520052631585</v>
      </c>
      <c r="Q55" s="8"/>
    </row>
    <row r="56" spans="2:17" x14ac:dyDescent="0.25">
      <c r="B56" s="88" t="s">
        <v>19</v>
      </c>
      <c r="C56" s="88" t="s">
        <v>119</v>
      </c>
      <c r="D56" s="88" t="s">
        <v>27</v>
      </c>
      <c r="E56" s="8"/>
      <c r="F56" s="6">
        <v>19805555555.556</v>
      </c>
      <c r="G56" s="84">
        <f t="shared" ref="G56:G73" si="8">D82</f>
        <v>-74.278357999999997</v>
      </c>
      <c r="H56" s="89"/>
      <c r="J56" s="88" t="s">
        <v>19</v>
      </c>
      <c r="K56" s="88" t="s">
        <v>119</v>
      </c>
      <c r="L56" s="88" t="s">
        <v>27</v>
      </c>
      <c r="M56" s="8"/>
      <c r="N56" s="6">
        <v>19805555555.556</v>
      </c>
      <c r="O56" s="84">
        <f t="shared" ref="O56:O73" si="9">L82</f>
        <v>-78.289023999999998</v>
      </c>
      <c r="P56" s="89"/>
      <c r="Q56" s="8"/>
    </row>
    <row r="57" spans="2:17" x14ac:dyDescent="0.25">
      <c r="B57" s="88">
        <v>9000000000</v>
      </c>
      <c r="C57" s="88">
        <v>-58.708987999999998</v>
      </c>
      <c r="D57" s="88">
        <v>-48.990161999999998</v>
      </c>
      <c r="E57" s="8"/>
      <c r="F57" s="6">
        <v>20111111111.111</v>
      </c>
      <c r="G57" s="84">
        <f t="shared" si="8"/>
        <v>-73.828850000000003</v>
      </c>
      <c r="H57" s="89"/>
      <c r="J57" s="88">
        <v>9000000000</v>
      </c>
      <c r="K57" s="88">
        <v>-59.908962000000002</v>
      </c>
      <c r="L57" s="88">
        <v>-49.114230999999997</v>
      </c>
      <c r="M57" s="8"/>
      <c r="N57" s="6">
        <v>20111111111.111</v>
      </c>
      <c r="O57" s="84">
        <f t="shared" si="9"/>
        <v>-79.256164999999996</v>
      </c>
      <c r="P57" s="89"/>
      <c r="Q57" s="8"/>
    </row>
    <row r="58" spans="2:17" x14ac:dyDescent="0.25">
      <c r="B58" s="88">
        <v>9722222222.2222004</v>
      </c>
      <c r="C58" s="88">
        <v>-60.469597</v>
      </c>
      <c r="D58" s="88">
        <v>-54.817684</v>
      </c>
      <c r="E58" s="8"/>
      <c r="F58" s="6">
        <v>20416666666.667</v>
      </c>
      <c r="G58" s="84">
        <f t="shared" si="8"/>
        <v>-72.801215999999997</v>
      </c>
      <c r="H58" s="89"/>
      <c r="J58" s="88">
        <v>9722222222.2222004</v>
      </c>
      <c r="K58" s="88">
        <v>-59.386127000000002</v>
      </c>
      <c r="L58" s="88">
        <v>-52.918644</v>
      </c>
      <c r="M58" s="8"/>
      <c r="N58" s="6">
        <v>20416666666.667</v>
      </c>
      <c r="O58" s="84">
        <f t="shared" si="9"/>
        <v>-78.343436999999994</v>
      </c>
      <c r="P58" s="89"/>
      <c r="Q58" s="8"/>
    </row>
    <row r="59" spans="2:17" x14ac:dyDescent="0.25">
      <c r="B59" s="88">
        <v>10444444444.444</v>
      </c>
      <c r="C59" s="88">
        <v>-62.761898000000002</v>
      </c>
      <c r="D59" s="88">
        <v>-56.404411000000003</v>
      </c>
      <c r="E59" s="8"/>
      <c r="F59" s="6">
        <v>20722222222.222</v>
      </c>
      <c r="G59" s="84">
        <f t="shared" si="8"/>
        <v>-72.056145000000001</v>
      </c>
      <c r="H59" s="89"/>
      <c r="J59" s="88">
        <v>10444444444.444</v>
      </c>
      <c r="K59" s="88">
        <v>-57.568427999999997</v>
      </c>
      <c r="L59" s="88">
        <v>-51.146675000000002</v>
      </c>
      <c r="M59" s="8"/>
      <c r="N59" s="6">
        <v>20722222222.222</v>
      </c>
      <c r="O59" s="84">
        <f t="shared" si="9"/>
        <v>-76.817672999999999</v>
      </c>
      <c r="P59" s="89"/>
      <c r="Q59" s="8"/>
    </row>
    <row r="60" spans="2:17" x14ac:dyDescent="0.25">
      <c r="B60" s="88">
        <v>11166666666.667</v>
      </c>
      <c r="C60" s="88">
        <v>-65.146843000000004</v>
      </c>
      <c r="D60" s="88">
        <v>-59.376998999999998</v>
      </c>
      <c r="E60" s="8"/>
      <c r="F60" s="6">
        <v>21027777777.778</v>
      </c>
      <c r="G60" s="84">
        <f t="shared" si="8"/>
        <v>-68.022712999999996</v>
      </c>
      <c r="H60" s="89"/>
      <c r="J60" s="88">
        <v>11166666666.667</v>
      </c>
      <c r="K60" s="88">
        <v>-58.018127</v>
      </c>
      <c r="L60" s="88">
        <v>-50.795386999999998</v>
      </c>
      <c r="M60" s="8"/>
      <c r="N60" s="6">
        <v>21027777777.778</v>
      </c>
      <c r="O60" s="84">
        <f t="shared" si="9"/>
        <v>-78.464530999999994</v>
      </c>
      <c r="P60" s="89"/>
      <c r="Q60" s="8"/>
    </row>
    <row r="61" spans="2:17" x14ac:dyDescent="0.25">
      <c r="B61" s="88">
        <v>11888888888.889</v>
      </c>
      <c r="C61" s="88">
        <v>-67.042907999999997</v>
      </c>
      <c r="D61" s="88">
        <v>-61.115448000000001</v>
      </c>
      <c r="E61" s="8"/>
      <c r="F61" s="6">
        <v>21333333333.333</v>
      </c>
      <c r="G61" s="84">
        <f t="shared" si="8"/>
        <v>-68.156784000000002</v>
      </c>
      <c r="H61" s="89"/>
      <c r="J61" s="88">
        <v>11888888888.889</v>
      </c>
      <c r="K61" s="88">
        <v>-61.276153999999998</v>
      </c>
      <c r="L61" s="88">
        <v>-53.709606000000001</v>
      </c>
      <c r="M61" s="8"/>
      <c r="N61" s="6">
        <v>21333333333.333</v>
      </c>
      <c r="O61" s="84">
        <f t="shared" si="9"/>
        <v>-78.485847000000007</v>
      </c>
      <c r="P61" s="89"/>
      <c r="Q61" s="8"/>
    </row>
    <row r="62" spans="2:17" x14ac:dyDescent="0.25">
      <c r="B62" s="88">
        <v>12611111111.111</v>
      </c>
      <c r="C62" s="88">
        <v>-69.167580000000001</v>
      </c>
      <c r="D62" s="88">
        <v>-62.589419999999997</v>
      </c>
      <c r="E62" s="8"/>
      <c r="F62" s="6">
        <v>21638888888.889</v>
      </c>
      <c r="G62" s="84">
        <f t="shared" si="8"/>
        <v>-67.604416000000001</v>
      </c>
      <c r="H62" s="89"/>
      <c r="J62" s="88">
        <v>12611111111.111</v>
      </c>
      <c r="K62" s="88">
        <v>-61.148628000000002</v>
      </c>
      <c r="L62" s="88">
        <v>-53.477908999999997</v>
      </c>
      <c r="M62" s="8"/>
      <c r="N62" s="6">
        <v>21638888888.889</v>
      </c>
      <c r="O62" s="84">
        <f t="shared" si="9"/>
        <v>-79.259574999999998</v>
      </c>
      <c r="P62" s="89"/>
      <c r="Q62" s="8"/>
    </row>
    <row r="63" spans="2:17" x14ac:dyDescent="0.25">
      <c r="B63" s="88">
        <v>13333333333.333</v>
      </c>
      <c r="C63" s="88">
        <v>-75.576683000000003</v>
      </c>
      <c r="D63" s="88">
        <v>-68.354384999999994</v>
      </c>
      <c r="E63" s="8"/>
      <c r="F63" s="6">
        <v>21944444444.444</v>
      </c>
      <c r="G63" s="84">
        <f t="shared" si="8"/>
        <v>-68.349318999999994</v>
      </c>
      <c r="H63" s="89"/>
      <c r="J63" s="88">
        <v>13333333333.333</v>
      </c>
      <c r="K63" s="88">
        <v>-59.819037999999999</v>
      </c>
      <c r="L63" s="88">
        <v>-52.226849000000001</v>
      </c>
      <c r="M63" s="8"/>
      <c r="N63" s="6">
        <v>21944444444.444</v>
      </c>
      <c r="O63" s="84">
        <f t="shared" si="9"/>
        <v>-78.813248000000002</v>
      </c>
      <c r="P63" s="89"/>
      <c r="Q63" s="8"/>
    </row>
    <row r="64" spans="2:17" x14ac:dyDescent="0.25">
      <c r="B64" s="88">
        <v>14055555555.556</v>
      </c>
      <c r="C64" s="88">
        <v>-72.941749999999999</v>
      </c>
      <c r="D64" s="88">
        <v>-65.877510000000001</v>
      </c>
      <c r="E64" s="8"/>
      <c r="F64" s="6">
        <v>22250000000</v>
      </c>
      <c r="G64" s="84">
        <f t="shared" si="8"/>
        <v>-67.959198000000001</v>
      </c>
      <c r="H64" s="89"/>
      <c r="J64" s="88">
        <v>14055555555.556</v>
      </c>
      <c r="K64" s="88">
        <v>-60.897433999999997</v>
      </c>
      <c r="L64" s="88">
        <v>-53.470523999999997</v>
      </c>
      <c r="M64" s="8"/>
      <c r="N64" s="6">
        <v>22250000000</v>
      </c>
      <c r="O64" s="84">
        <f t="shared" si="9"/>
        <v>-78.914375000000007</v>
      </c>
      <c r="P64" s="89"/>
      <c r="Q64" s="8"/>
    </row>
    <row r="65" spans="2:17" x14ac:dyDescent="0.25">
      <c r="B65" s="88">
        <v>14777777777.778</v>
      </c>
      <c r="C65" s="88">
        <v>-60.951759000000003</v>
      </c>
      <c r="D65" s="88">
        <v>-54.025314000000002</v>
      </c>
      <c r="E65" s="8"/>
      <c r="F65" s="6">
        <v>22555555555.556</v>
      </c>
      <c r="G65" s="84">
        <f t="shared" si="8"/>
        <v>-69.999724999999998</v>
      </c>
      <c r="H65" s="89"/>
      <c r="J65" s="88">
        <v>14777777777.778</v>
      </c>
      <c r="K65" s="88">
        <v>-62.847450000000002</v>
      </c>
      <c r="L65" s="88">
        <v>-55.081420999999999</v>
      </c>
      <c r="M65" s="8"/>
      <c r="N65" s="6">
        <v>22555555555.556</v>
      </c>
      <c r="O65" s="84">
        <f t="shared" si="9"/>
        <v>-74.794922</v>
      </c>
      <c r="P65" s="89"/>
      <c r="Q65" s="8"/>
    </row>
    <row r="66" spans="2:17" x14ac:dyDescent="0.25">
      <c r="B66" s="88">
        <v>15500000000</v>
      </c>
      <c r="C66" s="88">
        <v>-59.628875999999998</v>
      </c>
      <c r="D66" s="88">
        <v>-52.854922999999999</v>
      </c>
      <c r="E66" s="8"/>
      <c r="F66" s="6">
        <v>22861111111.111</v>
      </c>
      <c r="G66" s="84">
        <f t="shared" si="8"/>
        <v>-69.115097000000006</v>
      </c>
      <c r="H66" s="89"/>
      <c r="J66" s="88">
        <v>15500000000</v>
      </c>
      <c r="K66" s="88">
        <v>-67.389313000000001</v>
      </c>
      <c r="L66" s="88">
        <v>-59.386001999999998</v>
      </c>
      <c r="M66" s="8"/>
      <c r="N66" s="6">
        <v>22861111111.111</v>
      </c>
      <c r="O66" s="84">
        <f t="shared" si="9"/>
        <v>-75.818611000000004</v>
      </c>
      <c r="P66" s="89"/>
      <c r="Q66" s="8"/>
    </row>
    <row r="67" spans="2:17" x14ac:dyDescent="0.25">
      <c r="B67" s="88">
        <v>16222222222.222</v>
      </c>
      <c r="C67" s="88">
        <v>-63.166580000000003</v>
      </c>
      <c r="D67" s="88">
        <v>-56.352432</v>
      </c>
      <c r="E67" s="8"/>
      <c r="F67" s="6">
        <v>23166666666.667</v>
      </c>
      <c r="G67" s="84">
        <f t="shared" si="8"/>
        <v>-69.556128999999999</v>
      </c>
      <c r="H67" s="89"/>
      <c r="J67" s="88">
        <v>16222222222.222</v>
      </c>
      <c r="K67" s="88">
        <v>-71.270172000000002</v>
      </c>
      <c r="L67" s="88">
        <v>-63.169970999999997</v>
      </c>
      <c r="M67" s="8"/>
      <c r="N67" s="6">
        <v>23166666666.667</v>
      </c>
      <c r="O67" s="84">
        <f t="shared" si="9"/>
        <v>-73.795692000000003</v>
      </c>
      <c r="P67" s="89"/>
      <c r="Q67" s="8"/>
    </row>
    <row r="68" spans="2:17" x14ac:dyDescent="0.25">
      <c r="B68" s="88">
        <v>16944444444.444</v>
      </c>
      <c r="C68" s="88">
        <v>-70.289344999999997</v>
      </c>
      <c r="D68" s="88">
        <v>-63.021777999999998</v>
      </c>
      <c r="E68" s="8"/>
      <c r="F68" s="6">
        <v>23472222222.222</v>
      </c>
      <c r="G68" s="84">
        <f t="shared" si="8"/>
        <v>-71.281418000000002</v>
      </c>
      <c r="H68" s="89"/>
      <c r="J68" s="88">
        <v>16944444444.444</v>
      </c>
      <c r="K68" s="88">
        <v>-71.367157000000006</v>
      </c>
      <c r="L68" s="88">
        <v>-63.404907000000001</v>
      </c>
      <c r="M68" s="8"/>
      <c r="N68" s="6">
        <v>23472222222.222</v>
      </c>
      <c r="O68" s="84">
        <f t="shared" si="9"/>
        <v>-79.417411999999999</v>
      </c>
      <c r="P68" s="89"/>
      <c r="Q68" s="8"/>
    </row>
    <row r="69" spans="2:17" x14ac:dyDescent="0.25">
      <c r="B69" s="88">
        <v>17666666666.667</v>
      </c>
      <c r="C69" s="88">
        <v>-73.088875000000002</v>
      </c>
      <c r="D69" s="88">
        <v>-65.223151999999999</v>
      </c>
      <c r="E69" s="8"/>
      <c r="F69" s="6">
        <v>23777777777.778</v>
      </c>
      <c r="G69" s="84">
        <f t="shared" si="8"/>
        <v>-74.555037999999996</v>
      </c>
      <c r="H69" s="89"/>
      <c r="J69" s="88">
        <v>17666666666.667</v>
      </c>
      <c r="K69" s="88">
        <v>-73.952690000000004</v>
      </c>
      <c r="L69" s="88">
        <v>-65.900131000000002</v>
      </c>
      <c r="M69" s="8"/>
      <c r="N69" s="6">
        <v>23777777777.778</v>
      </c>
      <c r="O69" s="84">
        <f t="shared" si="9"/>
        <v>-76.584464999999994</v>
      </c>
      <c r="P69" s="89"/>
      <c r="Q69" s="8"/>
    </row>
    <row r="70" spans="2:17" x14ac:dyDescent="0.25">
      <c r="B70" s="88">
        <v>18388888888.889</v>
      </c>
      <c r="C70" s="88">
        <v>-72.832642000000007</v>
      </c>
      <c r="D70" s="88">
        <v>-63.306896000000002</v>
      </c>
      <c r="E70" s="8"/>
      <c r="F70" s="6">
        <v>24083333333.333</v>
      </c>
      <c r="G70" s="84">
        <f t="shared" si="8"/>
        <v>-72.79007</v>
      </c>
      <c r="H70" s="89"/>
      <c r="J70" s="88">
        <v>18388888888.889</v>
      </c>
      <c r="K70" s="88">
        <v>-74.851439999999997</v>
      </c>
      <c r="L70" s="88">
        <v>-66.667182999999994</v>
      </c>
      <c r="M70" s="8"/>
      <c r="N70" s="6">
        <v>24083333333.333</v>
      </c>
      <c r="O70" s="84">
        <f t="shared" si="9"/>
        <v>-71.771789999999996</v>
      </c>
      <c r="P70" s="89"/>
      <c r="Q70" s="8"/>
    </row>
    <row r="71" spans="2:17" x14ac:dyDescent="0.25">
      <c r="B71" s="88">
        <v>19111111111.111</v>
      </c>
      <c r="C71" s="88">
        <v>-72.534531000000001</v>
      </c>
      <c r="D71" s="88">
        <v>-62.638793999999997</v>
      </c>
      <c r="E71" s="8"/>
      <c r="F71" s="6">
        <v>24388888888.889</v>
      </c>
      <c r="G71" s="84">
        <f t="shared" si="8"/>
        <v>-70.861953999999997</v>
      </c>
      <c r="H71" s="89"/>
      <c r="J71" s="88">
        <v>19111111111.111</v>
      </c>
      <c r="K71" s="88">
        <v>-74.079482999999996</v>
      </c>
      <c r="L71" s="88">
        <v>-64.833054000000004</v>
      </c>
      <c r="M71" s="8"/>
      <c r="N71" s="6">
        <v>24388888888.889</v>
      </c>
      <c r="O71" s="84">
        <f t="shared" si="9"/>
        <v>-70.999260000000007</v>
      </c>
      <c r="P71" s="89"/>
      <c r="Q71" s="8"/>
    </row>
    <row r="72" spans="2:17" x14ac:dyDescent="0.25">
      <c r="B72" s="88">
        <v>19833333333.333</v>
      </c>
      <c r="C72" s="88">
        <v>-71.789375000000007</v>
      </c>
      <c r="D72" s="88">
        <v>-62.192718999999997</v>
      </c>
      <c r="E72" s="8"/>
      <c r="F72" s="6">
        <v>24694444444.444</v>
      </c>
      <c r="G72" s="84">
        <f t="shared" si="8"/>
        <v>-66.483504999999994</v>
      </c>
      <c r="H72" s="89"/>
      <c r="J72" s="88">
        <v>19833333333.333</v>
      </c>
      <c r="K72" s="88">
        <v>-75.526718000000002</v>
      </c>
      <c r="L72" s="88">
        <v>-65.481246999999996</v>
      </c>
      <c r="M72" s="8"/>
      <c r="N72" s="6">
        <v>24694444444.444</v>
      </c>
      <c r="O72" s="84">
        <f t="shared" si="9"/>
        <v>-67.814209000000005</v>
      </c>
      <c r="P72" s="89"/>
      <c r="Q72" s="8"/>
    </row>
    <row r="73" spans="2:17" x14ac:dyDescent="0.25">
      <c r="B73" s="88">
        <v>20555555555.556</v>
      </c>
      <c r="C73" s="88">
        <v>-74.344138999999998</v>
      </c>
      <c r="D73" s="88">
        <v>-65.236312999999996</v>
      </c>
      <c r="E73" s="8"/>
      <c r="F73" s="6">
        <v>25000000000</v>
      </c>
      <c r="G73" s="84">
        <f t="shared" si="8"/>
        <v>-67.146004000000005</v>
      </c>
      <c r="H73" s="89"/>
      <c r="J73" s="88">
        <v>20555555555.556</v>
      </c>
      <c r="K73" s="88">
        <v>-73.414672999999993</v>
      </c>
      <c r="L73" s="88">
        <v>-62.901114999999997</v>
      </c>
      <c r="M73" s="8"/>
      <c r="N73" s="6">
        <v>25000000000</v>
      </c>
      <c r="O73" s="84">
        <f t="shared" si="9"/>
        <v>-73.200385999999995</v>
      </c>
      <c r="P73" s="89"/>
      <c r="Q73" s="8"/>
    </row>
    <row r="74" spans="2:17" x14ac:dyDescent="0.25">
      <c r="B74" s="88">
        <v>21277777777.778</v>
      </c>
      <c r="C74" s="88">
        <v>-71.711380000000005</v>
      </c>
      <c r="D74" s="88">
        <v>-61.982154999999999</v>
      </c>
      <c r="E74" s="8"/>
      <c r="F74" s="6" t="s">
        <v>21</v>
      </c>
      <c r="H74" s="89"/>
      <c r="J74" s="88">
        <v>21277777777.778</v>
      </c>
      <c r="K74" s="88">
        <v>-73.346969999999999</v>
      </c>
      <c r="L74" s="88">
        <v>-62.732002000000001</v>
      </c>
      <c r="M74" s="8"/>
      <c r="N74" s="6" t="s">
        <v>21</v>
      </c>
      <c r="P74" s="89"/>
      <c r="Q74" s="8"/>
    </row>
    <row r="75" spans="2:17" x14ac:dyDescent="0.25">
      <c r="B75" s="88">
        <v>22000000000</v>
      </c>
      <c r="C75" s="88">
        <v>-70.156302999999994</v>
      </c>
      <c r="D75" s="88">
        <v>-58.158450999999999</v>
      </c>
      <c r="H75" s="89"/>
      <c r="J75" s="88">
        <v>22000000000</v>
      </c>
      <c r="K75" s="88">
        <v>-69.837104999999994</v>
      </c>
      <c r="L75" s="88">
        <v>-60.110455000000002</v>
      </c>
      <c r="P75" s="89"/>
    </row>
    <row r="76" spans="2:17" x14ac:dyDescent="0.25">
      <c r="B76" s="88" t="s">
        <v>21</v>
      </c>
      <c r="H76" s="89"/>
      <c r="J76" s="88" t="s">
        <v>21</v>
      </c>
      <c r="P76" s="89"/>
    </row>
    <row r="77" spans="2:17" x14ac:dyDescent="0.25">
      <c r="F77" s="6" t="s">
        <v>24</v>
      </c>
      <c r="H77" s="89"/>
      <c r="N77" s="6" t="s">
        <v>24</v>
      </c>
      <c r="P77" s="89"/>
    </row>
    <row r="78" spans="2:17" ht="15.75" x14ac:dyDescent="0.25">
      <c r="F78" s="6" t="s">
        <v>19</v>
      </c>
      <c r="G78" s="6" t="str">
        <f t="shared" ref="G78:G97" si="10">D104</f>
        <v>4Ix0L dBc Log Mag(dB)</v>
      </c>
      <c r="H78" s="35">
        <v>4</v>
      </c>
      <c r="N78" s="6" t="s">
        <v>19</v>
      </c>
      <c r="O78" s="6" t="str">
        <f t="shared" ref="O78:O97" si="11">L104</f>
        <v>4Ix0L dBc Log Mag(dB)</v>
      </c>
      <c r="P78" s="35">
        <v>4</v>
      </c>
    </row>
    <row r="79" spans="2:17" ht="15.75" x14ac:dyDescent="0.25">
      <c r="B79" s="88" t="s">
        <v>23</v>
      </c>
      <c r="F79" s="6">
        <f t="shared" ref="F79:F97" si="12">B105/1000000000</f>
        <v>9</v>
      </c>
      <c r="G79" s="6">
        <f t="shared" si="10"/>
        <v>-81.113647</v>
      </c>
      <c r="H79" s="36">
        <f>ABS(AVERAGE(G79:G97)-(H78-1)*10)</f>
        <v>109.0810815263158</v>
      </c>
      <c r="J79" s="88" t="s">
        <v>23</v>
      </c>
      <c r="N79" s="6">
        <f t="shared" ref="N79:N97" si="13">J105/1000000000</f>
        <v>9</v>
      </c>
      <c r="O79" s="6">
        <f t="shared" si="11"/>
        <v>-65.164947999999995</v>
      </c>
      <c r="P79" s="36">
        <f>ABS(AVERAGE(O79:O97)-(P78-1)*10)</f>
        <v>102.7497582631579</v>
      </c>
    </row>
    <row r="80" spans="2:17" x14ac:dyDescent="0.25">
      <c r="B80" s="88" t="s">
        <v>19</v>
      </c>
      <c r="C80" s="88" t="s">
        <v>120</v>
      </c>
      <c r="D80" s="88" t="s">
        <v>28</v>
      </c>
      <c r="F80" s="6">
        <f t="shared" si="12"/>
        <v>9.1111111111111001</v>
      </c>
      <c r="G80" s="6">
        <f t="shared" si="10"/>
        <v>-85.285377999999994</v>
      </c>
      <c r="H80" s="89"/>
      <c r="J80" s="88" t="s">
        <v>19</v>
      </c>
      <c r="K80" s="88" t="s">
        <v>120</v>
      </c>
      <c r="L80" s="88" t="s">
        <v>28</v>
      </c>
      <c r="N80" s="6">
        <f t="shared" si="13"/>
        <v>9.1111111111111001</v>
      </c>
      <c r="O80" s="6">
        <f t="shared" si="11"/>
        <v>-69.901352000000003</v>
      </c>
      <c r="P80" s="89"/>
    </row>
    <row r="81" spans="2:16" x14ac:dyDescent="0.25">
      <c r="B81" s="88">
        <v>9000000000</v>
      </c>
      <c r="C81" s="88">
        <v>-73.447540000000004</v>
      </c>
      <c r="D81" s="88">
        <v>-63.728718000000001</v>
      </c>
      <c r="F81" s="6">
        <f t="shared" si="12"/>
        <v>9.2222222222222001</v>
      </c>
      <c r="G81" s="6">
        <f t="shared" si="10"/>
        <v>-82.823318</v>
      </c>
      <c r="H81" s="89"/>
      <c r="J81" s="88">
        <v>9000000000</v>
      </c>
      <c r="K81" s="88">
        <v>-88.08699</v>
      </c>
      <c r="L81" s="88">
        <v>-77.292259000000001</v>
      </c>
      <c r="N81" s="6">
        <f t="shared" si="13"/>
        <v>9.2222222222222001</v>
      </c>
      <c r="O81" s="6">
        <f t="shared" si="11"/>
        <v>-69.791816999999995</v>
      </c>
      <c r="P81" s="89"/>
    </row>
    <row r="82" spans="2:16" x14ac:dyDescent="0.25">
      <c r="B82" s="88">
        <v>9314814814.8148003</v>
      </c>
      <c r="C82" s="88">
        <v>-79.930274999999995</v>
      </c>
      <c r="D82" s="88">
        <v>-74.278357999999997</v>
      </c>
      <c r="F82" s="6">
        <f t="shared" si="12"/>
        <v>9.3333333333333002</v>
      </c>
      <c r="G82" s="6">
        <f t="shared" si="10"/>
        <v>-82.090805000000003</v>
      </c>
      <c r="H82" s="89"/>
      <c r="J82" s="88">
        <v>9314814814.8148003</v>
      </c>
      <c r="K82" s="88">
        <v>-84.756516000000005</v>
      </c>
      <c r="L82" s="88">
        <v>-78.289023999999998</v>
      </c>
      <c r="N82" s="6">
        <f t="shared" si="13"/>
        <v>9.3333333333333002</v>
      </c>
      <c r="O82" s="6">
        <f t="shared" si="11"/>
        <v>-69.997962999999999</v>
      </c>
      <c r="P82" s="89"/>
    </row>
    <row r="83" spans="2:16" x14ac:dyDescent="0.25">
      <c r="B83" s="88">
        <v>9629629629.6296005</v>
      </c>
      <c r="C83" s="88">
        <v>-80.186333000000005</v>
      </c>
      <c r="D83" s="88">
        <v>-73.828850000000003</v>
      </c>
      <c r="F83" s="6">
        <f t="shared" si="12"/>
        <v>9.4444444444444002</v>
      </c>
      <c r="G83" s="6">
        <f t="shared" si="10"/>
        <v>-82.883865</v>
      </c>
      <c r="H83" s="89"/>
      <c r="J83" s="88">
        <v>9629629629.6296005</v>
      </c>
      <c r="K83" s="88">
        <v>-85.677916999999994</v>
      </c>
      <c r="L83" s="88">
        <v>-79.256164999999996</v>
      </c>
      <c r="N83" s="6">
        <f t="shared" si="13"/>
        <v>9.4444444444444002</v>
      </c>
      <c r="O83" s="6">
        <f t="shared" si="11"/>
        <v>-72.993576000000004</v>
      </c>
      <c r="P83" s="89"/>
    </row>
    <row r="84" spans="2:16" x14ac:dyDescent="0.25">
      <c r="B84" s="88">
        <v>9944444444.4444008</v>
      </c>
      <c r="C84" s="88">
        <v>-78.571053000000006</v>
      </c>
      <c r="D84" s="88">
        <v>-72.801215999999997</v>
      </c>
      <c r="F84" s="6">
        <f t="shared" si="12"/>
        <v>9.5555555555555998</v>
      </c>
      <c r="G84" s="6">
        <f t="shared" si="10"/>
        <v>-80.369788999999997</v>
      </c>
      <c r="H84" s="89"/>
      <c r="J84" s="88">
        <v>9944444444.4444008</v>
      </c>
      <c r="K84" s="88">
        <v>-85.566176999999996</v>
      </c>
      <c r="L84" s="88">
        <v>-78.343436999999994</v>
      </c>
      <c r="N84" s="6">
        <f t="shared" si="13"/>
        <v>9.5555555555555998</v>
      </c>
      <c r="O84" s="6">
        <f t="shared" si="11"/>
        <v>-74.218681000000004</v>
      </c>
      <c r="P84" s="89"/>
    </row>
    <row r="85" spans="2:16" x14ac:dyDescent="0.25">
      <c r="B85" s="88">
        <v>10259259259.259001</v>
      </c>
      <c r="C85" s="88">
        <v>-77.983604</v>
      </c>
      <c r="D85" s="88">
        <v>-72.056145000000001</v>
      </c>
      <c r="F85" s="6">
        <f t="shared" si="12"/>
        <v>9.6666666666666998</v>
      </c>
      <c r="G85" s="6">
        <f t="shared" si="10"/>
        <v>-79.875343000000001</v>
      </c>
      <c r="H85" s="89"/>
      <c r="J85" s="88">
        <v>10259259259.259001</v>
      </c>
      <c r="K85" s="88">
        <v>-84.384215999999995</v>
      </c>
      <c r="L85" s="88">
        <v>-76.817672999999999</v>
      </c>
      <c r="N85" s="6">
        <f t="shared" si="13"/>
        <v>9.6666666666666998</v>
      </c>
      <c r="O85" s="6">
        <f t="shared" si="11"/>
        <v>-75.685844000000003</v>
      </c>
      <c r="P85" s="89"/>
    </row>
    <row r="86" spans="2:16" x14ac:dyDescent="0.25">
      <c r="B86" s="88">
        <v>10574074074.073999</v>
      </c>
      <c r="C86" s="88">
        <v>-74.600876</v>
      </c>
      <c r="D86" s="88">
        <v>-68.022712999999996</v>
      </c>
      <c r="F86" s="6">
        <f t="shared" si="12"/>
        <v>9.7777777777777999</v>
      </c>
      <c r="G86" s="6">
        <f t="shared" si="10"/>
        <v>-77.643416999999999</v>
      </c>
      <c r="H86" s="89"/>
      <c r="J86" s="88">
        <v>10574074074.073999</v>
      </c>
      <c r="K86" s="88">
        <v>-86.135254000000003</v>
      </c>
      <c r="L86" s="88">
        <v>-78.464530999999994</v>
      </c>
      <c r="N86" s="6">
        <f t="shared" si="13"/>
        <v>9.7777777777777999</v>
      </c>
      <c r="O86" s="6">
        <f t="shared" si="11"/>
        <v>-77.667502999999996</v>
      </c>
      <c r="P86" s="89"/>
    </row>
    <row r="87" spans="2:16" x14ac:dyDescent="0.25">
      <c r="B87" s="88">
        <v>10888888888.889</v>
      </c>
      <c r="C87" s="88">
        <v>-75.379081999999997</v>
      </c>
      <c r="D87" s="88">
        <v>-68.156784000000002</v>
      </c>
      <c r="F87" s="6">
        <f t="shared" si="12"/>
        <v>9.8888888888888999</v>
      </c>
      <c r="G87" s="6">
        <f t="shared" si="10"/>
        <v>-81.903953999999999</v>
      </c>
      <c r="H87" s="89"/>
      <c r="J87" s="88">
        <v>10888888888.889</v>
      </c>
      <c r="K87" s="88">
        <v>-86.078040999999999</v>
      </c>
      <c r="L87" s="88">
        <v>-78.485847000000007</v>
      </c>
      <c r="N87" s="6">
        <f t="shared" si="13"/>
        <v>9.8888888888888999</v>
      </c>
      <c r="O87" s="6">
        <f t="shared" si="11"/>
        <v>-80.908524</v>
      </c>
      <c r="P87" s="89"/>
    </row>
    <row r="88" spans="2:16" x14ac:dyDescent="0.25">
      <c r="B88" s="88">
        <v>11203703703.704</v>
      </c>
      <c r="C88" s="88">
        <v>-74.668655000000001</v>
      </c>
      <c r="D88" s="88">
        <v>-67.604416000000001</v>
      </c>
      <c r="F88" s="6">
        <f t="shared" si="12"/>
        <v>10</v>
      </c>
      <c r="G88" s="6">
        <f t="shared" si="10"/>
        <v>-81.148940999999994</v>
      </c>
      <c r="H88" s="89"/>
      <c r="J88" s="88">
        <v>11203703703.704</v>
      </c>
      <c r="K88" s="88">
        <v>-86.686485000000005</v>
      </c>
      <c r="L88" s="88">
        <v>-79.259574999999998</v>
      </c>
      <c r="N88" s="6">
        <f t="shared" si="13"/>
        <v>10</v>
      </c>
      <c r="O88" s="6">
        <f t="shared" si="11"/>
        <v>-78.327208999999996</v>
      </c>
      <c r="P88" s="89"/>
    </row>
    <row r="89" spans="2:16" x14ac:dyDescent="0.25">
      <c r="B89" s="88">
        <v>11518518518.518999</v>
      </c>
      <c r="C89" s="88">
        <v>-75.275763999999995</v>
      </c>
      <c r="D89" s="88">
        <v>-68.349318999999994</v>
      </c>
      <c r="F89" s="6">
        <f t="shared" si="12"/>
        <v>10.111111111111001</v>
      </c>
      <c r="G89" s="6">
        <f t="shared" si="10"/>
        <v>-81.421325999999993</v>
      </c>
      <c r="H89" s="89"/>
      <c r="J89" s="88">
        <v>11518518518.518999</v>
      </c>
      <c r="K89" s="88">
        <v>-86.579277000000005</v>
      </c>
      <c r="L89" s="88">
        <v>-78.813248000000002</v>
      </c>
      <c r="N89" s="6">
        <f t="shared" si="13"/>
        <v>10.111111111111001</v>
      </c>
      <c r="O89" s="6">
        <f t="shared" si="11"/>
        <v>-74.211853000000005</v>
      </c>
      <c r="P89" s="89"/>
    </row>
    <row r="90" spans="2:16" x14ac:dyDescent="0.25">
      <c r="B90" s="88">
        <v>11833333333.333</v>
      </c>
      <c r="C90" s="88">
        <v>-74.733153999999999</v>
      </c>
      <c r="D90" s="88">
        <v>-67.959198000000001</v>
      </c>
      <c r="F90" s="6">
        <f t="shared" si="12"/>
        <v>10.222222222221999</v>
      </c>
      <c r="G90" s="6">
        <f t="shared" si="10"/>
        <v>-77.99324</v>
      </c>
      <c r="H90" s="89"/>
      <c r="J90" s="88">
        <v>11833333333.333</v>
      </c>
      <c r="K90" s="88">
        <v>-86.917686000000003</v>
      </c>
      <c r="L90" s="88">
        <v>-78.914375000000007</v>
      </c>
      <c r="N90" s="6">
        <f t="shared" si="13"/>
        <v>10.222222222221999</v>
      </c>
      <c r="O90" s="6">
        <f t="shared" si="11"/>
        <v>-75.501891999999998</v>
      </c>
      <c r="P90" s="89"/>
    </row>
    <row r="91" spans="2:16" x14ac:dyDescent="0.25">
      <c r="B91" s="88">
        <v>12148148148.148001</v>
      </c>
      <c r="C91" s="88">
        <v>-76.813873000000001</v>
      </c>
      <c r="D91" s="88">
        <v>-69.999724999999998</v>
      </c>
      <c r="F91" s="6">
        <f t="shared" si="12"/>
        <v>10.333333333333</v>
      </c>
      <c r="G91" s="6">
        <f t="shared" si="10"/>
        <v>-78.913460000000001</v>
      </c>
      <c r="H91" s="89"/>
      <c r="J91" s="88">
        <v>12148148148.148001</v>
      </c>
      <c r="K91" s="88">
        <v>-82.895126000000005</v>
      </c>
      <c r="L91" s="88">
        <v>-74.794922</v>
      </c>
      <c r="N91" s="6">
        <f t="shared" si="13"/>
        <v>10.333333333333</v>
      </c>
      <c r="O91" s="6">
        <f t="shared" si="11"/>
        <v>-73.652198999999996</v>
      </c>
      <c r="P91" s="89"/>
    </row>
    <row r="92" spans="2:16" x14ac:dyDescent="0.25">
      <c r="B92" s="88">
        <v>12462962962.962999</v>
      </c>
      <c r="C92" s="88">
        <v>-76.382660000000001</v>
      </c>
      <c r="D92" s="88">
        <v>-69.115097000000006</v>
      </c>
      <c r="F92" s="6">
        <f t="shared" si="12"/>
        <v>10.444444444444001</v>
      </c>
      <c r="G92" s="6">
        <f t="shared" si="10"/>
        <v>-74.217597999999995</v>
      </c>
      <c r="H92" s="89"/>
      <c r="J92" s="88">
        <v>12462962962.962999</v>
      </c>
      <c r="K92" s="88">
        <v>-83.780861000000002</v>
      </c>
      <c r="L92" s="88">
        <v>-75.818611000000004</v>
      </c>
      <c r="N92" s="6">
        <f t="shared" si="13"/>
        <v>10.444444444444001</v>
      </c>
      <c r="O92" s="6">
        <f t="shared" si="11"/>
        <v>-71.840239999999994</v>
      </c>
      <c r="P92" s="89"/>
    </row>
    <row r="93" spans="2:16" x14ac:dyDescent="0.25">
      <c r="B93" s="88">
        <v>12777777777.778</v>
      </c>
      <c r="C93" s="88">
        <v>-77.421852000000001</v>
      </c>
      <c r="D93" s="88">
        <v>-69.556128999999999</v>
      </c>
      <c r="F93" s="6">
        <f t="shared" si="12"/>
        <v>10.555555555555999</v>
      </c>
      <c r="G93" s="6">
        <f t="shared" si="10"/>
        <v>-74.645683000000005</v>
      </c>
      <c r="H93" s="89"/>
      <c r="J93" s="88">
        <v>12777777777.778</v>
      </c>
      <c r="K93" s="88">
        <v>-81.848251000000005</v>
      </c>
      <c r="L93" s="88">
        <v>-73.795692000000003</v>
      </c>
      <c r="N93" s="6">
        <f t="shared" si="13"/>
        <v>10.555555555555999</v>
      </c>
      <c r="O93" s="6">
        <f t="shared" si="11"/>
        <v>-72.426392000000007</v>
      </c>
      <c r="P93" s="89"/>
    </row>
    <row r="94" spans="2:16" x14ac:dyDescent="0.25">
      <c r="B94" s="88">
        <v>13092592592.593</v>
      </c>
      <c r="C94" s="88">
        <v>-80.807167000000007</v>
      </c>
      <c r="D94" s="88">
        <v>-71.281418000000002</v>
      </c>
      <c r="F94" s="6">
        <f t="shared" si="12"/>
        <v>10.666666666667</v>
      </c>
      <c r="G94" s="6">
        <f t="shared" si="10"/>
        <v>-76.388069000000002</v>
      </c>
      <c r="H94" s="89"/>
      <c r="J94" s="88">
        <v>13092592592.593</v>
      </c>
      <c r="K94" s="88">
        <v>-87.601669000000001</v>
      </c>
      <c r="L94" s="88">
        <v>-79.417411999999999</v>
      </c>
      <c r="N94" s="6">
        <f t="shared" si="13"/>
        <v>10.666666666667</v>
      </c>
      <c r="O94" s="6">
        <f t="shared" si="11"/>
        <v>-70.412552000000005</v>
      </c>
      <c r="P94" s="89"/>
    </row>
    <row r="95" spans="2:16" x14ac:dyDescent="0.25">
      <c r="B95" s="88">
        <v>13407407407.407</v>
      </c>
      <c r="C95" s="88">
        <v>-84.450774999999993</v>
      </c>
      <c r="D95" s="88">
        <v>-74.555037999999996</v>
      </c>
      <c r="F95" s="6">
        <f t="shared" si="12"/>
        <v>10.777777777778001</v>
      </c>
      <c r="G95" s="6">
        <f t="shared" si="10"/>
        <v>-73.185471000000007</v>
      </c>
      <c r="H95" s="89"/>
      <c r="J95" s="88">
        <v>13407407407.407</v>
      </c>
      <c r="K95" s="88">
        <v>-85.830887000000004</v>
      </c>
      <c r="L95" s="88">
        <v>-76.584464999999994</v>
      </c>
      <c r="N95" s="6">
        <f t="shared" si="13"/>
        <v>10.777777777778001</v>
      </c>
      <c r="O95" s="6">
        <f t="shared" si="11"/>
        <v>-69.663398999999998</v>
      </c>
      <c r="P95" s="89"/>
    </row>
    <row r="96" spans="2:16" x14ac:dyDescent="0.25">
      <c r="B96" s="88">
        <v>13722222222.222</v>
      </c>
      <c r="C96" s="88">
        <v>-82.386725999999996</v>
      </c>
      <c r="D96" s="88">
        <v>-72.79007</v>
      </c>
      <c r="F96" s="6">
        <f t="shared" si="12"/>
        <v>10.888888888888999</v>
      </c>
      <c r="G96" s="6">
        <f t="shared" si="10"/>
        <v>-77.725876</v>
      </c>
      <c r="H96" s="89"/>
      <c r="J96" s="88">
        <v>13722222222.222</v>
      </c>
      <c r="K96" s="88">
        <v>-81.817267999999999</v>
      </c>
      <c r="L96" s="88">
        <v>-71.771789999999996</v>
      </c>
      <c r="N96" s="6">
        <f t="shared" si="13"/>
        <v>10.888888888888999</v>
      </c>
      <c r="O96" s="6">
        <f t="shared" si="11"/>
        <v>-69.507323999999997</v>
      </c>
      <c r="P96" s="89"/>
    </row>
    <row r="97" spans="2:16" x14ac:dyDescent="0.25">
      <c r="B97" s="88">
        <v>14037037037.037001</v>
      </c>
      <c r="C97" s="88">
        <v>-79.96978</v>
      </c>
      <c r="D97" s="88">
        <v>-70.861953999999997</v>
      </c>
      <c r="F97" s="6">
        <f t="shared" si="12"/>
        <v>11</v>
      </c>
      <c r="G97" s="6">
        <f t="shared" si="10"/>
        <v>-72.911368999999993</v>
      </c>
      <c r="H97" s="89"/>
      <c r="J97" s="88">
        <v>14037037037.037001</v>
      </c>
      <c r="K97" s="88">
        <v>-81.512816999999998</v>
      </c>
      <c r="L97" s="88">
        <v>-70.999260000000007</v>
      </c>
      <c r="N97" s="6">
        <f t="shared" si="13"/>
        <v>11</v>
      </c>
      <c r="O97" s="6">
        <f t="shared" si="11"/>
        <v>-70.372139000000004</v>
      </c>
      <c r="P97" s="89"/>
    </row>
    <row r="98" spans="2:16" x14ac:dyDescent="0.25">
      <c r="B98" s="88">
        <v>14351851851.851999</v>
      </c>
      <c r="C98" s="88">
        <v>-76.212729999999993</v>
      </c>
      <c r="D98" s="88">
        <v>-66.483504999999994</v>
      </c>
      <c r="F98" s="6" t="s">
        <v>21</v>
      </c>
      <c r="H98" s="89"/>
      <c r="J98" s="88">
        <v>14351851851.851999</v>
      </c>
      <c r="K98" s="88">
        <v>-78.429169000000002</v>
      </c>
      <c r="L98" s="88">
        <v>-67.814209000000005</v>
      </c>
      <c r="N98" s="6" t="s">
        <v>21</v>
      </c>
      <c r="P98" s="89"/>
    </row>
    <row r="99" spans="2:16" x14ac:dyDescent="0.25">
      <c r="B99" s="88">
        <v>14666666666.667</v>
      </c>
      <c r="C99" s="88">
        <v>-79.143867</v>
      </c>
      <c r="D99" s="88">
        <v>-67.146004000000005</v>
      </c>
      <c r="H99" s="89"/>
      <c r="J99" s="88">
        <v>14666666666.667</v>
      </c>
      <c r="K99" s="88">
        <v>-82.927040000000005</v>
      </c>
      <c r="L99" s="88">
        <v>-73.200385999999995</v>
      </c>
      <c r="P99" s="89"/>
    </row>
    <row r="100" spans="2:16" x14ac:dyDescent="0.25">
      <c r="B100" s="88" t="s">
        <v>21</v>
      </c>
      <c r="H100" s="89"/>
      <c r="J100" s="88" t="s">
        <v>21</v>
      </c>
      <c r="P100" s="89"/>
    </row>
    <row r="101" spans="2:16" x14ac:dyDescent="0.25">
      <c r="F101" s="6" t="s">
        <v>25</v>
      </c>
      <c r="H101" s="89"/>
      <c r="N101" s="6" t="s">
        <v>25</v>
      </c>
      <c r="P101" s="89"/>
    </row>
    <row r="102" spans="2:16" ht="15.75" x14ac:dyDescent="0.25">
      <c r="F102" s="6" t="s">
        <v>19</v>
      </c>
      <c r="G102" s="6" t="str">
        <f t="shared" ref="G102:G121" si="14">D128</f>
        <v>5Ix0L dBc Log Mag(dB)</v>
      </c>
      <c r="H102" s="35">
        <v>5</v>
      </c>
      <c r="N102" s="6" t="s">
        <v>19</v>
      </c>
      <c r="O102" s="6" t="str">
        <f t="shared" ref="O102:O121" si="15">L128</f>
        <v>5Ix0L dBc Log Mag(dB)</v>
      </c>
      <c r="P102" s="35">
        <v>5</v>
      </c>
    </row>
    <row r="103" spans="2:16" ht="15.75" x14ac:dyDescent="0.25">
      <c r="B103" s="88" t="s">
        <v>24</v>
      </c>
      <c r="F103" s="6">
        <f t="shared" ref="F103:F121" si="16">B129/1000000000</f>
        <v>2.2000000000000002</v>
      </c>
      <c r="G103" s="6">
        <f t="shared" si="14"/>
        <v>-87.157516000000001</v>
      </c>
      <c r="H103" s="36">
        <f>ABS(AVERAGE(G103:G121)-(H102-1)*10)</f>
        <v>124.32375899999997</v>
      </c>
      <c r="J103" s="88" t="s">
        <v>24</v>
      </c>
      <c r="N103" s="6">
        <f t="shared" ref="N103:N121" si="17">J129/1000000000</f>
        <v>2.2000000000000002</v>
      </c>
      <c r="O103" s="6">
        <f t="shared" si="15"/>
        <v>-88.486953999999997</v>
      </c>
      <c r="P103" s="36">
        <f>ABS(AVERAGE(O103:O121)-(P102-1)*10)</f>
        <v>124.10942594736842</v>
      </c>
    </row>
    <row r="104" spans="2:16" x14ac:dyDescent="0.25">
      <c r="B104" s="88" t="s">
        <v>19</v>
      </c>
      <c r="C104" s="88" t="s">
        <v>121</v>
      </c>
      <c r="D104" s="88" t="s">
        <v>29</v>
      </c>
      <c r="F104" s="6">
        <f t="shared" si="16"/>
        <v>2.5222222222221999</v>
      </c>
      <c r="G104" s="6">
        <f t="shared" si="14"/>
        <v>-91.011825999999999</v>
      </c>
      <c r="J104" s="88" t="s">
        <v>19</v>
      </c>
      <c r="K104" s="88" t="s">
        <v>121</v>
      </c>
      <c r="L104" s="88" t="s">
        <v>29</v>
      </c>
      <c r="N104" s="6">
        <f t="shared" si="17"/>
        <v>2.5222222222221999</v>
      </c>
      <c r="O104" s="6">
        <f t="shared" si="15"/>
        <v>-91.310706999999994</v>
      </c>
    </row>
    <row r="105" spans="2:16" x14ac:dyDescent="0.25">
      <c r="B105" s="88">
        <v>9000000000</v>
      </c>
      <c r="C105" s="88">
        <v>-90.832474000000005</v>
      </c>
      <c r="D105" s="88">
        <v>-81.113647</v>
      </c>
      <c r="F105" s="6">
        <f t="shared" si="16"/>
        <v>2.8444444444443997</v>
      </c>
      <c r="G105" s="6">
        <f t="shared" si="14"/>
        <v>-90.743988000000002</v>
      </c>
      <c r="J105" s="88">
        <v>9000000000</v>
      </c>
      <c r="K105" s="88">
        <v>-75.959678999999994</v>
      </c>
      <c r="L105" s="88">
        <v>-65.164947999999995</v>
      </c>
      <c r="N105" s="6">
        <f t="shared" si="17"/>
        <v>2.8444444444443997</v>
      </c>
      <c r="O105" s="6">
        <f t="shared" si="15"/>
        <v>-93.584182999999996</v>
      </c>
    </row>
    <row r="106" spans="2:16" x14ac:dyDescent="0.25">
      <c r="B106" s="88">
        <v>9111111111.1110992</v>
      </c>
      <c r="C106" s="88">
        <v>-90.937286</v>
      </c>
      <c r="D106" s="88">
        <v>-85.285377999999994</v>
      </c>
      <c r="F106" s="6">
        <f t="shared" si="16"/>
        <v>3.1666666666666998</v>
      </c>
      <c r="G106" s="6">
        <f t="shared" si="14"/>
        <v>-90.500945999999999</v>
      </c>
      <c r="J106" s="88">
        <v>9111111111.1110992</v>
      </c>
      <c r="K106" s="88">
        <v>-76.368835000000004</v>
      </c>
      <c r="L106" s="88">
        <v>-69.901352000000003</v>
      </c>
      <c r="N106" s="6">
        <f t="shared" si="17"/>
        <v>3.1666666666666998</v>
      </c>
      <c r="O106" s="6">
        <f t="shared" si="15"/>
        <v>-91.663573999999997</v>
      </c>
    </row>
    <row r="107" spans="2:16" x14ac:dyDescent="0.25">
      <c r="B107" s="88">
        <v>9222222222.2222004</v>
      </c>
      <c r="C107" s="88">
        <v>-89.180808999999996</v>
      </c>
      <c r="D107" s="88">
        <v>-82.823318</v>
      </c>
      <c r="F107" s="6">
        <f t="shared" si="16"/>
        <v>3.4888888888888996</v>
      </c>
      <c r="G107" s="6">
        <f t="shared" si="14"/>
        <v>-92.536925999999994</v>
      </c>
      <c r="J107" s="88">
        <v>9222222222.2222004</v>
      </c>
      <c r="K107" s="88">
        <v>-76.213570000000004</v>
      </c>
      <c r="L107" s="88">
        <v>-69.791816999999995</v>
      </c>
      <c r="N107" s="6">
        <f t="shared" si="17"/>
        <v>3.4888888888888996</v>
      </c>
      <c r="O107" s="6">
        <f t="shared" si="15"/>
        <v>-88.773833999999994</v>
      </c>
    </row>
    <row r="108" spans="2:16" x14ac:dyDescent="0.25">
      <c r="B108" s="88">
        <v>9333333333.3332996</v>
      </c>
      <c r="C108" s="88">
        <v>-87.860648999999995</v>
      </c>
      <c r="D108" s="88">
        <v>-82.090805000000003</v>
      </c>
      <c r="F108" s="6">
        <f t="shared" si="16"/>
        <v>3.8111111111111002</v>
      </c>
      <c r="G108" s="6">
        <f t="shared" si="14"/>
        <v>-91.465384999999998</v>
      </c>
      <c r="J108" s="88">
        <v>9333333333.3332996</v>
      </c>
      <c r="K108" s="88">
        <v>-77.220703</v>
      </c>
      <c r="L108" s="88">
        <v>-69.997962999999999</v>
      </c>
      <c r="N108" s="6">
        <f t="shared" si="17"/>
        <v>3.8111111111111002</v>
      </c>
      <c r="O108" s="6">
        <f t="shared" si="15"/>
        <v>-92.988410999999999</v>
      </c>
    </row>
    <row r="109" spans="2:16" x14ac:dyDescent="0.25">
      <c r="B109" s="88">
        <v>9444444444.4444008</v>
      </c>
      <c r="C109" s="88">
        <v>-88.811324999999997</v>
      </c>
      <c r="D109" s="88">
        <v>-82.883865</v>
      </c>
      <c r="F109" s="6">
        <f t="shared" si="16"/>
        <v>4.1333333333333</v>
      </c>
      <c r="G109" s="6">
        <f t="shared" si="14"/>
        <v>-88.948586000000006</v>
      </c>
      <c r="J109" s="88">
        <v>9444444444.4444008</v>
      </c>
      <c r="K109" s="88">
        <v>-80.560119999999998</v>
      </c>
      <c r="L109" s="88">
        <v>-72.993576000000004</v>
      </c>
      <c r="N109" s="6">
        <f t="shared" si="17"/>
        <v>4.1333333333333</v>
      </c>
      <c r="O109" s="6">
        <f t="shared" si="15"/>
        <v>-88.474670000000003</v>
      </c>
    </row>
    <row r="110" spans="2:16" x14ac:dyDescent="0.25">
      <c r="B110" s="88">
        <v>9555555555.5555992</v>
      </c>
      <c r="C110" s="88">
        <v>-86.947945000000004</v>
      </c>
      <c r="D110" s="88">
        <v>-80.369788999999997</v>
      </c>
      <c r="F110" s="6">
        <f t="shared" si="16"/>
        <v>4.4555555555556001</v>
      </c>
      <c r="G110" s="6">
        <f t="shared" si="14"/>
        <v>-90.629181000000003</v>
      </c>
      <c r="J110" s="88">
        <v>9555555555.5555992</v>
      </c>
      <c r="K110" s="88">
        <v>-81.889403999999999</v>
      </c>
      <c r="L110" s="88">
        <v>-74.218681000000004</v>
      </c>
      <c r="N110" s="6">
        <f t="shared" si="17"/>
        <v>4.4555555555556001</v>
      </c>
      <c r="O110" s="6">
        <f t="shared" si="15"/>
        <v>-90.223167000000004</v>
      </c>
    </row>
    <row r="111" spans="2:16" x14ac:dyDescent="0.25">
      <c r="B111" s="88">
        <v>9666666666.6667004</v>
      </c>
      <c r="C111" s="88">
        <v>-87.097640999999996</v>
      </c>
      <c r="D111" s="88">
        <v>-79.875343000000001</v>
      </c>
      <c r="F111" s="6">
        <f t="shared" si="16"/>
        <v>4.7777777777777999</v>
      </c>
      <c r="G111" s="6">
        <f t="shared" si="14"/>
        <v>-91.599402999999995</v>
      </c>
      <c r="J111" s="88">
        <v>9666666666.6667004</v>
      </c>
      <c r="K111" s="88">
        <v>-83.278030000000001</v>
      </c>
      <c r="L111" s="88">
        <v>-75.685844000000003</v>
      </c>
      <c r="N111" s="6">
        <f t="shared" si="17"/>
        <v>4.7777777777777999</v>
      </c>
      <c r="O111" s="6">
        <f t="shared" si="15"/>
        <v>-90.773628000000002</v>
      </c>
    </row>
    <row r="112" spans="2:16" x14ac:dyDescent="0.25">
      <c r="B112" s="88">
        <v>9777777777.7777996</v>
      </c>
      <c r="C112" s="88">
        <v>-84.707656999999998</v>
      </c>
      <c r="D112" s="88">
        <v>-77.643416999999999</v>
      </c>
      <c r="F112" s="6">
        <f t="shared" si="16"/>
        <v>5.0999999999999996</v>
      </c>
      <c r="G112" s="6">
        <f t="shared" si="14"/>
        <v>-89.412979000000007</v>
      </c>
      <c r="J112" s="88">
        <v>9777777777.7777996</v>
      </c>
      <c r="K112" s="88">
        <v>-85.094414</v>
      </c>
      <c r="L112" s="88">
        <v>-77.667502999999996</v>
      </c>
      <c r="N112" s="6">
        <f t="shared" si="17"/>
        <v>5.0999999999999996</v>
      </c>
      <c r="O112" s="6">
        <f t="shared" si="15"/>
        <v>-93.000579999999999</v>
      </c>
    </row>
    <row r="113" spans="2:15" x14ac:dyDescent="0.25">
      <c r="B113" s="88">
        <v>9888888888.8889008</v>
      </c>
      <c r="C113" s="88">
        <v>-88.830399</v>
      </c>
      <c r="D113" s="88">
        <v>-81.903953999999999</v>
      </c>
      <c r="F113" s="6">
        <f t="shared" si="16"/>
        <v>5.4222222222222003</v>
      </c>
      <c r="G113" s="6">
        <f t="shared" si="14"/>
        <v>-79.881614999999996</v>
      </c>
      <c r="J113" s="88">
        <v>9888888888.8889008</v>
      </c>
      <c r="K113" s="88">
        <v>-88.674553000000003</v>
      </c>
      <c r="L113" s="88">
        <v>-80.908524</v>
      </c>
      <c r="N113" s="6">
        <f t="shared" si="17"/>
        <v>5.4222222222222003</v>
      </c>
      <c r="O113" s="6">
        <f t="shared" si="15"/>
        <v>-80.703666999999996</v>
      </c>
    </row>
    <row r="114" spans="2:15" x14ac:dyDescent="0.25">
      <c r="B114" s="88">
        <v>10000000000</v>
      </c>
      <c r="C114" s="88">
        <v>-87.922897000000006</v>
      </c>
      <c r="D114" s="88">
        <v>-81.148940999999994</v>
      </c>
      <c r="F114" s="6">
        <f t="shared" si="16"/>
        <v>5.7444444444444001</v>
      </c>
      <c r="G114" s="6">
        <f t="shared" si="14"/>
        <v>-80.365288000000007</v>
      </c>
      <c r="J114" s="88">
        <v>10000000000</v>
      </c>
      <c r="K114" s="88">
        <v>-86.330521000000005</v>
      </c>
      <c r="L114" s="88">
        <v>-78.327208999999996</v>
      </c>
      <c r="N114" s="6">
        <f t="shared" si="17"/>
        <v>5.7444444444444001</v>
      </c>
      <c r="O114" s="6">
        <f t="shared" si="15"/>
        <v>-79.054137999999995</v>
      </c>
    </row>
    <row r="115" spans="2:15" x14ac:dyDescent="0.25">
      <c r="B115" s="88">
        <v>10111111111.111</v>
      </c>
      <c r="C115" s="88">
        <v>-88.235466000000002</v>
      </c>
      <c r="D115" s="88">
        <v>-81.421325999999993</v>
      </c>
      <c r="F115" s="6">
        <f t="shared" si="16"/>
        <v>6.0666666666667002</v>
      </c>
      <c r="G115" s="6">
        <f t="shared" si="14"/>
        <v>-81.603560999999999</v>
      </c>
      <c r="J115" s="88">
        <v>10111111111.111</v>
      </c>
      <c r="K115" s="88">
        <v>-82.312049999999999</v>
      </c>
      <c r="L115" s="88">
        <v>-74.211853000000005</v>
      </c>
      <c r="N115" s="6">
        <f t="shared" si="17"/>
        <v>6.0666666666667002</v>
      </c>
      <c r="O115" s="6">
        <f t="shared" si="15"/>
        <v>-78.979125999999994</v>
      </c>
    </row>
    <row r="116" spans="2:15" x14ac:dyDescent="0.25">
      <c r="B116" s="88">
        <v>10222222222.222</v>
      </c>
      <c r="C116" s="88">
        <v>-85.260802999999996</v>
      </c>
      <c r="D116" s="88">
        <v>-77.99324</v>
      </c>
      <c r="F116" s="6">
        <f t="shared" si="16"/>
        <v>6.3888888888888999</v>
      </c>
      <c r="G116" s="6">
        <f t="shared" si="14"/>
        <v>-77.624161000000001</v>
      </c>
      <c r="J116" s="88">
        <v>10222222222.222</v>
      </c>
      <c r="K116" s="88">
        <v>-83.464141999999995</v>
      </c>
      <c r="L116" s="88">
        <v>-75.501891999999998</v>
      </c>
      <c r="N116" s="6">
        <f t="shared" si="17"/>
        <v>6.3888888888888999</v>
      </c>
      <c r="O116" s="6">
        <f t="shared" si="15"/>
        <v>-78.142837999999998</v>
      </c>
    </row>
    <row r="117" spans="2:15" x14ac:dyDescent="0.25">
      <c r="B117" s="88">
        <v>10333333333.333</v>
      </c>
      <c r="C117" s="88">
        <v>-86.779182000000006</v>
      </c>
      <c r="D117" s="88">
        <v>-78.913460000000001</v>
      </c>
      <c r="F117" s="6">
        <f t="shared" si="16"/>
        <v>6.7111111111111006</v>
      </c>
      <c r="G117" s="6">
        <f t="shared" si="14"/>
        <v>-76.523346000000004</v>
      </c>
      <c r="J117" s="88">
        <v>10333333333.333</v>
      </c>
      <c r="K117" s="88">
        <v>-81.704750000000004</v>
      </c>
      <c r="L117" s="88">
        <v>-73.652198999999996</v>
      </c>
      <c r="N117" s="6">
        <f t="shared" si="17"/>
        <v>6.7111111111111006</v>
      </c>
      <c r="O117" s="6">
        <f t="shared" si="15"/>
        <v>-77.631538000000006</v>
      </c>
    </row>
    <row r="118" spans="2:15" x14ac:dyDescent="0.25">
      <c r="B118" s="88">
        <v>10444444444.444</v>
      </c>
      <c r="C118" s="88">
        <v>-83.743340000000003</v>
      </c>
      <c r="D118" s="88">
        <v>-74.217597999999995</v>
      </c>
      <c r="F118" s="6">
        <f t="shared" si="16"/>
        <v>7.0333333333332995</v>
      </c>
      <c r="G118" s="6">
        <f t="shared" si="14"/>
        <v>-79.445815999999994</v>
      </c>
      <c r="J118" s="88">
        <v>10444444444.444</v>
      </c>
      <c r="K118" s="88">
        <v>-80.024497999999994</v>
      </c>
      <c r="L118" s="88">
        <v>-71.840239999999994</v>
      </c>
      <c r="N118" s="6">
        <f t="shared" si="17"/>
        <v>7.0333333333332995</v>
      </c>
      <c r="O118" s="6">
        <f t="shared" si="15"/>
        <v>-75.435867000000002</v>
      </c>
    </row>
    <row r="119" spans="2:15" x14ac:dyDescent="0.25">
      <c r="B119" s="88">
        <v>10555555555.556</v>
      </c>
      <c r="C119" s="88">
        <v>-84.541411999999994</v>
      </c>
      <c r="D119" s="88">
        <v>-74.645683000000005</v>
      </c>
      <c r="F119" s="6">
        <f t="shared" si="16"/>
        <v>7.3555555555556005</v>
      </c>
      <c r="G119" s="6">
        <f t="shared" si="14"/>
        <v>-76.783905000000004</v>
      </c>
      <c r="J119" s="88">
        <v>10555555555.556</v>
      </c>
      <c r="K119" s="88">
        <v>-81.672820999999999</v>
      </c>
      <c r="L119" s="88">
        <v>-72.426392000000007</v>
      </c>
      <c r="N119" s="6">
        <f t="shared" si="17"/>
        <v>7.3555555555556005</v>
      </c>
      <c r="O119" s="6">
        <f t="shared" si="15"/>
        <v>-74.275879000000003</v>
      </c>
    </row>
    <row r="120" spans="2:15" x14ac:dyDescent="0.25">
      <c r="B120" s="88">
        <v>10666666666.667</v>
      </c>
      <c r="C120" s="88">
        <v>-85.984718000000001</v>
      </c>
      <c r="D120" s="88">
        <v>-76.388069000000002</v>
      </c>
      <c r="F120" s="6">
        <f t="shared" si="16"/>
        <v>7.6777777777777994</v>
      </c>
      <c r="G120" s="6">
        <f t="shared" si="14"/>
        <v>-72.731399999999994</v>
      </c>
      <c r="J120" s="88">
        <v>10666666666.667</v>
      </c>
      <c r="K120" s="88">
        <v>-80.458022999999997</v>
      </c>
      <c r="L120" s="88">
        <v>-70.412552000000005</v>
      </c>
      <c r="N120" s="6">
        <f t="shared" si="17"/>
        <v>7.6777777777777994</v>
      </c>
      <c r="O120" s="6">
        <f t="shared" si="15"/>
        <v>-73.615043999999997</v>
      </c>
    </row>
    <row r="121" spans="2:15" x14ac:dyDescent="0.25">
      <c r="B121" s="88">
        <v>10777777777.778</v>
      </c>
      <c r="C121" s="88">
        <v>-82.293304000000006</v>
      </c>
      <c r="D121" s="88">
        <v>-73.185471000000007</v>
      </c>
      <c r="F121" s="6">
        <f t="shared" si="16"/>
        <v>8</v>
      </c>
      <c r="G121" s="6">
        <f t="shared" si="14"/>
        <v>-73.185592999999997</v>
      </c>
      <c r="J121" s="88">
        <v>10777777777.778</v>
      </c>
      <c r="K121" s="88">
        <v>-80.176956000000004</v>
      </c>
      <c r="L121" s="88">
        <v>-69.663398999999998</v>
      </c>
      <c r="N121" s="6">
        <f t="shared" si="17"/>
        <v>8</v>
      </c>
      <c r="O121" s="6">
        <f t="shared" si="15"/>
        <v>-70.961287999999996</v>
      </c>
    </row>
    <row r="122" spans="2:15" x14ac:dyDescent="0.25">
      <c r="B122" s="88">
        <v>10888888888.889</v>
      </c>
      <c r="C122" s="88">
        <v>-87.455100999999999</v>
      </c>
      <c r="D122" s="88">
        <v>-77.725876</v>
      </c>
      <c r="F122" s="6" t="s">
        <v>21</v>
      </c>
      <c r="J122" s="88">
        <v>10888888888.889</v>
      </c>
      <c r="K122" s="88">
        <v>-80.122283999999993</v>
      </c>
      <c r="L122" s="88">
        <v>-69.507323999999997</v>
      </c>
      <c r="N122" s="6" t="s">
        <v>21</v>
      </c>
    </row>
    <row r="123" spans="2:15" x14ac:dyDescent="0.25">
      <c r="B123" s="88">
        <v>11000000000</v>
      </c>
      <c r="C123" s="88">
        <v>-84.909225000000006</v>
      </c>
      <c r="D123" s="88">
        <v>-72.911368999999993</v>
      </c>
      <c r="J123" s="88">
        <v>11000000000</v>
      </c>
      <c r="K123" s="88">
        <v>-80.098793000000001</v>
      </c>
      <c r="L123" s="88">
        <v>-70.372139000000004</v>
      </c>
    </row>
    <row r="124" spans="2:15" x14ac:dyDescent="0.25">
      <c r="B124" s="88" t="s">
        <v>21</v>
      </c>
      <c r="J124" s="88" t="s">
        <v>21</v>
      </c>
    </row>
    <row r="127" spans="2:15" x14ac:dyDescent="0.25">
      <c r="B127" s="88" t="s">
        <v>25</v>
      </c>
      <c r="J127" s="88" t="s">
        <v>25</v>
      </c>
    </row>
    <row r="128" spans="2:15" x14ac:dyDescent="0.25">
      <c r="B128" s="88" t="s">
        <v>19</v>
      </c>
      <c r="C128" s="88" t="s">
        <v>122</v>
      </c>
      <c r="D128" s="88" t="s">
        <v>30</v>
      </c>
      <c r="J128" s="88" t="s">
        <v>19</v>
      </c>
      <c r="K128" s="88" t="s">
        <v>122</v>
      </c>
      <c r="L128" s="88" t="s">
        <v>30</v>
      </c>
    </row>
    <row r="129" spans="2:12" x14ac:dyDescent="0.25">
      <c r="B129" s="88">
        <v>2200000000</v>
      </c>
      <c r="C129" s="88">
        <v>-96.876343000000006</v>
      </c>
      <c r="D129" s="88">
        <v>-87.157516000000001</v>
      </c>
      <c r="J129" s="88">
        <v>2200000000</v>
      </c>
      <c r="K129" s="88">
        <v>-99.281684999999996</v>
      </c>
      <c r="L129" s="88">
        <v>-88.486953999999997</v>
      </c>
    </row>
    <row r="130" spans="2:12" x14ac:dyDescent="0.25">
      <c r="B130" s="88">
        <v>2522222222.2221999</v>
      </c>
      <c r="C130" s="88">
        <v>-96.663734000000005</v>
      </c>
      <c r="D130" s="88">
        <v>-91.011825999999999</v>
      </c>
      <c r="J130" s="88">
        <v>2522222222.2221999</v>
      </c>
      <c r="K130" s="88">
        <v>-97.778191000000007</v>
      </c>
      <c r="L130" s="88">
        <v>-91.310706999999994</v>
      </c>
    </row>
    <row r="131" spans="2:12" x14ac:dyDescent="0.25">
      <c r="B131" s="88">
        <v>2844444444.4443998</v>
      </c>
      <c r="C131" s="88">
        <v>-97.101471000000004</v>
      </c>
      <c r="D131" s="88">
        <v>-90.743988000000002</v>
      </c>
      <c r="J131" s="88">
        <v>2844444444.4443998</v>
      </c>
      <c r="K131" s="88">
        <v>-100.00594</v>
      </c>
      <c r="L131" s="88">
        <v>-93.584182999999996</v>
      </c>
    </row>
    <row r="132" spans="2:12" x14ac:dyDescent="0.25">
      <c r="B132" s="88">
        <v>3166666666.6666999</v>
      </c>
      <c r="C132" s="88">
        <v>-96.270790000000005</v>
      </c>
      <c r="D132" s="88">
        <v>-90.500945999999999</v>
      </c>
      <c r="J132" s="88">
        <v>3166666666.6666999</v>
      </c>
      <c r="K132" s="88">
        <v>-98.886313999999999</v>
      </c>
      <c r="L132" s="88">
        <v>-91.663573999999997</v>
      </c>
    </row>
    <row r="133" spans="2:12" x14ac:dyDescent="0.25">
      <c r="B133" s="88">
        <v>3488888888.8888998</v>
      </c>
      <c r="C133" s="88">
        <v>-98.464377999999996</v>
      </c>
      <c r="D133" s="88">
        <v>-92.536925999999994</v>
      </c>
      <c r="J133" s="88">
        <v>3488888888.8888998</v>
      </c>
      <c r="K133" s="88">
        <v>-96.340378000000001</v>
      </c>
      <c r="L133" s="88">
        <v>-88.773833999999994</v>
      </c>
    </row>
    <row r="134" spans="2:12" x14ac:dyDescent="0.25">
      <c r="B134" s="88">
        <v>3811111111.1111002</v>
      </c>
      <c r="C134" s="88">
        <v>-98.043548999999999</v>
      </c>
      <c r="D134" s="88">
        <v>-91.465384999999998</v>
      </c>
      <c r="J134" s="88">
        <v>3811111111.1111002</v>
      </c>
      <c r="K134" s="88">
        <v>-100.65913</v>
      </c>
      <c r="L134" s="88">
        <v>-92.988410999999999</v>
      </c>
    </row>
    <row r="135" spans="2:12" x14ac:dyDescent="0.25">
      <c r="B135" s="88">
        <v>4133333333.3333001</v>
      </c>
      <c r="C135" s="88">
        <v>-96.170883000000003</v>
      </c>
      <c r="D135" s="88">
        <v>-88.948586000000006</v>
      </c>
      <c r="J135" s="88">
        <v>4133333333.3333001</v>
      </c>
      <c r="K135" s="88">
        <v>-96.066856000000001</v>
      </c>
      <c r="L135" s="88">
        <v>-88.474670000000003</v>
      </c>
    </row>
    <row r="136" spans="2:12" x14ac:dyDescent="0.25">
      <c r="B136" s="88">
        <v>4455555555.5556002</v>
      </c>
      <c r="C136" s="88">
        <v>-97.693420000000003</v>
      </c>
      <c r="D136" s="88">
        <v>-90.629181000000003</v>
      </c>
      <c r="J136" s="88">
        <v>4455555555.5556002</v>
      </c>
      <c r="K136" s="88">
        <v>-97.650077999999993</v>
      </c>
      <c r="L136" s="88">
        <v>-90.223167000000004</v>
      </c>
    </row>
    <row r="137" spans="2:12" x14ac:dyDescent="0.25">
      <c r="B137" s="88">
        <v>4777777777.7777996</v>
      </c>
      <c r="C137" s="88">
        <v>-98.525847999999996</v>
      </c>
      <c r="D137" s="88">
        <v>-91.599402999999995</v>
      </c>
      <c r="J137" s="88">
        <v>4777777777.7777996</v>
      </c>
      <c r="K137" s="88">
        <v>-98.539658000000003</v>
      </c>
      <c r="L137" s="88">
        <v>-90.773628000000002</v>
      </c>
    </row>
    <row r="138" spans="2:12" x14ac:dyDescent="0.25">
      <c r="B138" s="88">
        <v>5100000000</v>
      </c>
      <c r="C138" s="88">
        <v>-96.186935000000005</v>
      </c>
      <c r="D138" s="88">
        <v>-89.412979000000007</v>
      </c>
      <c r="J138" s="88">
        <v>5100000000</v>
      </c>
      <c r="K138" s="88">
        <v>-101.00389</v>
      </c>
      <c r="L138" s="88">
        <v>-93.000579999999999</v>
      </c>
    </row>
    <row r="139" spans="2:12" x14ac:dyDescent="0.25">
      <c r="B139" s="88">
        <v>5422222222.2222004</v>
      </c>
      <c r="C139" s="88">
        <v>-86.695755000000005</v>
      </c>
      <c r="D139" s="88">
        <v>-79.881614999999996</v>
      </c>
      <c r="J139" s="88">
        <v>5422222222.2222004</v>
      </c>
      <c r="K139" s="88">
        <v>-88.803864000000004</v>
      </c>
      <c r="L139" s="88">
        <v>-80.703666999999996</v>
      </c>
    </row>
    <row r="140" spans="2:12" x14ac:dyDescent="0.25">
      <c r="B140" s="88">
        <v>5744444444.4443998</v>
      </c>
      <c r="C140" s="88">
        <v>-87.632851000000002</v>
      </c>
      <c r="D140" s="88">
        <v>-80.365288000000007</v>
      </c>
      <c r="J140" s="88">
        <v>5744444444.4443998</v>
      </c>
      <c r="K140" s="88">
        <v>-87.016388000000006</v>
      </c>
      <c r="L140" s="88">
        <v>-79.054137999999995</v>
      </c>
    </row>
    <row r="141" spans="2:12" x14ac:dyDescent="0.25">
      <c r="B141" s="88">
        <v>6066666666.6667004</v>
      </c>
      <c r="C141" s="88">
        <v>-89.469284000000002</v>
      </c>
      <c r="D141" s="88">
        <v>-81.603560999999999</v>
      </c>
      <c r="J141" s="88">
        <v>6066666666.6667004</v>
      </c>
      <c r="K141" s="88">
        <v>-87.031684999999996</v>
      </c>
      <c r="L141" s="88">
        <v>-78.979125999999994</v>
      </c>
    </row>
    <row r="142" spans="2:12" x14ac:dyDescent="0.25">
      <c r="B142" s="88">
        <v>6388888888.8888998</v>
      </c>
      <c r="C142" s="88">
        <v>-87.149901999999997</v>
      </c>
      <c r="D142" s="88">
        <v>-77.624161000000001</v>
      </c>
      <c r="J142" s="88">
        <v>6388888888.8888998</v>
      </c>
      <c r="K142" s="88">
        <v>-86.327095</v>
      </c>
      <c r="L142" s="88">
        <v>-78.142837999999998</v>
      </c>
    </row>
    <row r="143" spans="2:12" x14ac:dyDescent="0.25">
      <c r="B143" s="88">
        <v>6711111111.1111002</v>
      </c>
      <c r="C143" s="88">
        <v>-86.419083000000001</v>
      </c>
      <c r="D143" s="88">
        <v>-76.523346000000004</v>
      </c>
      <c r="J143" s="88">
        <v>6711111111.1111002</v>
      </c>
      <c r="K143" s="88">
        <v>-86.877967999999996</v>
      </c>
      <c r="L143" s="88">
        <v>-77.631538000000006</v>
      </c>
    </row>
    <row r="144" spans="2:12" x14ac:dyDescent="0.25">
      <c r="B144" s="88">
        <v>7033333333.3332996</v>
      </c>
      <c r="C144" s="88">
        <v>-89.042465000000007</v>
      </c>
      <c r="D144" s="88">
        <v>-79.445815999999994</v>
      </c>
      <c r="J144" s="88">
        <v>7033333333.3332996</v>
      </c>
      <c r="K144" s="88">
        <v>-85.481339000000006</v>
      </c>
      <c r="L144" s="88">
        <v>-75.435867000000002</v>
      </c>
    </row>
    <row r="145" spans="2:12" x14ac:dyDescent="0.25">
      <c r="B145" s="88">
        <v>7355555555.5556002</v>
      </c>
      <c r="C145" s="88">
        <v>-85.891730999999993</v>
      </c>
      <c r="D145" s="88">
        <v>-76.783905000000004</v>
      </c>
      <c r="J145" s="88">
        <v>7355555555.5556002</v>
      </c>
      <c r="K145" s="88">
        <v>-84.789435999999995</v>
      </c>
      <c r="L145" s="88">
        <v>-74.275879000000003</v>
      </c>
    </row>
    <row r="146" spans="2:12" x14ac:dyDescent="0.25">
      <c r="B146" s="88">
        <v>7677777777.7777996</v>
      </c>
      <c r="C146" s="88">
        <v>-82.460624999999993</v>
      </c>
      <c r="D146" s="88">
        <v>-72.731399999999994</v>
      </c>
      <c r="J146" s="88">
        <v>7677777777.7777996</v>
      </c>
      <c r="K146" s="88">
        <v>-84.230011000000005</v>
      </c>
      <c r="L146" s="88">
        <v>-73.615043999999997</v>
      </c>
    </row>
    <row r="147" spans="2:12" x14ac:dyDescent="0.25">
      <c r="B147" s="88">
        <v>8000000000</v>
      </c>
      <c r="C147" s="88">
        <v>-85.183448999999996</v>
      </c>
      <c r="D147" s="88">
        <v>-73.185592999999997</v>
      </c>
      <c r="J147" s="88">
        <v>8000000000</v>
      </c>
      <c r="K147" s="88">
        <v>-80.687943000000004</v>
      </c>
      <c r="L147" s="88">
        <v>-70.961287999999996</v>
      </c>
    </row>
    <row r="148" spans="2:12" x14ac:dyDescent="0.25">
      <c r="B148" s="88" t="s">
        <v>21</v>
      </c>
      <c r="J148" s="88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604"/>
  <sheetViews>
    <sheetView workbookViewId="0">
      <selection activeCell="T9" sqref="T9"/>
    </sheetView>
  </sheetViews>
  <sheetFormatPr defaultRowHeight="15" x14ac:dyDescent="0.25"/>
  <cols>
    <col min="1" max="1" width="13.7109375" style="40" customWidth="1"/>
    <col min="2" max="4" width="9.140625" style="88"/>
    <col min="5" max="5" width="2" style="7" customWidth="1"/>
    <col min="6" max="6" width="17.42578125" style="6" bestFit="1" customWidth="1"/>
    <col min="7" max="7" width="25.28515625" style="6" bestFit="1" customWidth="1"/>
    <col min="8" max="8" width="9.28515625" style="90" bestFit="1" customWidth="1"/>
    <col min="9" max="9" width="13.7109375" style="40" customWidth="1"/>
    <col min="10" max="12" width="9.140625" style="88"/>
    <col min="13" max="13" width="2" style="7" customWidth="1"/>
    <col min="14" max="14" width="17.42578125" style="6" bestFit="1" customWidth="1"/>
    <col min="15" max="15" width="25.28515625" style="6" bestFit="1" customWidth="1"/>
    <col min="16" max="16" width="9.28515625" style="90" bestFit="1" customWidth="1"/>
    <col min="17" max="17" width="2" style="7" customWidth="1"/>
  </cols>
  <sheetData>
    <row r="1" spans="1:17" x14ac:dyDescent="0.25">
      <c r="B1" s="88" t="s">
        <v>95</v>
      </c>
      <c r="E1" s="10"/>
      <c r="G1" s="6" t="s">
        <v>16</v>
      </c>
      <c r="J1" s="88" t="s">
        <v>95</v>
      </c>
      <c r="M1" s="10"/>
      <c r="O1" s="6" t="s">
        <v>17</v>
      </c>
      <c r="Q1" s="10"/>
    </row>
    <row r="2" spans="1:17" x14ac:dyDescent="0.25">
      <c r="A2" s="50" t="s">
        <v>111</v>
      </c>
      <c r="B2" s="88" t="s">
        <v>256</v>
      </c>
      <c r="C2" s="88" t="s">
        <v>270</v>
      </c>
      <c r="D2" s="88" t="s">
        <v>272</v>
      </c>
      <c r="E2" s="10"/>
      <c r="F2" s="15"/>
      <c r="G2" s="82" t="s">
        <v>294</v>
      </c>
      <c r="I2" s="50" t="s">
        <v>108</v>
      </c>
      <c r="J2" s="88" t="s">
        <v>256</v>
      </c>
      <c r="K2" s="88" t="s">
        <v>270</v>
      </c>
      <c r="L2" s="88" t="s">
        <v>272</v>
      </c>
      <c r="M2" s="10"/>
      <c r="N2" s="15"/>
      <c r="O2" s="82" t="s">
        <v>294</v>
      </c>
      <c r="Q2" s="10"/>
    </row>
    <row r="3" spans="1:17" x14ac:dyDescent="0.25">
      <c r="B3" s="88" t="s">
        <v>215</v>
      </c>
      <c r="C3" s="88" t="s">
        <v>271</v>
      </c>
      <c r="D3" s="88" t="s">
        <v>311</v>
      </c>
      <c r="E3" s="10"/>
      <c r="F3" s="15"/>
      <c r="G3" s="13"/>
      <c r="J3" s="88" t="s">
        <v>215</v>
      </c>
      <c r="K3" s="88" t="s">
        <v>271</v>
      </c>
      <c r="L3" s="88" t="s">
        <v>312</v>
      </c>
      <c r="M3" s="10"/>
      <c r="N3" s="15"/>
      <c r="O3" s="13"/>
      <c r="Q3" s="10"/>
    </row>
    <row r="4" spans="1:17" x14ac:dyDescent="0.25">
      <c r="B4" s="88" t="s">
        <v>98</v>
      </c>
      <c r="E4" s="10"/>
      <c r="G4" s="41" t="s">
        <v>20</v>
      </c>
      <c r="J4" s="88" t="s">
        <v>98</v>
      </c>
      <c r="M4" s="10"/>
      <c r="O4" s="41" t="s">
        <v>20</v>
      </c>
      <c r="Q4" s="10"/>
    </row>
    <row r="5" spans="1:17" x14ac:dyDescent="0.25">
      <c r="E5" s="10"/>
      <c r="F5" s="6" t="s">
        <v>18</v>
      </c>
      <c r="M5" s="10"/>
      <c r="N5" s="6" t="s">
        <v>18</v>
      </c>
      <c r="Q5" s="10"/>
    </row>
    <row r="6" spans="1:17" ht="15.75" x14ac:dyDescent="0.25">
      <c r="E6" s="10"/>
      <c r="F6" s="6" t="s">
        <v>19</v>
      </c>
      <c r="G6" s="6" t="str">
        <f t="shared" ref="G6:G25" si="0">D32</f>
        <v>1Ix2L dBc Log Mag(dB)</v>
      </c>
      <c r="H6" s="35">
        <v>1</v>
      </c>
      <c r="M6" s="10"/>
      <c r="N6" s="6" t="s">
        <v>19</v>
      </c>
      <c r="O6" s="6" t="str">
        <f t="shared" ref="O6:O25" si="1">L32</f>
        <v>1Ix2L dBc Log Mag(dB)</v>
      </c>
      <c r="P6" s="35">
        <v>1</v>
      </c>
      <c r="Q6" s="10"/>
    </row>
    <row r="7" spans="1:17" ht="15.75" x14ac:dyDescent="0.25">
      <c r="B7" s="88" t="s">
        <v>99</v>
      </c>
      <c r="E7" s="10"/>
      <c r="F7" s="6">
        <f t="shared" ref="F7:F25" si="2">B33/1000000000</f>
        <v>18.091000000000001</v>
      </c>
      <c r="G7" s="6">
        <f t="shared" si="0"/>
        <v>-19.674140999999999</v>
      </c>
      <c r="H7" s="36">
        <f>ABS(AVERAGE(G7:G25)-(H6-1)*5)</f>
        <v>25.541073578947373</v>
      </c>
      <c r="J7" s="88" t="s">
        <v>99</v>
      </c>
      <c r="M7" s="10"/>
      <c r="N7" s="6">
        <f t="shared" ref="N7:N25" si="3">J33/1000000000</f>
        <v>18.091000000000001</v>
      </c>
      <c r="O7" s="6">
        <f t="shared" si="1"/>
        <v>-39.908507999999998</v>
      </c>
      <c r="P7" s="36">
        <f>ABS(AVERAGE(O7:O25)-(P6-1)*5)</f>
        <v>36.258863000000005</v>
      </c>
      <c r="Q7" s="10"/>
    </row>
    <row r="8" spans="1:17" x14ac:dyDescent="0.25">
      <c r="B8" s="88" t="s">
        <v>19</v>
      </c>
      <c r="C8" s="88" t="s">
        <v>116</v>
      </c>
      <c r="E8" s="10"/>
      <c r="F8" s="6">
        <f t="shared" si="2"/>
        <v>19.530388888889</v>
      </c>
      <c r="G8" s="6">
        <f t="shared" si="0"/>
        <v>-26.885338000000001</v>
      </c>
      <c r="J8" s="88" t="s">
        <v>19</v>
      </c>
      <c r="K8" s="88" t="s">
        <v>116</v>
      </c>
      <c r="M8" s="10"/>
      <c r="N8" s="6">
        <f t="shared" si="3"/>
        <v>19.530388888889</v>
      </c>
      <c r="O8" s="6">
        <f t="shared" si="1"/>
        <v>-43.764164000000001</v>
      </c>
      <c r="Q8" s="10"/>
    </row>
    <row r="9" spans="1:17" x14ac:dyDescent="0.25">
      <c r="B9" s="88">
        <v>9000000000</v>
      </c>
      <c r="C9" s="88">
        <v>-10.375063000000001</v>
      </c>
      <c r="E9" s="10"/>
      <c r="F9" s="6">
        <f t="shared" si="2"/>
        <v>20.969777777777999</v>
      </c>
      <c r="G9" s="6">
        <f t="shared" si="0"/>
        <v>-31.682165000000001</v>
      </c>
      <c r="J9" s="88">
        <v>9000000000</v>
      </c>
      <c r="K9" s="88">
        <v>-11.137980000000001</v>
      </c>
      <c r="M9" s="10"/>
      <c r="N9" s="6">
        <f t="shared" si="3"/>
        <v>20.969777777777999</v>
      </c>
      <c r="O9" s="6">
        <f t="shared" si="1"/>
        <v>-39.059494000000001</v>
      </c>
      <c r="Q9" s="10"/>
    </row>
    <row r="10" spans="1:17" x14ac:dyDescent="0.25">
      <c r="B10" s="88">
        <v>10944444444.444</v>
      </c>
      <c r="C10" s="88">
        <v>-5.4414129000000004</v>
      </c>
      <c r="E10" s="10"/>
      <c r="F10" s="6">
        <f t="shared" si="2"/>
        <v>22.409166666667002</v>
      </c>
      <c r="G10" s="6">
        <f t="shared" si="0"/>
        <v>-38.127459999999999</v>
      </c>
      <c r="J10" s="88">
        <v>10944444444.444</v>
      </c>
      <c r="K10" s="88">
        <v>-6.6425055999999998</v>
      </c>
      <c r="M10" s="10"/>
      <c r="N10" s="6">
        <f t="shared" si="3"/>
        <v>22.409166666667002</v>
      </c>
      <c r="O10" s="6">
        <f t="shared" si="1"/>
        <v>-34.741523999999998</v>
      </c>
      <c r="Q10" s="10"/>
    </row>
    <row r="11" spans="1:17" x14ac:dyDescent="0.25">
      <c r="B11" s="88">
        <v>12888888888.889</v>
      </c>
      <c r="C11" s="88">
        <v>-6.2171674000000001</v>
      </c>
      <c r="E11" s="10"/>
      <c r="F11" s="6">
        <f t="shared" si="2"/>
        <v>23.848555555556</v>
      </c>
      <c r="G11" s="6">
        <f t="shared" si="0"/>
        <v>-36.628543999999998</v>
      </c>
      <c r="J11" s="88">
        <v>12888888888.889</v>
      </c>
      <c r="K11" s="88">
        <v>-6.4686865999999998</v>
      </c>
      <c r="M11" s="10"/>
      <c r="N11" s="6">
        <f t="shared" si="3"/>
        <v>23.848555555556</v>
      </c>
      <c r="O11" s="6">
        <f t="shared" si="1"/>
        <v>-34.005130999999999</v>
      </c>
      <c r="Q11" s="10"/>
    </row>
    <row r="12" spans="1:17" x14ac:dyDescent="0.25">
      <c r="B12" s="88">
        <v>14833333333.333</v>
      </c>
      <c r="C12" s="88">
        <v>-5.7241796999999996</v>
      </c>
      <c r="E12" s="10"/>
      <c r="F12" s="6">
        <f t="shared" si="2"/>
        <v>25.287944444444001</v>
      </c>
      <c r="G12" s="6">
        <f t="shared" si="0"/>
        <v>-30.889991999999999</v>
      </c>
      <c r="J12" s="88">
        <v>14833333333.333</v>
      </c>
      <c r="K12" s="88">
        <v>-7.2341370999999999</v>
      </c>
      <c r="M12" s="10"/>
      <c r="N12" s="6">
        <f t="shared" si="3"/>
        <v>25.287944444444001</v>
      </c>
      <c r="O12" s="6">
        <f t="shared" si="1"/>
        <v>-33.740043999999997</v>
      </c>
      <c r="Q12" s="10"/>
    </row>
    <row r="13" spans="1:17" x14ac:dyDescent="0.25">
      <c r="B13" s="88">
        <v>16777777777.778</v>
      </c>
      <c r="C13" s="88">
        <v>-5.8781691</v>
      </c>
      <c r="E13" s="10"/>
      <c r="F13" s="6">
        <f t="shared" si="2"/>
        <v>26.727333333333</v>
      </c>
      <c r="G13" s="6">
        <f t="shared" si="0"/>
        <v>-26.514918999999999</v>
      </c>
      <c r="J13" s="88">
        <v>16777777777.778</v>
      </c>
      <c r="K13" s="88">
        <v>-7.5589871000000004</v>
      </c>
      <c r="M13" s="10"/>
      <c r="N13" s="6">
        <f t="shared" si="3"/>
        <v>26.727333333333</v>
      </c>
      <c r="O13" s="6">
        <f t="shared" si="1"/>
        <v>-31.774038000000001</v>
      </c>
      <c r="Q13" s="10"/>
    </row>
    <row r="14" spans="1:17" x14ac:dyDescent="0.25">
      <c r="B14" s="88">
        <v>18722222222.222</v>
      </c>
      <c r="C14" s="88">
        <v>-6.5056042999999999</v>
      </c>
      <c r="E14" s="10"/>
      <c r="F14" s="6">
        <f t="shared" si="2"/>
        <v>28.166722222221999</v>
      </c>
      <c r="G14" s="6">
        <f t="shared" si="0"/>
        <v>-23.948236000000001</v>
      </c>
      <c r="J14" s="88">
        <v>18722222222.222</v>
      </c>
      <c r="K14" s="88">
        <v>-7.7197623000000002</v>
      </c>
      <c r="M14" s="10"/>
      <c r="N14" s="6">
        <f t="shared" si="3"/>
        <v>28.166722222221999</v>
      </c>
      <c r="O14" s="6">
        <f t="shared" si="1"/>
        <v>-31.424671</v>
      </c>
      <c r="Q14" s="10"/>
    </row>
    <row r="15" spans="1:17" x14ac:dyDescent="0.25">
      <c r="B15" s="88">
        <v>20666666666.667</v>
      </c>
      <c r="C15" s="88">
        <v>-7.0126800999999999</v>
      </c>
      <c r="E15" s="10"/>
      <c r="F15" s="6">
        <f t="shared" si="2"/>
        <v>29.606111111111002</v>
      </c>
      <c r="G15" s="6">
        <f t="shared" si="0"/>
        <v>-23.097162000000001</v>
      </c>
      <c r="J15" s="88">
        <v>20666666666.667</v>
      </c>
      <c r="K15" s="88">
        <v>-7.8547821000000004</v>
      </c>
      <c r="M15" s="10"/>
      <c r="N15" s="6">
        <f t="shared" si="3"/>
        <v>29.606111111111002</v>
      </c>
      <c r="O15" s="6">
        <f t="shared" si="1"/>
        <v>-31.819407999999999</v>
      </c>
      <c r="Q15" s="10"/>
    </row>
    <row r="16" spans="1:17" x14ac:dyDescent="0.25">
      <c r="B16" s="88">
        <v>22611111111.111</v>
      </c>
      <c r="C16" s="88">
        <v>-7.0323868000000003</v>
      </c>
      <c r="E16" s="10"/>
      <c r="F16" s="6">
        <f t="shared" si="2"/>
        <v>31.045500000000001</v>
      </c>
      <c r="G16" s="6">
        <f t="shared" si="0"/>
        <v>-22.729277</v>
      </c>
      <c r="J16" s="88">
        <v>22611111111.111</v>
      </c>
      <c r="K16" s="88">
        <v>-7.5181718000000002</v>
      </c>
      <c r="M16" s="10"/>
      <c r="N16" s="6">
        <f t="shared" si="3"/>
        <v>31.045500000000001</v>
      </c>
      <c r="O16" s="6">
        <f t="shared" si="1"/>
        <v>-33.330517</v>
      </c>
      <c r="Q16" s="10"/>
    </row>
    <row r="17" spans="2:17" x14ac:dyDescent="0.25">
      <c r="B17" s="88">
        <v>24555555555.556</v>
      </c>
      <c r="C17" s="88">
        <v>-6.9235939999999996</v>
      </c>
      <c r="E17" s="10"/>
      <c r="F17" s="6">
        <f t="shared" si="2"/>
        <v>32.484888888889003</v>
      </c>
      <c r="G17" s="6">
        <f t="shared" si="0"/>
        <v>-22.908155000000001</v>
      </c>
      <c r="J17" s="88">
        <v>24555555555.556</v>
      </c>
      <c r="K17" s="88">
        <v>-7.8254584999999999</v>
      </c>
      <c r="M17" s="10"/>
      <c r="N17" s="6">
        <f t="shared" si="3"/>
        <v>32.484888888889003</v>
      </c>
      <c r="O17" s="6">
        <f t="shared" si="1"/>
        <v>-37.912792000000003</v>
      </c>
      <c r="Q17" s="10"/>
    </row>
    <row r="18" spans="2:17" x14ac:dyDescent="0.25">
      <c r="B18" s="88">
        <v>26500000000</v>
      </c>
      <c r="C18" s="88">
        <v>-6.7606853999999998</v>
      </c>
      <c r="E18" s="10"/>
      <c r="F18" s="6">
        <f t="shared" si="2"/>
        <v>33.924277777778002</v>
      </c>
      <c r="G18" s="6">
        <f t="shared" si="0"/>
        <v>-24.498428000000001</v>
      </c>
      <c r="J18" s="88">
        <v>26500000000</v>
      </c>
      <c r="K18" s="88">
        <v>-8.0674113999999992</v>
      </c>
      <c r="M18" s="10"/>
      <c r="N18" s="6">
        <f t="shared" si="3"/>
        <v>33.924277777778002</v>
      </c>
      <c r="O18" s="6">
        <f t="shared" si="1"/>
        <v>-43.580196000000001</v>
      </c>
      <c r="Q18" s="10"/>
    </row>
    <row r="19" spans="2:17" x14ac:dyDescent="0.25">
      <c r="B19" s="88">
        <v>28444444444.444</v>
      </c>
      <c r="C19" s="88">
        <v>-6.9128164999999999</v>
      </c>
      <c r="E19" s="10"/>
      <c r="F19" s="6">
        <f t="shared" si="2"/>
        <v>35.363666666667001</v>
      </c>
      <c r="G19" s="6">
        <f t="shared" si="0"/>
        <v>-24.708877999999999</v>
      </c>
      <c r="J19" s="88">
        <v>28444444444.444</v>
      </c>
      <c r="K19" s="88">
        <v>-8.1213055000000001</v>
      </c>
      <c r="M19" s="10"/>
      <c r="N19" s="6">
        <f t="shared" si="3"/>
        <v>35.363666666667001</v>
      </c>
      <c r="O19" s="6">
        <f t="shared" si="1"/>
        <v>-34.796889999999998</v>
      </c>
      <c r="Q19" s="10"/>
    </row>
    <row r="20" spans="2:17" x14ac:dyDescent="0.25">
      <c r="B20" s="88">
        <v>30388888888.889</v>
      </c>
      <c r="C20" s="88">
        <v>-7.3029913999999998</v>
      </c>
      <c r="E20" s="10"/>
      <c r="F20" s="6">
        <f t="shared" si="2"/>
        <v>36.803055555556</v>
      </c>
      <c r="G20" s="6">
        <f t="shared" si="0"/>
        <v>-22.669111000000001</v>
      </c>
      <c r="J20" s="88">
        <v>30388888888.889</v>
      </c>
      <c r="K20" s="88">
        <v>-8.0358982000000001</v>
      </c>
      <c r="M20" s="10"/>
      <c r="N20" s="6">
        <f t="shared" si="3"/>
        <v>36.803055555556</v>
      </c>
      <c r="O20" s="6">
        <f t="shared" si="1"/>
        <v>-31.356894</v>
      </c>
      <c r="Q20" s="10"/>
    </row>
    <row r="21" spans="2:17" x14ac:dyDescent="0.25">
      <c r="B21" s="88">
        <v>32333333333.333</v>
      </c>
      <c r="C21" s="88">
        <v>-7.9283042000000004</v>
      </c>
      <c r="E21" s="10"/>
      <c r="F21" s="6">
        <f t="shared" si="2"/>
        <v>38.242444444443997</v>
      </c>
      <c r="G21" s="6">
        <f t="shared" si="0"/>
        <v>-21.800785000000001</v>
      </c>
      <c r="J21" s="88">
        <v>32333333333.333</v>
      </c>
      <c r="K21" s="88">
        <v>-8.0801076999999992</v>
      </c>
      <c r="M21" s="10"/>
      <c r="N21" s="6">
        <f t="shared" si="3"/>
        <v>38.242444444443997</v>
      </c>
      <c r="O21" s="6">
        <f t="shared" si="1"/>
        <v>-31.717797999999998</v>
      </c>
      <c r="Q21" s="10"/>
    </row>
    <row r="22" spans="2:17" x14ac:dyDescent="0.25">
      <c r="B22" s="88">
        <v>34277777777.778</v>
      </c>
      <c r="C22" s="88">
        <v>-9.4126052999999992</v>
      </c>
      <c r="E22" s="10"/>
      <c r="F22" s="6">
        <f t="shared" si="2"/>
        <v>39.681833333333003</v>
      </c>
      <c r="G22" s="6">
        <f t="shared" si="0"/>
        <v>-21.853565</v>
      </c>
      <c r="J22" s="88">
        <v>34277777777.778</v>
      </c>
      <c r="K22" s="88">
        <v>-8.2513094000000002</v>
      </c>
      <c r="M22" s="10"/>
      <c r="N22" s="6">
        <f t="shared" si="3"/>
        <v>39.681833333333003</v>
      </c>
      <c r="O22" s="6">
        <f t="shared" si="1"/>
        <v>-32.726311000000003</v>
      </c>
      <c r="Q22" s="10"/>
    </row>
    <row r="23" spans="2:17" x14ac:dyDescent="0.25">
      <c r="B23" s="88">
        <v>36222222222.222</v>
      </c>
      <c r="C23" s="88">
        <v>-9.9906606999999994</v>
      </c>
      <c r="E23" s="10"/>
      <c r="F23" s="6">
        <f t="shared" si="2"/>
        <v>41.121222222222002</v>
      </c>
      <c r="G23" s="6">
        <f t="shared" si="0"/>
        <v>-21.277425999999998</v>
      </c>
      <c r="J23" s="88">
        <v>36222222222.222</v>
      </c>
      <c r="K23" s="88">
        <v>-9.1975383999999991</v>
      </c>
      <c r="M23" s="10"/>
      <c r="N23" s="6">
        <f t="shared" si="3"/>
        <v>41.121222222222002</v>
      </c>
      <c r="O23" s="6">
        <f t="shared" si="1"/>
        <v>-36.279575000000001</v>
      </c>
      <c r="Q23" s="10"/>
    </row>
    <row r="24" spans="2:17" x14ac:dyDescent="0.25">
      <c r="B24" s="88">
        <v>38166666666.667</v>
      </c>
      <c r="C24" s="88">
        <v>-9.6426010000000009</v>
      </c>
      <c r="E24" s="10"/>
      <c r="F24" s="6">
        <f t="shared" si="2"/>
        <v>42.560611111111001</v>
      </c>
      <c r="G24" s="6">
        <f t="shared" si="0"/>
        <v>-21.931463000000001</v>
      </c>
      <c r="J24" s="88">
        <v>38166666666.667</v>
      </c>
      <c r="K24" s="88">
        <v>-10.152386999999999</v>
      </c>
      <c r="M24" s="10"/>
      <c r="N24" s="6">
        <f t="shared" si="3"/>
        <v>42.560611111111001</v>
      </c>
      <c r="O24" s="6">
        <f t="shared" si="1"/>
        <v>-40.415688000000003</v>
      </c>
      <c r="Q24" s="10"/>
    </row>
    <row r="25" spans="2:17" x14ac:dyDescent="0.25">
      <c r="B25" s="88">
        <v>40111111111.111</v>
      </c>
      <c r="C25" s="88">
        <v>-9.0815525000000008</v>
      </c>
      <c r="E25" s="10"/>
      <c r="F25" s="6">
        <f t="shared" si="2"/>
        <v>44</v>
      </c>
      <c r="G25" s="6">
        <f t="shared" si="0"/>
        <v>-23.455352999999999</v>
      </c>
      <c r="J25" s="88">
        <v>40111111111.111</v>
      </c>
      <c r="K25" s="88">
        <v>-10.426347</v>
      </c>
      <c r="M25" s="10"/>
      <c r="N25" s="6">
        <f t="shared" si="3"/>
        <v>44</v>
      </c>
      <c r="O25" s="6">
        <f t="shared" si="1"/>
        <v>-46.564754000000001</v>
      </c>
      <c r="Q25" s="10"/>
    </row>
    <row r="26" spans="2:17" x14ac:dyDescent="0.25">
      <c r="B26" s="88">
        <v>42055555555.556</v>
      </c>
      <c r="C26" s="88">
        <v>-9.7156420000000008</v>
      </c>
      <c r="E26" s="10"/>
      <c r="F26" s="6" t="s">
        <v>21</v>
      </c>
      <c r="J26" s="88">
        <v>42055555555.556</v>
      </c>
      <c r="K26" s="88">
        <v>-10.665820999999999</v>
      </c>
      <c r="M26" s="10"/>
      <c r="N26" s="6" t="s">
        <v>21</v>
      </c>
      <c r="Q26" s="10"/>
    </row>
    <row r="27" spans="2:17" x14ac:dyDescent="0.25">
      <c r="B27" s="88">
        <v>44000000000</v>
      </c>
      <c r="C27" s="88">
        <v>-11.962891000000001</v>
      </c>
      <c r="E27" s="10"/>
      <c r="J27" s="88">
        <v>44000000000</v>
      </c>
      <c r="K27" s="88">
        <v>-9.7644768000000006</v>
      </c>
      <c r="M27" s="10"/>
      <c r="Q27" s="10"/>
    </row>
    <row r="28" spans="2:17" x14ac:dyDescent="0.25">
      <c r="B28" s="88" t="s">
        <v>21</v>
      </c>
      <c r="E28" s="10"/>
      <c r="J28" s="88" t="s">
        <v>21</v>
      </c>
      <c r="M28" s="10"/>
      <c r="Q28" s="10"/>
    </row>
    <row r="29" spans="2:17" x14ac:dyDescent="0.25">
      <c r="E29" s="10"/>
      <c r="F29" s="6" t="s">
        <v>22</v>
      </c>
      <c r="M29" s="10"/>
      <c r="N29" s="6" t="s">
        <v>22</v>
      </c>
      <c r="Q29" s="10"/>
    </row>
    <row r="30" spans="2:17" ht="15.75" x14ac:dyDescent="0.25">
      <c r="E30" s="10"/>
      <c r="F30" s="6" t="s">
        <v>19</v>
      </c>
      <c r="G30" s="6" t="str">
        <f t="shared" ref="G30:G49" si="4">D56</f>
        <v>1Ix3L dBc Log Mag(dB)</v>
      </c>
      <c r="H30" s="35">
        <v>1</v>
      </c>
      <c r="M30" s="10"/>
      <c r="N30" s="6" t="s">
        <v>19</v>
      </c>
      <c r="O30" s="6" t="str">
        <f t="shared" ref="O30:O49" si="5">L56</f>
        <v>1Ix3L dBc Log Mag(dB)</v>
      </c>
      <c r="P30" s="35">
        <v>1</v>
      </c>
      <c r="Q30" s="10"/>
    </row>
    <row r="31" spans="2:17" ht="15.75" x14ac:dyDescent="0.25">
      <c r="B31" s="88" t="s">
        <v>18</v>
      </c>
      <c r="E31" s="10"/>
      <c r="F31" s="6">
        <f t="shared" ref="F31:F49" si="6">B57/1000000000</f>
        <v>27.091000000000001</v>
      </c>
      <c r="G31" s="6">
        <f t="shared" si="4"/>
        <v>-2.8050286999999998</v>
      </c>
      <c r="H31" s="36">
        <f>ABS(AVERAGE(G31:G49)-(H30-1)*5)</f>
        <v>13.42271347368421</v>
      </c>
      <c r="J31" s="88" t="s">
        <v>18</v>
      </c>
      <c r="M31" s="10"/>
      <c r="N31" s="6">
        <f t="shared" ref="N31:N49" si="7">J57/1000000000</f>
        <v>27.091000000000001</v>
      </c>
      <c r="O31" s="6">
        <f t="shared" si="5"/>
        <v>-3.2225799999999998</v>
      </c>
      <c r="P31" s="36">
        <f>ABS(AVERAGE(O31:O49)-(P30-1)*5)</f>
        <v>12.340165373684211</v>
      </c>
      <c r="Q31" s="10"/>
    </row>
    <row r="32" spans="2:17" x14ac:dyDescent="0.25">
      <c r="B32" s="88" t="s">
        <v>19</v>
      </c>
      <c r="C32" s="88" t="s">
        <v>146</v>
      </c>
      <c r="D32" s="88" t="s">
        <v>72</v>
      </c>
      <c r="E32" s="10"/>
      <c r="F32" s="6">
        <f t="shared" si="6"/>
        <v>28.030388888889</v>
      </c>
      <c r="G32" s="6">
        <f t="shared" si="4"/>
        <v>-9.2540282999999999</v>
      </c>
      <c r="J32" s="88" t="s">
        <v>19</v>
      </c>
      <c r="K32" s="88" t="s">
        <v>146</v>
      </c>
      <c r="L32" s="88" t="s">
        <v>72</v>
      </c>
      <c r="M32" s="10"/>
      <c r="N32" s="6">
        <f t="shared" si="7"/>
        <v>28.030388888889</v>
      </c>
      <c r="O32" s="6">
        <f t="shared" si="5"/>
        <v>-8.1969261000000007</v>
      </c>
      <c r="Q32" s="10"/>
    </row>
    <row r="33" spans="2:17" x14ac:dyDescent="0.25">
      <c r="B33" s="88">
        <v>18091000000</v>
      </c>
      <c r="C33" s="88">
        <v>-30.049204</v>
      </c>
      <c r="D33" s="88">
        <v>-19.674140999999999</v>
      </c>
      <c r="E33" s="10"/>
      <c r="F33" s="6">
        <f t="shared" si="6"/>
        <v>28.969777777777999</v>
      </c>
      <c r="G33" s="6">
        <f t="shared" si="4"/>
        <v>-10.561522999999999</v>
      </c>
      <c r="J33" s="88">
        <v>18091000000</v>
      </c>
      <c r="K33" s="88">
        <v>-51.046489999999999</v>
      </c>
      <c r="L33" s="88">
        <v>-39.908507999999998</v>
      </c>
      <c r="M33" s="10"/>
      <c r="N33" s="6">
        <f t="shared" si="7"/>
        <v>28.969777777777999</v>
      </c>
      <c r="O33" s="6">
        <f t="shared" si="5"/>
        <v>-10.055586</v>
      </c>
      <c r="Q33" s="10"/>
    </row>
    <row r="34" spans="2:17" x14ac:dyDescent="0.25">
      <c r="B34" s="88">
        <v>19530388888.889</v>
      </c>
      <c r="C34" s="88">
        <v>-32.326751999999999</v>
      </c>
      <c r="D34" s="88">
        <v>-26.885338000000001</v>
      </c>
      <c r="E34" s="10"/>
      <c r="F34" s="6">
        <f t="shared" si="6"/>
        <v>29.909166666667002</v>
      </c>
      <c r="G34" s="6">
        <f t="shared" si="4"/>
        <v>-13.521276</v>
      </c>
      <c r="J34" s="88">
        <v>19530388888.889</v>
      </c>
      <c r="K34" s="88">
        <v>-50.406669999999998</v>
      </c>
      <c r="L34" s="88">
        <v>-43.764164000000001</v>
      </c>
      <c r="M34" s="10"/>
      <c r="N34" s="6">
        <f t="shared" si="7"/>
        <v>29.909166666667002</v>
      </c>
      <c r="O34" s="6">
        <f t="shared" si="5"/>
        <v>-10.779337999999999</v>
      </c>
      <c r="Q34" s="10"/>
    </row>
    <row r="35" spans="2:17" x14ac:dyDescent="0.25">
      <c r="B35" s="88">
        <v>20969777777.778</v>
      </c>
      <c r="C35" s="88">
        <v>-37.899334000000003</v>
      </c>
      <c r="D35" s="88">
        <v>-31.682165000000001</v>
      </c>
      <c r="E35" s="10"/>
      <c r="F35" s="6">
        <f t="shared" si="6"/>
        <v>30.848555555556</v>
      </c>
      <c r="G35" s="6">
        <f t="shared" si="4"/>
        <v>-15.782863000000001</v>
      </c>
      <c r="J35" s="88">
        <v>20969777777.778</v>
      </c>
      <c r="K35" s="88">
        <v>-45.528179000000002</v>
      </c>
      <c r="L35" s="88">
        <v>-39.059494000000001</v>
      </c>
      <c r="M35" s="10"/>
      <c r="N35" s="6">
        <f t="shared" si="7"/>
        <v>30.848555555556</v>
      </c>
      <c r="O35" s="6">
        <f t="shared" si="5"/>
        <v>-11.415613</v>
      </c>
      <c r="Q35" s="10"/>
    </row>
    <row r="36" spans="2:17" x14ac:dyDescent="0.25">
      <c r="B36" s="88">
        <v>22409166666.667</v>
      </c>
      <c r="C36" s="88">
        <v>-43.851643000000003</v>
      </c>
      <c r="D36" s="88">
        <v>-38.127459999999999</v>
      </c>
      <c r="E36" s="10"/>
      <c r="F36" s="6">
        <f t="shared" si="6"/>
        <v>31.787944444444001</v>
      </c>
      <c r="G36" s="6">
        <f t="shared" si="4"/>
        <v>-16.358286</v>
      </c>
      <c r="J36" s="88">
        <v>22409166666.667</v>
      </c>
      <c r="K36" s="88">
        <v>-41.975658000000003</v>
      </c>
      <c r="L36" s="88">
        <v>-34.741523999999998</v>
      </c>
      <c r="M36" s="10"/>
      <c r="N36" s="6">
        <f t="shared" si="7"/>
        <v>31.787944444444001</v>
      </c>
      <c r="O36" s="6">
        <f t="shared" si="5"/>
        <v>-12.133353</v>
      </c>
      <c r="Q36" s="10"/>
    </row>
    <row r="37" spans="2:17" x14ac:dyDescent="0.25">
      <c r="B37" s="88">
        <v>23848555555.556</v>
      </c>
      <c r="C37" s="88">
        <v>-42.506714000000002</v>
      </c>
      <c r="D37" s="88">
        <v>-36.628543999999998</v>
      </c>
      <c r="E37" s="10"/>
      <c r="F37" s="6">
        <f t="shared" si="6"/>
        <v>32.727333333333</v>
      </c>
      <c r="G37" s="6">
        <f t="shared" si="4"/>
        <v>-15.702636999999999</v>
      </c>
      <c r="J37" s="88">
        <v>23848555555.556</v>
      </c>
      <c r="K37" s="88">
        <v>-41.564117000000003</v>
      </c>
      <c r="L37" s="88">
        <v>-34.005130999999999</v>
      </c>
      <c r="M37" s="10"/>
      <c r="N37" s="6">
        <f t="shared" si="7"/>
        <v>32.727333333333</v>
      </c>
      <c r="O37" s="6">
        <f t="shared" si="5"/>
        <v>-12.905078</v>
      </c>
      <c r="Q37" s="10"/>
    </row>
    <row r="38" spans="2:17" x14ac:dyDescent="0.25">
      <c r="B38" s="88">
        <v>25287944444.444</v>
      </c>
      <c r="C38" s="88">
        <v>-37.395595999999998</v>
      </c>
      <c r="D38" s="88">
        <v>-30.889991999999999</v>
      </c>
      <c r="E38" s="10"/>
      <c r="F38" s="6">
        <f t="shared" si="6"/>
        <v>33.666722222221999</v>
      </c>
      <c r="G38" s="6">
        <f t="shared" si="4"/>
        <v>-16.401271999999999</v>
      </c>
      <c r="J38" s="88">
        <v>25287944444.444</v>
      </c>
      <c r="K38" s="88">
        <v>-41.459805000000003</v>
      </c>
      <c r="L38" s="88">
        <v>-33.740043999999997</v>
      </c>
      <c r="M38" s="10"/>
      <c r="N38" s="6">
        <f t="shared" si="7"/>
        <v>33.666722222221999</v>
      </c>
      <c r="O38" s="6">
        <f t="shared" si="5"/>
        <v>-14.199354</v>
      </c>
      <c r="Q38" s="10"/>
    </row>
    <row r="39" spans="2:17" x14ac:dyDescent="0.25">
      <c r="B39" s="88">
        <v>26727333333.333</v>
      </c>
      <c r="C39" s="88">
        <v>-33.527599000000002</v>
      </c>
      <c r="D39" s="88">
        <v>-26.514918999999999</v>
      </c>
      <c r="E39" s="10"/>
      <c r="F39" s="6">
        <f t="shared" si="6"/>
        <v>34.606111111110998</v>
      </c>
      <c r="G39" s="6">
        <f t="shared" si="4"/>
        <v>-16.382929000000001</v>
      </c>
      <c r="J39" s="88">
        <v>26727333333.333</v>
      </c>
      <c r="K39" s="88">
        <v>-39.628819</v>
      </c>
      <c r="L39" s="88">
        <v>-31.774038000000001</v>
      </c>
      <c r="M39" s="10"/>
      <c r="N39" s="6">
        <f t="shared" si="7"/>
        <v>34.606111111110998</v>
      </c>
      <c r="O39" s="6">
        <f t="shared" si="5"/>
        <v>-14.165075</v>
      </c>
      <c r="Q39" s="10"/>
    </row>
    <row r="40" spans="2:17" x14ac:dyDescent="0.25">
      <c r="B40" s="88">
        <v>28166722222.222</v>
      </c>
      <c r="C40" s="88">
        <v>-30.980623000000001</v>
      </c>
      <c r="D40" s="88">
        <v>-23.948236000000001</v>
      </c>
      <c r="E40" s="10"/>
      <c r="F40" s="6">
        <f t="shared" si="6"/>
        <v>35.545499999999997</v>
      </c>
      <c r="G40" s="6">
        <f t="shared" si="4"/>
        <v>-15.849261</v>
      </c>
      <c r="J40" s="88">
        <v>28166722222.222</v>
      </c>
      <c r="K40" s="88">
        <v>-38.942844000000001</v>
      </c>
      <c r="L40" s="88">
        <v>-31.424671</v>
      </c>
      <c r="M40" s="10"/>
      <c r="N40" s="6">
        <f t="shared" si="7"/>
        <v>35.545499999999997</v>
      </c>
      <c r="O40" s="6">
        <f t="shared" si="5"/>
        <v>-14.955303000000001</v>
      </c>
      <c r="Q40" s="10"/>
    </row>
    <row r="41" spans="2:17" x14ac:dyDescent="0.25">
      <c r="B41" s="88">
        <v>29606111111.111</v>
      </c>
      <c r="C41" s="88">
        <v>-30.020758000000001</v>
      </c>
      <c r="D41" s="88">
        <v>-23.097162000000001</v>
      </c>
      <c r="E41" s="10"/>
      <c r="F41" s="6">
        <f t="shared" si="6"/>
        <v>36.484888888889003</v>
      </c>
      <c r="G41" s="6">
        <f t="shared" si="4"/>
        <v>-14.812381</v>
      </c>
      <c r="J41" s="88">
        <v>29606111111.111</v>
      </c>
      <c r="K41" s="88">
        <v>-39.644866999999998</v>
      </c>
      <c r="L41" s="88">
        <v>-31.819407999999999</v>
      </c>
      <c r="M41" s="10"/>
      <c r="N41" s="6">
        <f t="shared" si="7"/>
        <v>36.484888888889003</v>
      </c>
      <c r="O41" s="6">
        <f t="shared" si="5"/>
        <v>-17.066092999999999</v>
      </c>
      <c r="Q41" s="10"/>
    </row>
    <row r="42" spans="2:17" x14ac:dyDescent="0.25">
      <c r="B42" s="88">
        <v>31045500000</v>
      </c>
      <c r="C42" s="88">
        <v>-29.489961999999998</v>
      </c>
      <c r="D42" s="88">
        <v>-22.729277</v>
      </c>
      <c r="E42" s="10"/>
      <c r="F42" s="6">
        <f t="shared" si="6"/>
        <v>37.424277777778002</v>
      </c>
      <c r="G42" s="6">
        <f t="shared" si="4"/>
        <v>-15.286191000000001</v>
      </c>
      <c r="J42" s="88">
        <v>31045500000</v>
      </c>
      <c r="K42" s="88">
        <v>-41.397925999999998</v>
      </c>
      <c r="L42" s="88">
        <v>-33.330517</v>
      </c>
      <c r="M42" s="10"/>
      <c r="N42" s="6">
        <f t="shared" si="7"/>
        <v>37.424277777778002</v>
      </c>
      <c r="O42" s="6">
        <f t="shared" si="5"/>
        <v>-16.401589999999999</v>
      </c>
      <c r="Q42" s="10"/>
    </row>
    <row r="43" spans="2:17" x14ac:dyDescent="0.25">
      <c r="B43" s="88">
        <v>32484888888.889</v>
      </c>
      <c r="C43" s="88">
        <v>-29.820972000000001</v>
      </c>
      <c r="D43" s="88">
        <v>-22.908155000000001</v>
      </c>
      <c r="E43" s="10"/>
      <c r="F43" s="6">
        <f t="shared" si="6"/>
        <v>38.363666666667001</v>
      </c>
      <c r="G43" s="6">
        <f t="shared" si="4"/>
        <v>-14.190514</v>
      </c>
      <c r="J43" s="88">
        <v>32484888888.889</v>
      </c>
      <c r="K43" s="88">
        <v>-46.034100000000002</v>
      </c>
      <c r="L43" s="88">
        <v>-37.912792000000003</v>
      </c>
      <c r="M43" s="10"/>
      <c r="N43" s="6">
        <f t="shared" si="7"/>
        <v>38.363666666667001</v>
      </c>
      <c r="O43" s="6">
        <f t="shared" si="5"/>
        <v>-16.053196</v>
      </c>
      <c r="Q43" s="10"/>
    </row>
    <row r="44" spans="2:17" x14ac:dyDescent="0.25">
      <c r="B44" s="88">
        <v>33924277777.778</v>
      </c>
      <c r="C44" s="88">
        <v>-31.80142</v>
      </c>
      <c r="D44" s="88">
        <v>-24.498428000000001</v>
      </c>
      <c r="E44" s="10"/>
      <c r="F44" s="6">
        <f t="shared" si="6"/>
        <v>39.303055555556</v>
      </c>
      <c r="G44" s="6">
        <f t="shared" si="4"/>
        <v>-12.0435</v>
      </c>
      <c r="J44" s="88">
        <v>33924277777.778</v>
      </c>
      <c r="K44" s="88">
        <v>-51.616092999999999</v>
      </c>
      <c r="L44" s="88">
        <v>-43.580196000000001</v>
      </c>
      <c r="M44" s="10"/>
      <c r="N44" s="6">
        <f t="shared" si="7"/>
        <v>39.303055555556</v>
      </c>
      <c r="O44" s="6">
        <f t="shared" si="5"/>
        <v>-15.742012000000001</v>
      </c>
      <c r="Q44" s="10"/>
    </row>
    <row r="45" spans="2:17" x14ac:dyDescent="0.25">
      <c r="B45" s="88">
        <v>35363666666.667</v>
      </c>
      <c r="C45" s="88">
        <v>-32.637180000000001</v>
      </c>
      <c r="D45" s="88">
        <v>-24.708877999999999</v>
      </c>
      <c r="E45" s="10"/>
      <c r="F45" s="6">
        <f t="shared" si="6"/>
        <v>40.242444444443997</v>
      </c>
      <c r="G45" s="6">
        <f t="shared" si="4"/>
        <v>-11.391458</v>
      </c>
      <c r="J45" s="88">
        <v>35363666666.667</v>
      </c>
      <c r="K45" s="88">
        <v>-42.876995000000001</v>
      </c>
      <c r="L45" s="88">
        <v>-34.796889999999998</v>
      </c>
      <c r="M45" s="10"/>
      <c r="N45" s="6">
        <f t="shared" si="7"/>
        <v>40.242444444443997</v>
      </c>
      <c r="O45" s="6">
        <f t="shared" si="5"/>
        <v>-14.100578000000001</v>
      </c>
      <c r="Q45" s="10"/>
    </row>
    <row r="46" spans="2:17" x14ac:dyDescent="0.25">
      <c r="B46" s="88">
        <v>36803055555.556</v>
      </c>
      <c r="C46" s="88">
        <v>-32.081715000000003</v>
      </c>
      <c r="D46" s="88">
        <v>-22.669111000000001</v>
      </c>
      <c r="E46" s="10"/>
      <c r="F46" s="6">
        <f t="shared" si="6"/>
        <v>41.181833333333003</v>
      </c>
      <c r="G46" s="6">
        <f t="shared" si="4"/>
        <v>-12.431589000000001</v>
      </c>
      <c r="J46" s="88">
        <v>36803055555.556</v>
      </c>
      <c r="K46" s="88">
        <v>-39.608204000000001</v>
      </c>
      <c r="L46" s="88">
        <v>-31.356894</v>
      </c>
      <c r="M46" s="10"/>
      <c r="N46" s="6">
        <f t="shared" si="7"/>
        <v>41.181833333333003</v>
      </c>
      <c r="O46" s="6">
        <f t="shared" si="5"/>
        <v>-11.766197</v>
      </c>
      <c r="Q46" s="10"/>
    </row>
    <row r="47" spans="2:17" x14ac:dyDescent="0.25">
      <c r="B47" s="88">
        <v>38242444444.444</v>
      </c>
      <c r="C47" s="88">
        <v>-31.791445</v>
      </c>
      <c r="D47" s="88">
        <v>-21.800785000000001</v>
      </c>
      <c r="E47" s="10"/>
      <c r="F47" s="6">
        <f t="shared" si="6"/>
        <v>42.121222222222002</v>
      </c>
      <c r="G47" s="6">
        <f t="shared" si="4"/>
        <v>-14.063803</v>
      </c>
      <c r="J47" s="88">
        <v>38242444444.444</v>
      </c>
      <c r="K47" s="88">
        <v>-40.915337000000001</v>
      </c>
      <c r="L47" s="88">
        <v>-31.717797999999998</v>
      </c>
      <c r="M47" s="10"/>
      <c r="N47" s="6">
        <f t="shared" si="7"/>
        <v>42.121222222222002</v>
      </c>
      <c r="O47" s="6">
        <f t="shared" si="5"/>
        <v>-11.074462</v>
      </c>
      <c r="Q47" s="10"/>
    </row>
    <row r="48" spans="2:17" x14ac:dyDescent="0.25">
      <c r="B48" s="88">
        <v>39681833333.333</v>
      </c>
      <c r="C48" s="88">
        <v>-31.496165999999999</v>
      </c>
      <c r="D48" s="88">
        <v>-21.853565</v>
      </c>
      <c r="E48" s="10"/>
      <c r="F48" s="6">
        <f t="shared" si="6"/>
        <v>43.060611111111001</v>
      </c>
      <c r="G48" s="6">
        <f t="shared" si="4"/>
        <v>-14.574453</v>
      </c>
      <c r="J48" s="88">
        <v>39681833333.333</v>
      </c>
      <c r="K48" s="88">
        <v>-42.878695999999998</v>
      </c>
      <c r="L48" s="88">
        <v>-32.726311000000003</v>
      </c>
      <c r="M48" s="10"/>
      <c r="N48" s="6">
        <f t="shared" si="7"/>
        <v>43.060611111111001</v>
      </c>
      <c r="O48" s="6">
        <f t="shared" si="5"/>
        <v>-10.035667</v>
      </c>
      <c r="Q48" s="10"/>
    </row>
    <row r="49" spans="2:17" x14ac:dyDescent="0.25">
      <c r="B49" s="88">
        <v>41121222222.222</v>
      </c>
      <c r="C49" s="88">
        <v>-30.358978</v>
      </c>
      <c r="D49" s="88">
        <v>-21.277425999999998</v>
      </c>
      <c r="E49" s="10"/>
      <c r="F49" s="6">
        <f t="shared" si="6"/>
        <v>44</v>
      </c>
      <c r="G49" s="6">
        <f t="shared" si="4"/>
        <v>-13.618563</v>
      </c>
      <c r="J49" s="88">
        <v>41121222222.222</v>
      </c>
      <c r="K49" s="88">
        <v>-46.705920999999996</v>
      </c>
      <c r="L49" s="88">
        <v>-36.279575000000001</v>
      </c>
      <c r="M49" s="10"/>
      <c r="N49" s="6">
        <f t="shared" si="7"/>
        <v>44</v>
      </c>
      <c r="O49" s="6">
        <f t="shared" si="5"/>
        <v>-10.195141</v>
      </c>
      <c r="Q49" s="10"/>
    </row>
    <row r="50" spans="2:17" x14ac:dyDescent="0.25">
      <c r="B50" s="88">
        <v>42560611111.111</v>
      </c>
      <c r="C50" s="88">
        <v>-31.647103999999999</v>
      </c>
      <c r="D50" s="88">
        <v>-21.931463000000001</v>
      </c>
      <c r="E50" s="10"/>
      <c r="F50" s="6" t="s">
        <v>21</v>
      </c>
      <c r="J50" s="88">
        <v>42560611111.111</v>
      </c>
      <c r="K50" s="88">
        <v>-51.081508999999997</v>
      </c>
      <c r="L50" s="88">
        <v>-40.415688000000003</v>
      </c>
      <c r="M50" s="10"/>
      <c r="N50" s="6" t="s">
        <v>21</v>
      </c>
      <c r="Q50" s="10"/>
    </row>
    <row r="51" spans="2:17" x14ac:dyDescent="0.25">
      <c r="B51" s="88">
        <v>44000000000</v>
      </c>
      <c r="C51" s="88">
        <v>-35.418242999999997</v>
      </c>
      <c r="D51" s="88">
        <v>-23.455352999999999</v>
      </c>
      <c r="E51" s="10"/>
      <c r="J51" s="88">
        <v>44000000000</v>
      </c>
      <c r="K51" s="88">
        <v>-56.329231</v>
      </c>
      <c r="L51" s="88">
        <v>-46.564754000000001</v>
      </c>
      <c r="M51" s="10"/>
      <c r="Q51" s="10"/>
    </row>
    <row r="52" spans="2:17" x14ac:dyDescent="0.25">
      <c r="B52" s="88" t="s">
        <v>21</v>
      </c>
      <c r="E52" s="8"/>
      <c r="J52" s="88" t="s">
        <v>21</v>
      </c>
      <c r="M52" s="8"/>
      <c r="Q52" s="8"/>
    </row>
    <row r="53" spans="2:17" x14ac:dyDescent="0.25">
      <c r="E53" s="8"/>
      <c r="F53" s="6" t="s">
        <v>23</v>
      </c>
      <c r="M53" s="8"/>
      <c r="N53" s="6" t="s">
        <v>23</v>
      </c>
      <c r="Q53" s="8"/>
    </row>
    <row r="54" spans="2:17" ht="15.75" x14ac:dyDescent="0.25">
      <c r="E54" s="8"/>
      <c r="F54" s="6" t="s">
        <v>19</v>
      </c>
      <c r="G54" s="6" t="str">
        <f t="shared" ref="G54:G73" si="8">D80</f>
        <v>1Ix4L dBc Log Mag(dB)</v>
      </c>
      <c r="H54" s="35">
        <v>1</v>
      </c>
      <c r="M54" s="8"/>
      <c r="N54" s="6" t="s">
        <v>19</v>
      </c>
      <c r="O54" s="6" t="str">
        <f t="shared" ref="O54:O73" si="9">L80</f>
        <v>1Ix4L dBc Log Mag(dB)</v>
      </c>
      <c r="P54" s="35">
        <v>1</v>
      </c>
      <c r="Q54" s="8"/>
    </row>
    <row r="55" spans="2:17" ht="15.75" x14ac:dyDescent="0.25">
      <c r="B55" s="88" t="s">
        <v>22</v>
      </c>
      <c r="E55" s="8"/>
      <c r="F55" s="6">
        <f t="shared" ref="F55:F73" si="10">B81/1000000000</f>
        <v>36.091000000000001</v>
      </c>
      <c r="G55" s="6">
        <f t="shared" si="8"/>
        <v>-37.303139000000002</v>
      </c>
      <c r="H55" s="36">
        <f>ABS(AVERAGE(G55:G73)-(H54-1)*5)</f>
        <v>35.091101999999999</v>
      </c>
      <c r="J55" s="88" t="s">
        <v>22</v>
      </c>
      <c r="M55" s="8"/>
      <c r="N55" s="6">
        <f t="shared" ref="N55:N73" si="11">J81/1000000000</f>
        <v>36.091000000000001</v>
      </c>
      <c r="O55" s="6">
        <f t="shared" si="9"/>
        <v>-25.225138000000001</v>
      </c>
      <c r="P55" s="36">
        <f>ABS(AVERAGE(O55:O73)-(P54-1)*5)</f>
        <v>38.0532302631579</v>
      </c>
      <c r="Q55" s="8"/>
    </row>
    <row r="56" spans="2:17" x14ac:dyDescent="0.25">
      <c r="B56" s="88" t="s">
        <v>19</v>
      </c>
      <c r="C56" s="88" t="s">
        <v>147</v>
      </c>
      <c r="D56" s="88" t="s">
        <v>73</v>
      </c>
      <c r="E56" s="8"/>
      <c r="F56" s="6">
        <f t="shared" si="10"/>
        <v>36.530388888889</v>
      </c>
      <c r="G56" s="6">
        <f t="shared" si="8"/>
        <v>-41.930408</v>
      </c>
      <c r="J56" s="88" t="s">
        <v>19</v>
      </c>
      <c r="K56" s="88" t="s">
        <v>147</v>
      </c>
      <c r="L56" s="88" t="s">
        <v>73</v>
      </c>
      <c r="M56" s="8"/>
      <c r="N56" s="6">
        <f t="shared" si="11"/>
        <v>36.530388888889</v>
      </c>
      <c r="O56" s="6">
        <f t="shared" si="9"/>
        <v>-29.833663999999999</v>
      </c>
      <c r="Q56" s="8"/>
    </row>
    <row r="57" spans="2:17" x14ac:dyDescent="0.25">
      <c r="B57" s="88">
        <v>27091000000</v>
      </c>
      <c r="C57" s="88">
        <v>-13.180092</v>
      </c>
      <c r="D57" s="88">
        <v>-2.8050286999999998</v>
      </c>
      <c r="E57" s="8"/>
      <c r="F57" s="6">
        <f t="shared" si="10"/>
        <v>36.969777777777999</v>
      </c>
      <c r="G57" s="6">
        <f t="shared" si="8"/>
        <v>-37.440891000000001</v>
      </c>
      <c r="J57" s="88">
        <v>27091000000</v>
      </c>
      <c r="K57" s="88">
        <v>-14.360559</v>
      </c>
      <c r="L57" s="88">
        <v>-3.2225799999999998</v>
      </c>
      <c r="M57" s="8"/>
      <c r="N57" s="6">
        <f t="shared" si="11"/>
        <v>36.969777777777999</v>
      </c>
      <c r="O57" s="6">
        <f t="shared" si="9"/>
        <v>-30.709322</v>
      </c>
      <c r="Q57" s="8"/>
    </row>
    <row r="58" spans="2:17" x14ac:dyDescent="0.25">
      <c r="B58" s="88">
        <v>28030388888.889</v>
      </c>
      <c r="C58" s="88">
        <v>-14.695441000000001</v>
      </c>
      <c r="D58" s="88">
        <v>-9.2540282999999999</v>
      </c>
      <c r="E58" s="8"/>
      <c r="F58" s="6">
        <f t="shared" si="10"/>
        <v>37.409166666666998</v>
      </c>
      <c r="G58" s="6">
        <f t="shared" si="8"/>
        <v>-36.632579999999997</v>
      </c>
      <c r="J58" s="88">
        <v>28030388888.889</v>
      </c>
      <c r="K58" s="88">
        <v>-14.839432</v>
      </c>
      <c r="L58" s="88">
        <v>-8.1969261000000007</v>
      </c>
      <c r="M58" s="8"/>
      <c r="N58" s="6">
        <f t="shared" si="11"/>
        <v>37.409166666666998</v>
      </c>
      <c r="O58" s="6">
        <f t="shared" si="9"/>
        <v>-30.631899000000001</v>
      </c>
      <c r="Q58" s="8"/>
    </row>
    <row r="59" spans="2:17" x14ac:dyDescent="0.25">
      <c r="B59" s="88">
        <v>28969777777.778</v>
      </c>
      <c r="C59" s="88">
        <v>-16.778690000000001</v>
      </c>
      <c r="D59" s="88">
        <v>-10.561522999999999</v>
      </c>
      <c r="E59" s="8"/>
      <c r="F59" s="6">
        <f t="shared" si="10"/>
        <v>37.848555555555997</v>
      </c>
      <c r="G59" s="6">
        <f t="shared" si="8"/>
        <v>-34.627571000000003</v>
      </c>
      <c r="J59" s="88">
        <v>28969777777.778</v>
      </c>
      <c r="K59" s="88">
        <v>-16.524273000000001</v>
      </c>
      <c r="L59" s="88">
        <v>-10.055586</v>
      </c>
      <c r="M59" s="8"/>
      <c r="N59" s="6">
        <f t="shared" si="11"/>
        <v>37.848555555555997</v>
      </c>
      <c r="O59" s="6">
        <f t="shared" si="9"/>
        <v>-31.789826999999999</v>
      </c>
      <c r="Q59" s="8"/>
    </row>
    <row r="60" spans="2:17" x14ac:dyDescent="0.25">
      <c r="B60" s="88">
        <v>29909166666.667</v>
      </c>
      <c r="C60" s="88">
        <v>-19.245455</v>
      </c>
      <c r="D60" s="88">
        <v>-13.521276</v>
      </c>
      <c r="E60" s="8"/>
      <c r="F60" s="6">
        <f t="shared" si="10"/>
        <v>38.287944444444001</v>
      </c>
      <c r="G60" s="6">
        <f t="shared" si="8"/>
        <v>-32.742691000000001</v>
      </c>
      <c r="J60" s="88">
        <v>29909166666.667</v>
      </c>
      <c r="K60" s="88">
        <v>-18.013475</v>
      </c>
      <c r="L60" s="88">
        <v>-10.779337999999999</v>
      </c>
      <c r="M60" s="8"/>
      <c r="N60" s="6">
        <f t="shared" si="11"/>
        <v>38.287944444444001</v>
      </c>
      <c r="O60" s="6">
        <f t="shared" si="9"/>
        <v>-32.849899000000001</v>
      </c>
      <c r="Q60" s="8"/>
    </row>
    <row r="61" spans="2:17" x14ac:dyDescent="0.25">
      <c r="B61" s="88">
        <v>30848555555.556</v>
      </c>
      <c r="C61" s="88">
        <v>-21.661031999999999</v>
      </c>
      <c r="D61" s="88">
        <v>-15.782863000000001</v>
      </c>
      <c r="E61" s="8"/>
      <c r="F61" s="6">
        <f t="shared" si="10"/>
        <v>38.727333333333</v>
      </c>
      <c r="G61" s="6">
        <f t="shared" si="8"/>
        <v>-32.455429000000002</v>
      </c>
      <c r="J61" s="88">
        <v>30848555555.556</v>
      </c>
      <c r="K61" s="88">
        <v>-18.974599999999999</v>
      </c>
      <c r="L61" s="88">
        <v>-11.415613</v>
      </c>
      <c r="M61" s="8"/>
      <c r="N61" s="6">
        <f t="shared" si="11"/>
        <v>38.727333333333</v>
      </c>
      <c r="O61" s="6">
        <f t="shared" si="9"/>
        <v>-33.461834000000003</v>
      </c>
      <c r="Q61" s="8"/>
    </row>
    <row r="62" spans="2:17" x14ac:dyDescent="0.25">
      <c r="B62" s="88">
        <v>31787944444.444</v>
      </c>
      <c r="C62" s="88">
        <v>-22.863892</v>
      </c>
      <c r="D62" s="88">
        <v>-16.358286</v>
      </c>
      <c r="E62" s="8"/>
      <c r="F62" s="6">
        <f t="shared" si="10"/>
        <v>39.166722222221999</v>
      </c>
      <c r="G62" s="6">
        <f t="shared" si="8"/>
        <v>-32.649039999999999</v>
      </c>
      <c r="J62" s="88">
        <v>31787944444.444</v>
      </c>
      <c r="K62" s="88">
        <v>-19.853114999999999</v>
      </c>
      <c r="L62" s="88">
        <v>-12.133353</v>
      </c>
      <c r="M62" s="8"/>
      <c r="N62" s="6">
        <f t="shared" si="11"/>
        <v>39.166722222221999</v>
      </c>
      <c r="O62" s="6">
        <f t="shared" si="9"/>
        <v>-35.672798</v>
      </c>
      <c r="Q62" s="8"/>
    </row>
    <row r="63" spans="2:17" x14ac:dyDescent="0.25">
      <c r="B63" s="88">
        <v>32727333333.333</v>
      </c>
      <c r="C63" s="88">
        <v>-22.715316999999999</v>
      </c>
      <c r="D63" s="88">
        <v>-15.702636999999999</v>
      </c>
      <c r="E63" s="8"/>
      <c r="F63" s="6">
        <f t="shared" si="10"/>
        <v>39.606111111110998</v>
      </c>
      <c r="G63" s="6">
        <f t="shared" si="8"/>
        <v>-33.645237000000002</v>
      </c>
      <c r="J63" s="88">
        <v>32727333333.333</v>
      </c>
      <c r="K63" s="88">
        <v>-20.759861000000001</v>
      </c>
      <c r="L63" s="88">
        <v>-12.905078</v>
      </c>
      <c r="M63" s="8"/>
      <c r="N63" s="6">
        <f t="shared" si="11"/>
        <v>39.606111111110998</v>
      </c>
      <c r="O63" s="6">
        <f t="shared" si="9"/>
        <v>-37.696201000000002</v>
      </c>
      <c r="Q63" s="8"/>
    </row>
    <row r="64" spans="2:17" x14ac:dyDescent="0.25">
      <c r="B64" s="88">
        <v>33666722222.222</v>
      </c>
      <c r="C64" s="88">
        <v>-23.433658999999999</v>
      </c>
      <c r="D64" s="88">
        <v>-16.401271999999999</v>
      </c>
      <c r="E64" s="8"/>
      <c r="F64" s="6">
        <f t="shared" si="10"/>
        <v>40.045499999999997</v>
      </c>
      <c r="G64" s="6">
        <f t="shared" si="8"/>
        <v>-35.135330000000003</v>
      </c>
      <c r="J64" s="88">
        <v>33666722222.222</v>
      </c>
      <c r="K64" s="88">
        <v>-21.717527</v>
      </c>
      <c r="L64" s="88">
        <v>-14.199354</v>
      </c>
      <c r="M64" s="8"/>
      <c r="N64" s="6">
        <f t="shared" si="11"/>
        <v>40.045499999999997</v>
      </c>
      <c r="O64" s="6">
        <f t="shared" si="9"/>
        <v>-40.925902999999998</v>
      </c>
      <c r="Q64" s="8"/>
    </row>
    <row r="65" spans="2:17" x14ac:dyDescent="0.25">
      <c r="B65" s="88">
        <v>34606111111.111</v>
      </c>
      <c r="C65" s="88">
        <v>-23.306522000000001</v>
      </c>
      <c r="D65" s="88">
        <v>-16.382929000000001</v>
      </c>
      <c r="E65" s="8"/>
      <c r="F65" s="6">
        <f t="shared" si="10"/>
        <v>40.484888888889003</v>
      </c>
      <c r="G65" s="6">
        <f t="shared" si="8"/>
        <v>-36.006633999999998</v>
      </c>
      <c r="J65" s="88">
        <v>34606111111.111</v>
      </c>
      <c r="K65" s="88">
        <v>-21.990534</v>
      </c>
      <c r="L65" s="88">
        <v>-14.165075</v>
      </c>
      <c r="M65" s="8"/>
      <c r="N65" s="6">
        <f t="shared" si="11"/>
        <v>40.484888888889003</v>
      </c>
      <c r="O65" s="6">
        <f t="shared" si="9"/>
        <v>-41.915596000000001</v>
      </c>
      <c r="Q65" s="8"/>
    </row>
    <row r="66" spans="2:17" x14ac:dyDescent="0.25">
      <c r="B66" s="88">
        <v>35545500000</v>
      </c>
      <c r="C66" s="88">
        <v>-22.609946999999998</v>
      </c>
      <c r="D66" s="88">
        <v>-15.849261</v>
      </c>
      <c r="E66" s="8"/>
      <c r="F66" s="6">
        <f t="shared" si="10"/>
        <v>40.924277777778002</v>
      </c>
      <c r="G66" s="6">
        <f t="shared" si="8"/>
        <v>-37.400565999999998</v>
      </c>
      <c r="J66" s="88">
        <v>35545500000</v>
      </c>
      <c r="K66" s="88">
        <v>-23.022715000000002</v>
      </c>
      <c r="L66" s="88">
        <v>-14.955303000000001</v>
      </c>
      <c r="M66" s="8"/>
      <c r="N66" s="6">
        <f t="shared" si="11"/>
        <v>40.924277777778002</v>
      </c>
      <c r="O66" s="6">
        <f t="shared" si="9"/>
        <v>-44.048034999999999</v>
      </c>
      <c r="Q66" s="8"/>
    </row>
    <row r="67" spans="2:17" x14ac:dyDescent="0.25">
      <c r="B67" s="88">
        <v>36484888888.889</v>
      </c>
      <c r="C67" s="88">
        <v>-21.725199</v>
      </c>
      <c r="D67" s="88">
        <v>-14.812381</v>
      </c>
      <c r="E67" s="8"/>
      <c r="F67" s="6">
        <f t="shared" si="10"/>
        <v>41.363666666667001</v>
      </c>
      <c r="G67" s="6">
        <f t="shared" si="8"/>
        <v>-35.847149000000002</v>
      </c>
      <c r="J67" s="88">
        <v>36484888888.889</v>
      </c>
      <c r="K67" s="88">
        <v>-25.187398999999999</v>
      </c>
      <c r="L67" s="88">
        <v>-17.066092999999999</v>
      </c>
      <c r="M67" s="8"/>
      <c r="N67" s="6">
        <f t="shared" si="11"/>
        <v>41.363666666667001</v>
      </c>
      <c r="O67" s="6">
        <f t="shared" si="9"/>
        <v>-45.288531999999996</v>
      </c>
      <c r="Q67" s="8"/>
    </row>
    <row r="68" spans="2:17" x14ac:dyDescent="0.25">
      <c r="B68" s="88">
        <v>37424277777.778</v>
      </c>
      <c r="C68" s="88">
        <v>-22.589182000000001</v>
      </c>
      <c r="D68" s="88">
        <v>-15.286191000000001</v>
      </c>
      <c r="E68" s="8"/>
      <c r="F68" s="6">
        <f t="shared" si="10"/>
        <v>41.803055555556</v>
      </c>
      <c r="G68" s="6">
        <f t="shared" si="8"/>
        <v>-35.806648000000003</v>
      </c>
      <c r="J68" s="88">
        <v>37424277777.778</v>
      </c>
      <c r="K68" s="88">
        <v>-24.437488999999999</v>
      </c>
      <c r="L68" s="88">
        <v>-16.401589999999999</v>
      </c>
      <c r="M68" s="8"/>
      <c r="N68" s="6">
        <f t="shared" si="11"/>
        <v>41.803055555556</v>
      </c>
      <c r="O68" s="6">
        <f t="shared" si="9"/>
        <v>-45.383834999999998</v>
      </c>
      <c r="Q68" s="8"/>
    </row>
    <row r="69" spans="2:17" x14ac:dyDescent="0.25">
      <c r="B69" s="88">
        <v>38363666666.667</v>
      </c>
      <c r="C69" s="88">
        <v>-22.118818000000001</v>
      </c>
      <c r="D69" s="88">
        <v>-14.190514</v>
      </c>
      <c r="E69" s="8"/>
      <c r="F69" s="6">
        <f t="shared" si="10"/>
        <v>42.242444444443997</v>
      </c>
      <c r="G69" s="6">
        <f t="shared" si="8"/>
        <v>-33.833880999999998</v>
      </c>
      <c r="J69" s="88">
        <v>38363666666.667</v>
      </c>
      <c r="K69" s="88">
        <v>-24.133305</v>
      </c>
      <c r="L69" s="88">
        <v>-16.053196</v>
      </c>
      <c r="M69" s="8"/>
      <c r="N69" s="6">
        <f t="shared" si="11"/>
        <v>42.242444444443997</v>
      </c>
      <c r="O69" s="6">
        <f t="shared" si="9"/>
        <v>-45.747672999999999</v>
      </c>
      <c r="Q69" s="8"/>
    </row>
    <row r="70" spans="2:17" x14ac:dyDescent="0.25">
      <c r="B70" s="88">
        <v>39303055555.556</v>
      </c>
      <c r="C70" s="88">
        <v>-21.456104</v>
      </c>
      <c r="D70" s="88">
        <v>-12.0435</v>
      </c>
      <c r="E70" s="8"/>
      <c r="F70" s="6">
        <f t="shared" si="10"/>
        <v>42.681833333333003</v>
      </c>
      <c r="G70" s="6">
        <f t="shared" si="8"/>
        <v>-34.071700999999997</v>
      </c>
      <c r="J70" s="88">
        <v>39303055555.556</v>
      </c>
      <c r="K70" s="88">
        <v>-23.993321999999999</v>
      </c>
      <c r="L70" s="88">
        <v>-15.742012000000001</v>
      </c>
      <c r="M70" s="8"/>
      <c r="N70" s="6">
        <f t="shared" si="11"/>
        <v>42.681833333333003</v>
      </c>
      <c r="O70" s="6">
        <f t="shared" si="9"/>
        <v>-43.046917000000001</v>
      </c>
      <c r="Q70" s="8"/>
    </row>
    <row r="71" spans="2:17" x14ac:dyDescent="0.25">
      <c r="B71" s="88">
        <v>40242444444.444</v>
      </c>
      <c r="C71" s="88">
        <v>-21.382117999999998</v>
      </c>
      <c r="D71" s="88">
        <v>-11.391458</v>
      </c>
      <c r="E71" s="8"/>
      <c r="F71" s="6">
        <f t="shared" si="10"/>
        <v>43.121222222222002</v>
      </c>
      <c r="G71" s="6">
        <f t="shared" si="8"/>
        <v>-34.135685000000002</v>
      </c>
      <c r="J71" s="88">
        <v>40242444444.444</v>
      </c>
      <c r="K71" s="88">
        <v>-23.298117000000001</v>
      </c>
      <c r="L71" s="88">
        <v>-14.100578000000001</v>
      </c>
      <c r="M71" s="8"/>
      <c r="N71" s="6">
        <f t="shared" si="11"/>
        <v>43.121222222222002</v>
      </c>
      <c r="O71" s="6">
        <f t="shared" si="9"/>
        <v>-43.667309000000003</v>
      </c>
      <c r="Q71" s="8"/>
    </row>
    <row r="72" spans="2:17" x14ac:dyDescent="0.25">
      <c r="B72" s="88">
        <v>41181833333.333</v>
      </c>
      <c r="C72" s="88">
        <v>-22.074190000000002</v>
      </c>
      <c r="D72" s="88">
        <v>-12.431589000000001</v>
      </c>
      <c r="E72" s="8"/>
      <c r="F72" s="6">
        <f t="shared" si="10"/>
        <v>43.560611111111001</v>
      </c>
      <c r="G72" s="6">
        <f t="shared" si="8"/>
        <v>-33.501579</v>
      </c>
      <c r="J72" s="88">
        <v>41181833333.333</v>
      </c>
      <c r="K72" s="88">
        <v>-21.918585</v>
      </c>
      <c r="L72" s="88">
        <v>-11.766197</v>
      </c>
      <c r="M72" s="8"/>
      <c r="N72" s="6">
        <f t="shared" si="11"/>
        <v>43.560611111111001</v>
      </c>
      <c r="O72" s="6">
        <f t="shared" si="9"/>
        <v>-42.823135000000001</v>
      </c>
      <c r="Q72" s="8"/>
    </row>
    <row r="73" spans="2:17" x14ac:dyDescent="0.25">
      <c r="B73" s="88">
        <v>42121222222.222</v>
      </c>
      <c r="C73" s="88">
        <v>-23.145354999999999</v>
      </c>
      <c r="D73" s="88">
        <v>-14.063803</v>
      </c>
      <c r="E73" s="8"/>
      <c r="F73" s="6">
        <f t="shared" si="10"/>
        <v>44</v>
      </c>
      <c r="G73" s="6">
        <f t="shared" si="8"/>
        <v>-31.564779000000001</v>
      </c>
      <c r="J73" s="88">
        <v>42121222222.222</v>
      </c>
      <c r="K73" s="88">
        <v>-21.500809</v>
      </c>
      <c r="L73" s="88">
        <v>-11.074462</v>
      </c>
      <c r="M73" s="8"/>
      <c r="N73" s="6">
        <f t="shared" si="11"/>
        <v>44</v>
      </c>
      <c r="O73" s="6">
        <f t="shared" si="9"/>
        <v>-42.293858</v>
      </c>
      <c r="Q73" s="8"/>
    </row>
    <row r="74" spans="2:17" x14ac:dyDescent="0.25">
      <c r="B74" s="88">
        <v>43060611111.111</v>
      </c>
      <c r="C74" s="88">
        <v>-24.290094</v>
      </c>
      <c r="D74" s="88">
        <v>-14.574453</v>
      </c>
      <c r="E74" s="8"/>
      <c r="F74" s="6" t="s">
        <v>21</v>
      </c>
      <c r="J74" s="88">
        <v>43060611111.111</v>
      </c>
      <c r="K74" s="88">
        <v>-20.701488000000001</v>
      </c>
      <c r="L74" s="88">
        <v>-10.035667</v>
      </c>
      <c r="M74" s="8"/>
      <c r="N74" s="6" t="s">
        <v>21</v>
      </c>
      <c r="Q74" s="8"/>
    </row>
    <row r="75" spans="2:17" x14ac:dyDescent="0.25">
      <c r="B75" s="88">
        <v>44000000000</v>
      </c>
      <c r="C75" s="88">
        <v>-25.581453</v>
      </c>
      <c r="D75" s="88">
        <v>-13.618563</v>
      </c>
      <c r="J75" s="88">
        <v>44000000000</v>
      </c>
      <c r="K75" s="88">
        <v>-19.959617999999999</v>
      </c>
      <c r="L75" s="88">
        <v>-10.195141</v>
      </c>
    </row>
    <row r="76" spans="2:17" x14ac:dyDescent="0.25">
      <c r="B76" s="88" t="s">
        <v>21</v>
      </c>
      <c r="J76" s="88" t="s">
        <v>21</v>
      </c>
    </row>
    <row r="77" spans="2:17" x14ac:dyDescent="0.25">
      <c r="F77" s="6" t="s">
        <v>24</v>
      </c>
      <c r="N77" s="6" t="s">
        <v>24</v>
      </c>
    </row>
    <row r="78" spans="2:17" ht="15.75" x14ac:dyDescent="0.25">
      <c r="F78" s="6" t="s">
        <v>19</v>
      </c>
      <c r="G78" s="6" t="str">
        <f t="shared" ref="G78:G97" si="12">D104</f>
        <v>1Ix5L dBc Log Mag(dB)</v>
      </c>
      <c r="H78" s="35">
        <v>1</v>
      </c>
      <c r="N78" s="6" t="s">
        <v>19</v>
      </c>
      <c r="O78" s="6" t="str">
        <f t="shared" ref="O78:O97" si="13">L104</f>
        <v>1Ix5L dBc Log Mag(dB)</v>
      </c>
      <c r="P78" s="35">
        <v>1</v>
      </c>
    </row>
    <row r="79" spans="2:17" ht="15.75" x14ac:dyDescent="0.25">
      <c r="B79" s="88" t="s">
        <v>23</v>
      </c>
      <c r="F79" s="6">
        <f t="shared" ref="F79:F97" si="14">B105/1000000000</f>
        <v>39.899000000000001</v>
      </c>
      <c r="G79" s="6">
        <f t="shared" si="12"/>
        <v>-18.710854999999999</v>
      </c>
      <c r="H79" s="36">
        <f>ABS(AVERAGE(G79:G97)-(H78-1)*5)</f>
        <v>25.240310789473686</v>
      </c>
      <c r="J79" s="88" t="s">
        <v>23</v>
      </c>
      <c r="N79" s="6">
        <f t="shared" ref="N79:N97" si="15">J105/1000000000</f>
        <v>39.899000000000001</v>
      </c>
      <c r="O79" s="6">
        <f t="shared" si="13"/>
        <v>-20.736495999999999</v>
      </c>
      <c r="P79" s="36">
        <f>ABS(AVERAGE(O79:O97)-(P78-1)*5)</f>
        <v>23.655934263157892</v>
      </c>
    </row>
    <row r="80" spans="2:17" x14ac:dyDescent="0.25">
      <c r="B80" s="88" t="s">
        <v>19</v>
      </c>
      <c r="C80" s="88" t="s">
        <v>148</v>
      </c>
      <c r="D80" s="88" t="s">
        <v>74</v>
      </c>
      <c r="F80" s="6">
        <f t="shared" si="14"/>
        <v>40.126833333333003</v>
      </c>
      <c r="G80" s="6">
        <f t="shared" si="12"/>
        <v>-24.561461999999999</v>
      </c>
      <c r="J80" s="88" t="s">
        <v>19</v>
      </c>
      <c r="K80" s="88" t="s">
        <v>148</v>
      </c>
      <c r="L80" s="88" t="s">
        <v>74</v>
      </c>
      <c r="N80" s="6">
        <f t="shared" si="15"/>
        <v>40.126833333333003</v>
      </c>
      <c r="O80" s="6">
        <f t="shared" si="13"/>
        <v>-23.778568</v>
      </c>
    </row>
    <row r="81" spans="2:15" x14ac:dyDescent="0.25">
      <c r="B81" s="88">
        <v>36091000000</v>
      </c>
      <c r="C81" s="88">
        <v>-47.678204000000001</v>
      </c>
      <c r="D81" s="88">
        <v>-37.303139000000002</v>
      </c>
      <c r="F81" s="6">
        <f t="shared" si="14"/>
        <v>40.354666666667001</v>
      </c>
      <c r="G81" s="6">
        <f t="shared" si="12"/>
        <v>-23.689485999999999</v>
      </c>
      <c r="J81" s="88">
        <v>36091000000</v>
      </c>
      <c r="K81" s="88">
        <v>-36.363117000000003</v>
      </c>
      <c r="L81" s="88">
        <v>-25.225138000000001</v>
      </c>
      <c r="N81" s="6">
        <f t="shared" si="15"/>
        <v>40.354666666667001</v>
      </c>
      <c r="O81" s="6">
        <f t="shared" si="13"/>
        <v>-25.251009</v>
      </c>
    </row>
    <row r="82" spans="2:15" x14ac:dyDescent="0.25">
      <c r="B82" s="88">
        <v>36530388888.889</v>
      </c>
      <c r="C82" s="88">
        <v>-47.371822000000002</v>
      </c>
      <c r="D82" s="88">
        <v>-41.930408</v>
      </c>
      <c r="F82" s="6">
        <f t="shared" si="14"/>
        <v>40.582500000000003</v>
      </c>
      <c r="G82" s="6">
        <f t="shared" si="12"/>
        <v>-23.18309</v>
      </c>
      <c r="J82" s="88">
        <v>36530388888.889</v>
      </c>
      <c r="K82" s="88">
        <v>-36.476170000000003</v>
      </c>
      <c r="L82" s="88">
        <v>-29.833663999999999</v>
      </c>
      <c r="N82" s="6">
        <f t="shared" si="15"/>
        <v>40.582500000000003</v>
      </c>
      <c r="O82" s="6">
        <f t="shared" si="13"/>
        <v>-25.330262999999999</v>
      </c>
    </row>
    <row r="83" spans="2:15" x14ac:dyDescent="0.25">
      <c r="B83" s="88">
        <v>36969777777.778</v>
      </c>
      <c r="C83" s="88">
        <v>-43.658057999999997</v>
      </c>
      <c r="D83" s="88">
        <v>-37.440891000000001</v>
      </c>
      <c r="F83" s="6">
        <f t="shared" si="14"/>
        <v>40.810333333332999</v>
      </c>
      <c r="G83" s="6">
        <f t="shared" si="12"/>
        <v>-22.568691000000001</v>
      </c>
      <c r="J83" s="88">
        <v>36969777777.778</v>
      </c>
      <c r="K83" s="88">
        <v>-37.178009000000003</v>
      </c>
      <c r="L83" s="88">
        <v>-30.709322</v>
      </c>
      <c r="N83" s="6">
        <f t="shared" si="15"/>
        <v>40.810333333332999</v>
      </c>
      <c r="O83" s="6">
        <f t="shared" si="13"/>
        <v>-23.972864000000001</v>
      </c>
    </row>
    <row r="84" spans="2:15" x14ac:dyDescent="0.25">
      <c r="B84" s="88">
        <v>37409166666.667</v>
      </c>
      <c r="C84" s="88">
        <v>-42.356762000000003</v>
      </c>
      <c r="D84" s="88">
        <v>-36.632579999999997</v>
      </c>
      <c r="F84" s="6">
        <f t="shared" si="14"/>
        <v>41.038166666667003</v>
      </c>
      <c r="G84" s="6">
        <f t="shared" si="12"/>
        <v>-23.990615999999999</v>
      </c>
      <c r="J84" s="88">
        <v>37409166666.667</v>
      </c>
      <c r="K84" s="88">
        <v>-37.866034999999997</v>
      </c>
      <c r="L84" s="88">
        <v>-30.631899000000001</v>
      </c>
      <c r="N84" s="6">
        <f t="shared" si="15"/>
        <v>41.038166666667003</v>
      </c>
      <c r="O84" s="6">
        <f t="shared" si="13"/>
        <v>-22.076035999999998</v>
      </c>
    </row>
    <row r="85" spans="2:15" x14ac:dyDescent="0.25">
      <c r="B85" s="88">
        <v>37848555555.556</v>
      </c>
      <c r="C85" s="88">
        <v>-40.505741</v>
      </c>
      <c r="D85" s="88">
        <v>-34.627571000000003</v>
      </c>
      <c r="F85" s="6">
        <f t="shared" si="14"/>
        <v>41.265999999999998</v>
      </c>
      <c r="G85" s="6">
        <f t="shared" si="12"/>
        <v>-24.565918</v>
      </c>
      <c r="J85" s="88">
        <v>37848555555.556</v>
      </c>
      <c r="K85" s="88">
        <v>-39.348815999999999</v>
      </c>
      <c r="L85" s="88">
        <v>-31.789826999999999</v>
      </c>
      <c r="N85" s="6">
        <f t="shared" si="15"/>
        <v>41.265999999999998</v>
      </c>
      <c r="O85" s="6">
        <f t="shared" si="13"/>
        <v>-23.667808999999998</v>
      </c>
    </row>
    <row r="86" spans="2:15" x14ac:dyDescent="0.25">
      <c r="B86" s="88">
        <v>38287944444.444</v>
      </c>
      <c r="C86" s="88">
        <v>-39.248294999999999</v>
      </c>
      <c r="D86" s="88">
        <v>-32.742691000000001</v>
      </c>
      <c r="F86" s="6">
        <f t="shared" si="14"/>
        <v>41.493833333333001</v>
      </c>
      <c r="G86" s="6">
        <f t="shared" si="12"/>
        <v>-22.560934</v>
      </c>
      <c r="J86" s="88">
        <v>38287944444.444</v>
      </c>
      <c r="K86" s="88">
        <v>-40.569659999999999</v>
      </c>
      <c r="L86" s="88">
        <v>-32.849899000000001</v>
      </c>
      <c r="N86" s="6">
        <f t="shared" si="15"/>
        <v>41.493833333333001</v>
      </c>
      <c r="O86" s="6">
        <f t="shared" si="13"/>
        <v>-26.803564000000001</v>
      </c>
    </row>
    <row r="87" spans="2:15" x14ac:dyDescent="0.25">
      <c r="B87" s="88">
        <v>38727333333.333</v>
      </c>
      <c r="C87" s="88">
        <v>-39.468108999999998</v>
      </c>
      <c r="D87" s="88">
        <v>-32.455429000000002</v>
      </c>
      <c r="F87" s="6">
        <f t="shared" si="14"/>
        <v>41.721666666666998</v>
      </c>
      <c r="G87" s="6">
        <f t="shared" si="12"/>
        <v>-25.027080999999999</v>
      </c>
      <c r="J87" s="88">
        <v>38727333333.333</v>
      </c>
      <c r="K87" s="88">
        <v>-41.316616000000003</v>
      </c>
      <c r="L87" s="88">
        <v>-33.461834000000003</v>
      </c>
      <c r="N87" s="6">
        <f t="shared" si="15"/>
        <v>41.721666666666998</v>
      </c>
      <c r="O87" s="6">
        <f t="shared" si="13"/>
        <v>-24.531148999999999</v>
      </c>
    </row>
    <row r="88" spans="2:15" x14ac:dyDescent="0.25">
      <c r="B88" s="88">
        <v>39166722222.222</v>
      </c>
      <c r="C88" s="88">
        <v>-39.681426999999999</v>
      </c>
      <c r="D88" s="88">
        <v>-32.649039999999999</v>
      </c>
      <c r="F88" s="6">
        <f t="shared" si="14"/>
        <v>41.9495</v>
      </c>
      <c r="G88" s="6">
        <f t="shared" si="12"/>
        <v>-27.845445999999999</v>
      </c>
      <c r="J88" s="88">
        <v>39166722222.222</v>
      </c>
      <c r="K88" s="88">
        <v>-43.190967999999998</v>
      </c>
      <c r="L88" s="88">
        <v>-35.672798</v>
      </c>
      <c r="N88" s="6">
        <f t="shared" si="15"/>
        <v>41.9495</v>
      </c>
      <c r="O88" s="6">
        <f t="shared" si="13"/>
        <v>-22.605779999999999</v>
      </c>
    </row>
    <row r="89" spans="2:15" x14ac:dyDescent="0.25">
      <c r="B89" s="88">
        <v>39606111111.111</v>
      </c>
      <c r="C89" s="88">
        <v>-40.568832</v>
      </c>
      <c r="D89" s="88">
        <v>-33.645237000000002</v>
      </c>
      <c r="F89" s="6">
        <f t="shared" si="14"/>
        <v>42.177333333333003</v>
      </c>
      <c r="G89" s="6">
        <f t="shared" si="12"/>
        <v>-27.007366000000001</v>
      </c>
      <c r="J89" s="88">
        <v>39606111111.111</v>
      </c>
      <c r="K89" s="88">
        <v>-45.521659999999997</v>
      </c>
      <c r="L89" s="88">
        <v>-37.696201000000002</v>
      </c>
      <c r="N89" s="6">
        <f t="shared" si="15"/>
        <v>42.177333333333003</v>
      </c>
      <c r="O89" s="6">
        <f t="shared" si="13"/>
        <v>-23.451214</v>
      </c>
    </row>
    <row r="90" spans="2:15" x14ac:dyDescent="0.25">
      <c r="B90" s="88">
        <v>40045500000</v>
      </c>
      <c r="C90" s="88">
        <v>-41.896014999999998</v>
      </c>
      <c r="D90" s="88">
        <v>-35.135330000000003</v>
      </c>
      <c r="F90" s="6">
        <f t="shared" si="14"/>
        <v>42.405166666667</v>
      </c>
      <c r="G90" s="6">
        <f t="shared" si="12"/>
        <v>-24.896747999999999</v>
      </c>
      <c r="J90" s="88">
        <v>40045500000</v>
      </c>
      <c r="K90" s="88">
        <v>-48.993316999999998</v>
      </c>
      <c r="L90" s="88">
        <v>-40.925902999999998</v>
      </c>
      <c r="N90" s="6">
        <f t="shared" si="15"/>
        <v>42.405166666667</v>
      </c>
      <c r="O90" s="6">
        <f t="shared" si="13"/>
        <v>-24.872091000000001</v>
      </c>
    </row>
    <row r="91" spans="2:15" x14ac:dyDescent="0.25">
      <c r="B91" s="88">
        <v>40484888888.889</v>
      </c>
      <c r="C91" s="88">
        <v>-42.919452999999997</v>
      </c>
      <c r="D91" s="88">
        <v>-36.006633999999998</v>
      </c>
      <c r="F91" s="6">
        <f t="shared" si="14"/>
        <v>42.633000000000003</v>
      </c>
      <c r="G91" s="6">
        <f t="shared" si="12"/>
        <v>-24.031168000000001</v>
      </c>
      <c r="J91" s="88">
        <v>40484888888.889</v>
      </c>
      <c r="K91" s="88">
        <v>-50.036900000000003</v>
      </c>
      <c r="L91" s="88">
        <v>-41.915596000000001</v>
      </c>
      <c r="N91" s="6">
        <f t="shared" si="15"/>
        <v>42.633000000000003</v>
      </c>
      <c r="O91" s="6">
        <f t="shared" si="13"/>
        <v>-25.499538000000001</v>
      </c>
    </row>
    <row r="92" spans="2:15" x14ac:dyDescent="0.25">
      <c r="B92" s="88">
        <v>40924277777.778</v>
      </c>
      <c r="C92" s="88">
        <v>-44.703560000000003</v>
      </c>
      <c r="D92" s="88">
        <v>-37.400565999999998</v>
      </c>
      <c r="F92" s="6">
        <f t="shared" si="14"/>
        <v>42.860833333332998</v>
      </c>
      <c r="G92" s="6">
        <f t="shared" si="12"/>
        <v>-27.489487</v>
      </c>
      <c r="J92" s="88">
        <v>40924277777.778</v>
      </c>
      <c r="K92" s="88">
        <v>-52.083931</v>
      </c>
      <c r="L92" s="88">
        <v>-44.048034999999999</v>
      </c>
      <c r="N92" s="6">
        <f t="shared" si="15"/>
        <v>42.860833333332998</v>
      </c>
      <c r="O92" s="6">
        <f t="shared" si="13"/>
        <v>-23.149920999999999</v>
      </c>
    </row>
    <row r="93" spans="2:15" x14ac:dyDescent="0.25">
      <c r="B93" s="88">
        <v>41363666666.667</v>
      </c>
      <c r="C93" s="88">
        <v>-43.775452000000001</v>
      </c>
      <c r="D93" s="88">
        <v>-35.847149000000002</v>
      </c>
      <c r="F93" s="6">
        <f t="shared" si="14"/>
        <v>43.088666666667002</v>
      </c>
      <c r="G93" s="6">
        <f t="shared" si="12"/>
        <v>-27.865055000000002</v>
      </c>
      <c r="J93" s="88">
        <v>41363666666.667</v>
      </c>
      <c r="K93" s="88">
        <v>-53.368640999999997</v>
      </c>
      <c r="L93" s="88">
        <v>-45.288531999999996</v>
      </c>
      <c r="N93" s="6">
        <f t="shared" si="15"/>
        <v>43.088666666667002</v>
      </c>
      <c r="O93" s="6">
        <f t="shared" si="13"/>
        <v>-21.985617000000001</v>
      </c>
    </row>
    <row r="94" spans="2:15" x14ac:dyDescent="0.25">
      <c r="B94" s="88">
        <v>41803055555.556</v>
      </c>
      <c r="C94" s="88">
        <v>-45.219253999999999</v>
      </c>
      <c r="D94" s="88">
        <v>-35.806648000000003</v>
      </c>
      <c r="F94" s="6">
        <f t="shared" si="14"/>
        <v>43.316499999999998</v>
      </c>
      <c r="G94" s="6">
        <f t="shared" si="12"/>
        <v>-28.574919000000001</v>
      </c>
      <c r="J94" s="88">
        <v>41803055555.556</v>
      </c>
      <c r="K94" s="88">
        <v>-53.635142999999999</v>
      </c>
      <c r="L94" s="88">
        <v>-45.383834999999998</v>
      </c>
      <c r="N94" s="6">
        <f t="shared" si="15"/>
        <v>43.316499999999998</v>
      </c>
      <c r="O94" s="6">
        <f t="shared" si="13"/>
        <v>-22.250782000000001</v>
      </c>
    </row>
    <row r="95" spans="2:15" x14ac:dyDescent="0.25">
      <c r="B95" s="88">
        <v>42242444444.444</v>
      </c>
      <c r="C95" s="88">
        <v>-43.824542999999998</v>
      </c>
      <c r="D95" s="88">
        <v>-33.833880999999998</v>
      </c>
      <c r="F95" s="6">
        <f t="shared" si="14"/>
        <v>43.544333333333</v>
      </c>
      <c r="G95" s="6">
        <f t="shared" si="12"/>
        <v>-27.410236000000001</v>
      </c>
      <c r="J95" s="88">
        <v>42242444444.444</v>
      </c>
      <c r="K95" s="88">
        <v>-54.945210000000003</v>
      </c>
      <c r="L95" s="88">
        <v>-45.747672999999999</v>
      </c>
      <c r="N95" s="6">
        <f t="shared" si="15"/>
        <v>43.544333333333</v>
      </c>
      <c r="O95" s="6">
        <f t="shared" si="13"/>
        <v>-22.940677999999998</v>
      </c>
    </row>
    <row r="96" spans="2:15" x14ac:dyDescent="0.25">
      <c r="B96" s="88">
        <v>42681833333.333</v>
      </c>
      <c r="C96" s="88">
        <v>-43.714302000000004</v>
      </c>
      <c r="D96" s="88">
        <v>-34.071700999999997</v>
      </c>
      <c r="F96" s="6">
        <f t="shared" si="14"/>
        <v>43.772166666666998</v>
      </c>
      <c r="G96" s="6">
        <f t="shared" si="12"/>
        <v>-28.142427000000001</v>
      </c>
      <c r="J96" s="88">
        <v>42681833333.333</v>
      </c>
      <c r="K96" s="88">
        <v>-53.199303</v>
      </c>
      <c r="L96" s="88">
        <v>-43.046917000000001</v>
      </c>
      <c r="N96" s="6">
        <f t="shared" si="15"/>
        <v>43.772166666666998</v>
      </c>
      <c r="O96" s="6">
        <f t="shared" si="13"/>
        <v>-22.648298</v>
      </c>
    </row>
    <row r="97" spans="2:16" x14ac:dyDescent="0.25">
      <c r="B97" s="88">
        <v>43121222222.222</v>
      </c>
      <c r="C97" s="88">
        <v>-43.217238999999999</v>
      </c>
      <c r="D97" s="88">
        <v>-34.135685000000002</v>
      </c>
      <c r="F97" s="6">
        <f t="shared" si="14"/>
        <v>44</v>
      </c>
      <c r="G97" s="6">
        <f t="shared" si="12"/>
        <v>-27.44492</v>
      </c>
      <c r="J97" s="88">
        <v>43121222222.222</v>
      </c>
      <c r="K97" s="88">
        <v>-54.093654999999998</v>
      </c>
      <c r="L97" s="88">
        <v>-43.667309000000003</v>
      </c>
      <c r="N97" s="6">
        <f t="shared" si="15"/>
        <v>44</v>
      </c>
      <c r="O97" s="6">
        <f t="shared" si="13"/>
        <v>-23.911073999999999</v>
      </c>
    </row>
    <row r="98" spans="2:16" x14ac:dyDescent="0.25">
      <c r="B98" s="88">
        <v>43560611111.111</v>
      </c>
      <c r="C98" s="88">
        <v>-43.217219999999998</v>
      </c>
      <c r="D98" s="88">
        <v>-33.501579</v>
      </c>
      <c r="F98" s="6" t="s">
        <v>21</v>
      </c>
      <c r="J98" s="88">
        <v>43560611111.111</v>
      </c>
      <c r="K98" s="88">
        <v>-53.488956000000002</v>
      </c>
      <c r="L98" s="88">
        <v>-42.823135000000001</v>
      </c>
      <c r="N98" s="6" t="s">
        <v>21</v>
      </c>
    </row>
    <row r="99" spans="2:16" x14ac:dyDescent="0.25">
      <c r="B99" s="88">
        <v>44000000000</v>
      </c>
      <c r="C99" s="88">
        <v>-43.527672000000003</v>
      </c>
      <c r="D99" s="88">
        <v>-31.564779000000001</v>
      </c>
      <c r="J99" s="88">
        <v>44000000000</v>
      </c>
      <c r="K99" s="88">
        <v>-52.058334000000002</v>
      </c>
      <c r="L99" s="88">
        <v>-42.293858</v>
      </c>
    </row>
    <row r="100" spans="2:16" x14ac:dyDescent="0.25">
      <c r="B100" s="88" t="s">
        <v>21</v>
      </c>
      <c r="J100" s="88" t="s">
        <v>21</v>
      </c>
    </row>
    <row r="101" spans="2:16" x14ac:dyDescent="0.25">
      <c r="F101" s="6" t="s">
        <v>25</v>
      </c>
      <c r="N101" s="6" t="s">
        <v>25</v>
      </c>
    </row>
    <row r="102" spans="2:16" ht="15.75" x14ac:dyDescent="0.25">
      <c r="F102" s="6" t="s">
        <v>19</v>
      </c>
      <c r="G102" s="6" t="str">
        <f t="shared" ref="G102:G121" si="16">D128</f>
        <v>2Ix1L dBc Log Mag(dB)</v>
      </c>
      <c r="H102" s="35">
        <v>2</v>
      </c>
      <c r="N102" s="6" t="s">
        <v>19</v>
      </c>
      <c r="O102" s="6" t="str">
        <f t="shared" ref="O102:O121" si="17">L128</f>
        <v>2Ix1L dBc Log Mag(dB)</v>
      </c>
      <c r="P102" s="35">
        <v>2</v>
      </c>
    </row>
    <row r="103" spans="2:16" ht="15.75" x14ac:dyDescent="0.25">
      <c r="B103" s="88" t="s">
        <v>24</v>
      </c>
      <c r="F103" s="6">
        <f t="shared" ref="F103:F121" si="18">B129/1000000000</f>
        <v>9.1820000000000004</v>
      </c>
      <c r="G103" s="6">
        <f t="shared" si="16"/>
        <v>-76.057609999999997</v>
      </c>
      <c r="H103" s="36">
        <f>ABS(AVERAGE(G103:G121)-(H102-1)*5)</f>
        <v>67.407934210526321</v>
      </c>
      <c r="J103" s="88" t="s">
        <v>24</v>
      </c>
      <c r="N103" s="6">
        <f t="shared" ref="N103:N121" si="19">J129/1000000000</f>
        <v>9.1820000000000004</v>
      </c>
      <c r="O103" s="6">
        <f t="shared" si="17"/>
        <v>-67.495354000000006</v>
      </c>
      <c r="P103" s="36">
        <f>ABS(AVERAGE(O103:O121)-(P102-1)*5)</f>
        <v>67.993131842105257</v>
      </c>
    </row>
    <row r="104" spans="2:16" x14ac:dyDescent="0.25">
      <c r="B104" s="88" t="s">
        <v>19</v>
      </c>
      <c r="C104" s="88" t="s">
        <v>149</v>
      </c>
      <c r="D104" s="88" t="s">
        <v>261</v>
      </c>
      <c r="F104" s="6">
        <f t="shared" si="18"/>
        <v>11.116333333332999</v>
      </c>
      <c r="G104" s="6">
        <f t="shared" si="16"/>
        <v>-77.967499000000004</v>
      </c>
      <c r="J104" s="88" t="s">
        <v>19</v>
      </c>
      <c r="K104" s="88" t="s">
        <v>149</v>
      </c>
      <c r="L104" s="88" t="s">
        <v>261</v>
      </c>
      <c r="N104" s="6">
        <f t="shared" si="19"/>
        <v>11.116333333332999</v>
      </c>
      <c r="O104" s="6">
        <f t="shared" si="17"/>
        <v>-68.897163000000006</v>
      </c>
    </row>
    <row r="105" spans="2:16" x14ac:dyDescent="0.25">
      <c r="B105" s="88">
        <v>39899000000</v>
      </c>
      <c r="C105" s="88">
        <v>-29.085917999999999</v>
      </c>
      <c r="D105" s="88">
        <v>-18.710854999999999</v>
      </c>
      <c r="F105" s="6">
        <f t="shared" si="18"/>
        <v>13.050666666667</v>
      </c>
      <c r="G105" s="6">
        <f t="shared" si="16"/>
        <v>-74.889274999999998</v>
      </c>
      <c r="J105" s="88">
        <v>39899000000</v>
      </c>
      <c r="K105" s="88">
        <v>-31.874473999999999</v>
      </c>
      <c r="L105" s="88">
        <v>-20.736495999999999</v>
      </c>
      <c r="N105" s="6">
        <f t="shared" si="19"/>
        <v>13.050666666667</v>
      </c>
      <c r="O105" s="6">
        <f t="shared" si="17"/>
        <v>-61.609580999999999</v>
      </c>
    </row>
    <row r="106" spans="2:16" x14ac:dyDescent="0.25">
      <c r="B106" s="88">
        <v>40126833333.333</v>
      </c>
      <c r="C106" s="88">
        <v>-30.002873999999998</v>
      </c>
      <c r="D106" s="88">
        <v>-24.561461999999999</v>
      </c>
      <c r="F106" s="6">
        <f t="shared" si="18"/>
        <v>14.984999999999999</v>
      </c>
      <c r="G106" s="6">
        <f t="shared" si="16"/>
        <v>-81.745056000000005</v>
      </c>
      <c r="J106" s="88">
        <v>40126833333.333</v>
      </c>
      <c r="K106" s="88">
        <v>-30.421074000000001</v>
      </c>
      <c r="L106" s="88">
        <v>-23.778568</v>
      </c>
      <c r="N106" s="6">
        <f t="shared" si="19"/>
        <v>14.984999999999999</v>
      </c>
      <c r="O106" s="6">
        <f t="shared" si="17"/>
        <v>-66.003540000000001</v>
      </c>
    </row>
    <row r="107" spans="2:16" x14ac:dyDescent="0.25">
      <c r="B107" s="88">
        <v>40354666666.667</v>
      </c>
      <c r="C107" s="88">
        <v>-29.906652000000001</v>
      </c>
      <c r="D107" s="88">
        <v>-23.689485999999999</v>
      </c>
      <c r="F107" s="6">
        <f t="shared" si="18"/>
        <v>16.919333333333</v>
      </c>
      <c r="G107" s="6">
        <f t="shared" si="16"/>
        <v>-62.887549999999997</v>
      </c>
      <c r="J107" s="88">
        <v>40354666666.667</v>
      </c>
      <c r="K107" s="88">
        <v>-31.719695999999999</v>
      </c>
      <c r="L107" s="88">
        <v>-25.251009</v>
      </c>
      <c r="N107" s="6">
        <f t="shared" si="19"/>
        <v>16.919333333333</v>
      </c>
      <c r="O107" s="6">
        <f t="shared" si="17"/>
        <v>-64.564423000000005</v>
      </c>
    </row>
    <row r="108" spans="2:16" x14ac:dyDescent="0.25">
      <c r="B108" s="88">
        <v>40582500000</v>
      </c>
      <c r="C108" s="88">
        <v>-28.90727</v>
      </c>
      <c r="D108" s="88">
        <v>-23.18309</v>
      </c>
      <c r="F108" s="6">
        <f t="shared" si="18"/>
        <v>18.853666666666999</v>
      </c>
      <c r="G108" s="6">
        <f t="shared" si="16"/>
        <v>-60.077258999999998</v>
      </c>
      <c r="J108" s="88">
        <v>40582500000</v>
      </c>
      <c r="K108" s="88">
        <v>-32.564399999999999</v>
      </c>
      <c r="L108" s="88">
        <v>-25.330262999999999</v>
      </c>
      <c r="N108" s="6">
        <f t="shared" si="19"/>
        <v>18.853666666666999</v>
      </c>
      <c r="O108" s="6">
        <f t="shared" si="17"/>
        <v>-59.733581999999998</v>
      </c>
    </row>
    <row r="109" spans="2:16" x14ac:dyDescent="0.25">
      <c r="B109" s="88">
        <v>40810333333.333</v>
      </c>
      <c r="C109" s="88">
        <v>-28.446859</v>
      </c>
      <c r="D109" s="88">
        <v>-22.568691000000001</v>
      </c>
      <c r="F109" s="6">
        <f t="shared" si="18"/>
        <v>20.788</v>
      </c>
      <c r="G109" s="6">
        <f t="shared" si="16"/>
        <v>-73.378112999999999</v>
      </c>
      <c r="J109" s="88">
        <v>40810333333.333</v>
      </c>
      <c r="K109" s="88">
        <v>-31.531851</v>
      </c>
      <c r="L109" s="88">
        <v>-23.972864000000001</v>
      </c>
      <c r="N109" s="6">
        <f t="shared" si="19"/>
        <v>20.788</v>
      </c>
      <c r="O109" s="6">
        <f t="shared" si="17"/>
        <v>-71.693413000000007</v>
      </c>
    </row>
    <row r="110" spans="2:16" x14ac:dyDescent="0.25">
      <c r="B110" s="88">
        <v>41038166666.667</v>
      </c>
      <c r="C110" s="88">
        <v>-30.496221999999999</v>
      </c>
      <c r="D110" s="88">
        <v>-23.990615999999999</v>
      </c>
      <c r="F110" s="6">
        <f t="shared" si="18"/>
        <v>22.722333333333001</v>
      </c>
      <c r="G110" s="6">
        <f t="shared" si="16"/>
        <v>-63.738815000000002</v>
      </c>
      <c r="J110" s="88">
        <v>41038166666.667</v>
      </c>
      <c r="K110" s="88">
        <v>-29.795798999999999</v>
      </c>
      <c r="L110" s="88">
        <v>-22.076035999999998</v>
      </c>
      <c r="N110" s="6">
        <f t="shared" si="19"/>
        <v>22.722333333333001</v>
      </c>
      <c r="O110" s="6">
        <f t="shared" si="17"/>
        <v>-65.236450000000005</v>
      </c>
    </row>
    <row r="111" spans="2:16" x14ac:dyDescent="0.25">
      <c r="B111" s="88">
        <v>41266000000</v>
      </c>
      <c r="C111" s="88">
        <v>-31.578598</v>
      </c>
      <c r="D111" s="88">
        <v>-24.565918</v>
      </c>
      <c r="F111" s="6">
        <f t="shared" si="18"/>
        <v>24.656666666667</v>
      </c>
      <c r="G111" s="6">
        <f t="shared" si="16"/>
        <v>-62.822387999999997</v>
      </c>
      <c r="J111" s="88">
        <v>41266000000</v>
      </c>
      <c r="K111" s="88">
        <v>-31.522589</v>
      </c>
      <c r="L111" s="88">
        <v>-23.667808999999998</v>
      </c>
      <c r="N111" s="6">
        <f t="shared" si="19"/>
        <v>24.656666666667</v>
      </c>
      <c r="O111" s="6">
        <f t="shared" si="17"/>
        <v>-63.576735999999997</v>
      </c>
    </row>
    <row r="112" spans="2:16" x14ac:dyDescent="0.25">
      <c r="B112" s="88">
        <v>41493833333.333</v>
      </c>
      <c r="C112" s="88">
        <v>-29.593321</v>
      </c>
      <c r="D112" s="88">
        <v>-22.560934</v>
      </c>
      <c r="F112" s="6">
        <f t="shared" si="18"/>
        <v>26.591000000000001</v>
      </c>
      <c r="G112" s="6">
        <f t="shared" si="16"/>
        <v>-57.131293999999997</v>
      </c>
      <c r="J112" s="88">
        <v>41493833333.333</v>
      </c>
      <c r="K112" s="88">
        <v>-34.321734999999997</v>
      </c>
      <c r="L112" s="88">
        <v>-26.803564000000001</v>
      </c>
      <c r="N112" s="6">
        <f t="shared" si="19"/>
        <v>26.591000000000001</v>
      </c>
      <c r="O112" s="6">
        <f t="shared" si="17"/>
        <v>-63.078358000000001</v>
      </c>
    </row>
    <row r="113" spans="2:16" x14ac:dyDescent="0.25">
      <c r="B113" s="88">
        <v>41721666666.667</v>
      </c>
      <c r="C113" s="88">
        <v>-31.950673999999999</v>
      </c>
      <c r="D113" s="88">
        <v>-25.027080999999999</v>
      </c>
      <c r="F113" s="6">
        <f t="shared" si="18"/>
        <v>28.525333333333002</v>
      </c>
      <c r="G113" s="6">
        <f t="shared" si="16"/>
        <v>-49.243823999999996</v>
      </c>
      <c r="J113" s="88">
        <v>41721666666.667</v>
      </c>
      <c r="K113" s="88">
        <v>-32.356608999999999</v>
      </c>
      <c r="L113" s="88">
        <v>-24.531148999999999</v>
      </c>
      <c r="N113" s="6">
        <f t="shared" si="19"/>
        <v>28.525333333333002</v>
      </c>
      <c r="O113" s="6">
        <f t="shared" si="17"/>
        <v>-62.764229</v>
      </c>
    </row>
    <row r="114" spans="2:16" x14ac:dyDescent="0.25">
      <c r="B114" s="88">
        <v>41949500000</v>
      </c>
      <c r="C114" s="88">
        <v>-34.606133</v>
      </c>
      <c r="D114" s="88">
        <v>-27.845445999999999</v>
      </c>
      <c r="F114" s="6">
        <f t="shared" si="18"/>
        <v>30.459666666667001</v>
      </c>
      <c r="G114" s="6">
        <f t="shared" si="16"/>
        <v>-61.172916000000001</v>
      </c>
      <c r="J114" s="88">
        <v>41949500000</v>
      </c>
      <c r="K114" s="88">
        <v>-30.673189000000001</v>
      </c>
      <c r="L114" s="88">
        <v>-22.605779999999999</v>
      </c>
      <c r="N114" s="6">
        <f t="shared" si="19"/>
        <v>30.459666666667001</v>
      </c>
      <c r="O114" s="6">
        <f t="shared" si="17"/>
        <v>-61.210251</v>
      </c>
    </row>
    <row r="115" spans="2:16" x14ac:dyDescent="0.25">
      <c r="B115" s="88">
        <v>42177333333.333</v>
      </c>
      <c r="C115" s="88">
        <v>-33.920180999999999</v>
      </c>
      <c r="D115" s="88">
        <v>-27.007366000000001</v>
      </c>
      <c r="F115" s="6">
        <f t="shared" si="18"/>
        <v>32.393999999999998</v>
      </c>
      <c r="G115" s="6">
        <f t="shared" si="16"/>
        <v>-56.402138000000001</v>
      </c>
      <c r="J115" s="88">
        <v>42177333333.333</v>
      </c>
      <c r="K115" s="88">
        <v>-31.572519</v>
      </c>
      <c r="L115" s="88">
        <v>-23.451214</v>
      </c>
      <c r="N115" s="6">
        <f t="shared" si="19"/>
        <v>32.393999999999998</v>
      </c>
      <c r="O115" s="6">
        <f t="shared" si="17"/>
        <v>-59.211024999999999</v>
      </c>
    </row>
    <row r="116" spans="2:16" x14ac:dyDescent="0.25">
      <c r="B116" s="88">
        <v>42405166666.667</v>
      </c>
      <c r="C116" s="88">
        <v>-32.199738000000004</v>
      </c>
      <c r="D116" s="88">
        <v>-24.896747999999999</v>
      </c>
      <c r="F116" s="6">
        <f t="shared" si="18"/>
        <v>34.328333333332999</v>
      </c>
      <c r="G116" s="6">
        <f t="shared" si="16"/>
        <v>-50.696407000000001</v>
      </c>
      <c r="J116" s="88">
        <v>42405166666.667</v>
      </c>
      <c r="K116" s="88">
        <v>-32.907989999999998</v>
      </c>
      <c r="L116" s="88">
        <v>-24.872091000000001</v>
      </c>
      <c r="N116" s="6">
        <f t="shared" si="19"/>
        <v>34.328333333332999</v>
      </c>
      <c r="O116" s="6">
        <f t="shared" si="17"/>
        <v>-71.940117000000001</v>
      </c>
    </row>
    <row r="117" spans="2:16" x14ac:dyDescent="0.25">
      <c r="B117" s="88">
        <v>42633000000</v>
      </c>
      <c r="C117" s="88">
        <v>-31.959472999999999</v>
      </c>
      <c r="D117" s="88">
        <v>-24.031168000000001</v>
      </c>
      <c r="F117" s="6">
        <f t="shared" si="18"/>
        <v>36.262666666667002</v>
      </c>
      <c r="G117" s="6">
        <f t="shared" si="16"/>
        <v>-45.832653000000001</v>
      </c>
      <c r="J117" s="88">
        <v>42633000000</v>
      </c>
      <c r="K117" s="88">
        <v>-33.579642999999997</v>
      </c>
      <c r="L117" s="88">
        <v>-25.499538000000001</v>
      </c>
      <c r="N117" s="6">
        <f t="shared" si="19"/>
        <v>36.262666666667002</v>
      </c>
      <c r="O117" s="6">
        <f t="shared" si="17"/>
        <v>-63.728408999999999</v>
      </c>
    </row>
    <row r="118" spans="2:16" x14ac:dyDescent="0.25">
      <c r="B118" s="88">
        <v>42860833333.333</v>
      </c>
      <c r="C118" s="88">
        <v>-36.902092000000003</v>
      </c>
      <c r="D118" s="88">
        <v>-27.489487</v>
      </c>
      <c r="F118" s="6">
        <f t="shared" si="18"/>
        <v>38.197000000000003</v>
      </c>
      <c r="G118" s="6">
        <f t="shared" si="16"/>
        <v>-46.639693999999999</v>
      </c>
      <c r="J118" s="88">
        <v>42860833333.333</v>
      </c>
      <c r="K118" s="88">
        <v>-31.401232</v>
      </c>
      <c r="L118" s="88">
        <v>-23.149920999999999</v>
      </c>
      <c r="N118" s="6">
        <f t="shared" si="19"/>
        <v>38.197000000000003</v>
      </c>
      <c r="O118" s="6">
        <f t="shared" si="17"/>
        <v>-65.976128000000003</v>
      </c>
    </row>
    <row r="119" spans="2:16" x14ac:dyDescent="0.25">
      <c r="B119" s="88">
        <v>43088666666.667</v>
      </c>
      <c r="C119" s="88">
        <v>-37.855716999999999</v>
      </c>
      <c r="D119" s="88">
        <v>-27.865055000000002</v>
      </c>
      <c r="F119" s="6">
        <f t="shared" si="18"/>
        <v>40.131333333333004</v>
      </c>
      <c r="G119" s="6">
        <f t="shared" si="16"/>
        <v>-59.470118999999997</v>
      </c>
      <c r="J119" s="88">
        <v>43088666666.667</v>
      </c>
      <c r="K119" s="88">
        <v>-31.183154999999999</v>
      </c>
      <c r="L119" s="88">
        <v>-21.985617000000001</v>
      </c>
      <c r="N119" s="6">
        <f t="shared" si="19"/>
        <v>40.131333333333004</v>
      </c>
      <c r="O119" s="6">
        <f t="shared" si="17"/>
        <v>-55.059452</v>
      </c>
    </row>
    <row r="120" spans="2:16" x14ac:dyDescent="0.25">
      <c r="B120" s="88">
        <v>43316500000</v>
      </c>
      <c r="C120" s="88">
        <v>-38.217522000000002</v>
      </c>
      <c r="D120" s="88">
        <v>-28.574919000000001</v>
      </c>
      <c r="F120" s="6">
        <f t="shared" si="18"/>
        <v>42.065666666666999</v>
      </c>
      <c r="G120" s="6">
        <f t="shared" si="16"/>
        <v>-59.751452999999998</v>
      </c>
      <c r="J120" s="88">
        <v>43316500000</v>
      </c>
      <c r="K120" s="88">
        <v>-32.403168000000001</v>
      </c>
      <c r="L120" s="88">
        <v>-22.250782000000001</v>
      </c>
      <c r="N120" s="6">
        <f t="shared" si="19"/>
        <v>42.065666666666999</v>
      </c>
      <c r="O120" s="6">
        <f t="shared" si="17"/>
        <v>-51.391438000000001</v>
      </c>
    </row>
    <row r="121" spans="2:16" x14ac:dyDescent="0.25">
      <c r="B121" s="88">
        <v>43544333333.333</v>
      </c>
      <c r="C121" s="88">
        <v>-36.491787000000002</v>
      </c>
      <c r="D121" s="88">
        <v>-27.410236000000001</v>
      </c>
      <c r="F121" s="6">
        <f t="shared" si="18"/>
        <v>44</v>
      </c>
      <c r="G121" s="6">
        <f t="shared" si="16"/>
        <v>-65.846687000000003</v>
      </c>
      <c r="J121" s="88">
        <v>43544333333.333</v>
      </c>
      <c r="K121" s="88">
        <v>-33.367023000000003</v>
      </c>
      <c r="L121" s="88">
        <v>-22.940677999999998</v>
      </c>
      <c r="N121" s="6">
        <f t="shared" si="19"/>
        <v>44</v>
      </c>
      <c r="O121" s="6">
        <f t="shared" si="17"/>
        <v>-53.699855999999997</v>
      </c>
    </row>
    <row r="122" spans="2:16" x14ac:dyDescent="0.25">
      <c r="B122" s="88">
        <v>43772166666.667</v>
      </c>
      <c r="C122" s="88">
        <v>-37.858069999999998</v>
      </c>
      <c r="D122" s="88">
        <v>-28.142427000000001</v>
      </c>
      <c r="F122" s="6" t="s">
        <v>21</v>
      </c>
      <c r="J122" s="88">
        <v>43772166666.667</v>
      </c>
      <c r="K122" s="88">
        <v>-33.314117000000003</v>
      </c>
      <c r="L122" s="88">
        <v>-22.648298</v>
      </c>
      <c r="N122" s="6" t="s">
        <v>21</v>
      </c>
    </row>
    <row r="123" spans="2:16" x14ac:dyDescent="0.25">
      <c r="B123" s="88">
        <v>44000000000</v>
      </c>
      <c r="C123" s="88">
        <v>-39.407809999999998</v>
      </c>
      <c r="D123" s="88">
        <v>-27.44492</v>
      </c>
      <c r="J123" s="88">
        <v>44000000000</v>
      </c>
      <c r="K123" s="88">
        <v>-33.675552000000003</v>
      </c>
      <c r="L123" s="88">
        <v>-23.911073999999999</v>
      </c>
    </row>
    <row r="124" spans="2:16" x14ac:dyDescent="0.25">
      <c r="B124" s="88" t="s">
        <v>21</v>
      </c>
      <c r="J124" s="88" t="s">
        <v>21</v>
      </c>
    </row>
    <row r="125" spans="2:16" x14ac:dyDescent="0.25">
      <c r="F125" s="6" t="s">
        <v>35</v>
      </c>
      <c r="N125" s="6" t="s">
        <v>35</v>
      </c>
    </row>
    <row r="126" spans="2:16" ht="15.75" x14ac:dyDescent="0.25">
      <c r="F126" s="6" t="s">
        <v>19</v>
      </c>
      <c r="G126" s="6" t="str">
        <f t="shared" ref="G126:G145" si="20">D152</f>
        <v>2Ix2L dBc Log Mag(dB)</v>
      </c>
      <c r="H126" s="35">
        <v>2</v>
      </c>
      <c r="N126" s="6" t="s">
        <v>19</v>
      </c>
      <c r="O126" s="6" t="str">
        <f t="shared" ref="O126:O145" si="21">L152</f>
        <v>2Ix2L dBc Log Mag(dB)</v>
      </c>
      <c r="P126" s="35">
        <v>2</v>
      </c>
    </row>
    <row r="127" spans="2:16" ht="15.75" x14ac:dyDescent="0.25">
      <c r="B127" s="88" t="s">
        <v>25</v>
      </c>
      <c r="F127" s="6">
        <f t="shared" ref="F127:F145" si="22">B153/1000000000</f>
        <v>18.181999999999999</v>
      </c>
      <c r="G127" s="6">
        <f t="shared" si="20"/>
        <v>-48.539279999999998</v>
      </c>
      <c r="H127" s="36">
        <f>ABS(AVERAGE(G127:G145)-(H126-1)*5)</f>
        <v>67.355826526315809</v>
      </c>
      <c r="J127" s="88" t="s">
        <v>25</v>
      </c>
      <c r="N127" s="6">
        <f t="shared" ref="N127:N145" si="23">J153/1000000000</f>
        <v>18.181999999999999</v>
      </c>
      <c r="O127" s="6">
        <f t="shared" si="21"/>
        <v>-34.793194</v>
      </c>
      <c r="P127" s="36">
        <f>ABS(AVERAGE(O127:O145)-(P126-1)*5)</f>
        <v>50.659355947368418</v>
      </c>
    </row>
    <row r="128" spans="2:16" x14ac:dyDescent="0.25">
      <c r="B128" s="88" t="s">
        <v>19</v>
      </c>
      <c r="C128" s="88" t="s">
        <v>117</v>
      </c>
      <c r="D128" s="88" t="s">
        <v>75</v>
      </c>
      <c r="F128" s="6">
        <f t="shared" si="22"/>
        <v>19.616333333332999</v>
      </c>
      <c r="G128" s="6">
        <f t="shared" si="20"/>
        <v>-60.759082999999997</v>
      </c>
      <c r="J128" s="88" t="s">
        <v>19</v>
      </c>
      <c r="K128" s="88" t="s">
        <v>117</v>
      </c>
      <c r="L128" s="88" t="s">
        <v>75</v>
      </c>
      <c r="N128" s="6">
        <f t="shared" si="23"/>
        <v>19.616333333332999</v>
      </c>
      <c r="O128" s="6">
        <f t="shared" si="21"/>
        <v>-49.684531999999997</v>
      </c>
    </row>
    <row r="129" spans="2:15" x14ac:dyDescent="0.25">
      <c r="B129" s="88">
        <v>9182000000</v>
      </c>
      <c r="C129" s="88">
        <v>-86.432670999999999</v>
      </c>
      <c r="D129" s="88">
        <v>-76.057609999999997</v>
      </c>
      <c r="F129" s="6">
        <f t="shared" si="22"/>
        <v>21.050666666666999</v>
      </c>
      <c r="G129" s="6">
        <f t="shared" si="20"/>
        <v>-59.511477999999997</v>
      </c>
      <c r="J129" s="88">
        <v>9182000000</v>
      </c>
      <c r="K129" s="88">
        <v>-78.633330999999998</v>
      </c>
      <c r="L129" s="88">
        <v>-67.495354000000006</v>
      </c>
      <c r="N129" s="6">
        <f t="shared" si="23"/>
        <v>21.050666666666999</v>
      </c>
      <c r="O129" s="6">
        <f t="shared" si="21"/>
        <v>-62.805957999999997</v>
      </c>
    </row>
    <row r="130" spans="2:15" x14ac:dyDescent="0.25">
      <c r="B130" s="88">
        <v>11116333333.333</v>
      </c>
      <c r="C130" s="88">
        <v>-83.408912999999998</v>
      </c>
      <c r="D130" s="88">
        <v>-77.967499000000004</v>
      </c>
      <c r="F130" s="6">
        <f t="shared" si="22"/>
        <v>22.484999999999999</v>
      </c>
      <c r="G130" s="6">
        <f t="shared" si="20"/>
        <v>-76.878203999999997</v>
      </c>
      <c r="J130" s="88">
        <v>11116333333.333</v>
      </c>
      <c r="K130" s="88">
        <v>-75.539672999999993</v>
      </c>
      <c r="L130" s="88">
        <v>-68.897163000000006</v>
      </c>
      <c r="N130" s="6">
        <f t="shared" si="23"/>
        <v>22.484999999999999</v>
      </c>
      <c r="O130" s="6">
        <f t="shared" si="21"/>
        <v>-54.609020000000001</v>
      </c>
    </row>
    <row r="131" spans="2:15" x14ac:dyDescent="0.25">
      <c r="B131" s="88">
        <v>13050666666.667</v>
      </c>
      <c r="C131" s="88">
        <v>-81.106437999999997</v>
      </c>
      <c r="D131" s="88">
        <v>-74.889274999999998</v>
      </c>
      <c r="F131" s="6">
        <f t="shared" si="22"/>
        <v>23.919333333333</v>
      </c>
      <c r="G131" s="6">
        <f t="shared" si="20"/>
        <v>-57.624465999999998</v>
      </c>
      <c r="J131" s="88">
        <v>13050666666.667</v>
      </c>
      <c r="K131" s="88">
        <v>-68.078270000000003</v>
      </c>
      <c r="L131" s="88">
        <v>-61.609580999999999</v>
      </c>
      <c r="N131" s="6">
        <f t="shared" si="23"/>
        <v>23.919333333333</v>
      </c>
      <c r="O131" s="6">
        <f t="shared" si="21"/>
        <v>-46.703884000000002</v>
      </c>
    </row>
    <row r="132" spans="2:15" x14ac:dyDescent="0.25">
      <c r="B132" s="88">
        <v>14985000000</v>
      </c>
      <c r="C132" s="88">
        <v>-87.469230999999994</v>
      </c>
      <c r="D132" s="88">
        <v>-81.745056000000005</v>
      </c>
      <c r="F132" s="6">
        <f t="shared" si="22"/>
        <v>25.353666666666999</v>
      </c>
      <c r="G132" s="6">
        <f t="shared" si="20"/>
        <v>-53.604111000000003</v>
      </c>
      <c r="J132" s="88">
        <v>14985000000</v>
      </c>
      <c r="K132" s="88">
        <v>-73.237679</v>
      </c>
      <c r="L132" s="88">
        <v>-66.003540000000001</v>
      </c>
      <c r="N132" s="6">
        <f t="shared" si="23"/>
        <v>25.353666666666999</v>
      </c>
      <c r="O132" s="6">
        <f t="shared" si="21"/>
        <v>-49.202987999999998</v>
      </c>
    </row>
    <row r="133" spans="2:15" x14ac:dyDescent="0.25">
      <c r="B133" s="88">
        <v>16919333333.333</v>
      </c>
      <c r="C133" s="88">
        <v>-68.765716999999995</v>
      </c>
      <c r="D133" s="88">
        <v>-62.887549999999997</v>
      </c>
      <c r="F133" s="6">
        <f t="shared" si="22"/>
        <v>26.788</v>
      </c>
      <c r="G133" s="6">
        <f t="shared" si="20"/>
        <v>-59.719031999999999</v>
      </c>
      <c r="J133" s="88">
        <v>16919333333.333</v>
      </c>
      <c r="K133" s="88">
        <v>-72.123412999999999</v>
      </c>
      <c r="L133" s="88">
        <v>-64.564423000000005</v>
      </c>
      <c r="N133" s="6">
        <f t="shared" si="23"/>
        <v>26.788</v>
      </c>
      <c r="O133" s="6">
        <f t="shared" si="21"/>
        <v>-48.903267</v>
      </c>
    </row>
    <row r="134" spans="2:15" x14ac:dyDescent="0.25">
      <c r="B134" s="88">
        <v>18853666666.667</v>
      </c>
      <c r="C134" s="88">
        <v>-66.582863000000003</v>
      </c>
      <c r="D134" s="88">
        <v>-60.077258999999998</v>
      </c>
      <c r="F134" s="6">
        <f t="shared" si="22"/>
        <v>28.222333333333001</v>
      </c>
      <c r="G134" s="6">
        <f t="shared" si="20"/>
        <v>-81.966201999999996</v>
      </c>
      <c r="J134" s="88">
        <v>18853666666.667</v>
      </c>
      <c r="K134" s="88">
        <v>-67.453345999999996</v>
      </c>
      <c r="L134" s="88">
        <v>-59.733581999999998</v>
      </c>
      <c r="N134" s="6">
        <f t="shared" si="23"/>
        <v>28.222333333333001</v>
      </c>
      <c r="O134" s="6">
        <f t="shared" si="21"/>
        <v>-49.369183</v>
      </c>
    </row>
    <row r="135" spans="2:15" x14ac:dyDescent="0.25">
      <c r="B135" s="88">
        <v>20788000000</v>
      </c>
      <c r="C135" s="88">
        <v>-80.390793000000002</v>
      </c>
      <c r="D135" s="88">
        <v>-73.378112999999999</v>
      </c>
      <c r="F135" s="6">
        <f t="shared" si="22"/>
        <v>29.656666666667</v>
      </c>
      <c r="G135" s="6">
        <f t="shared" si="20"/>
        <v>-62.379188999999997</v>
      </c>
      <c r="J135" s="88">
        <v>20788000000</v>
      </c>
      <c r="K135" s="88">
        <v>-79.548186999999999</v>
      </c>
      <c r="L135" s="88">
        <v>-71.693413000000007</v>
      </c>
      <c r="N135" s="6">
        <f t="shared" si="23"/>
        <v>29.656666666667</v>
      </c>
      <c r="O135" s="6">
        <f t="shared" si="21"/>
        <v>-45.613219999999998</v>
      </c>
    </row>
    <row r="136" spans="2:15" x14ac:dyDescent="0.25">
      <c r="B136" s="88">
        <v>22722333333.333</v>
      </c>
      <c r="C136" s="88">
        <v>-70.771202000000002</v>
      </c>
      <c r="D136" s="88">
        <v>-63.738815000000002</v>
      </c>
      <c r="F136" s="6">
        <f t="shared" si="22"/>
        <v>31.091000000000001</v>
      </c>
      <c r="G136" s="6">
        <f t="shared" si="20"/>
        <v>-63.583911999999998</v>
      </c>
      <c r="J136" s="88">
        <v>22722333333.333</v>
      </c>
      <c r="K136" s="88">
        <v>-72.754622999999995</v>
      </c>
      <c r="L136" s="88">
        <v>-65.236450000000005</v>
      </c>
      <c r="N136" s="6">
        <f t="shared" si="23"/>
        <v>31.091000000000001</v>
      </c>
      <c r="O136" s="6">
        <f t="shared" si="21"/>
        <v>-45.350707999999997</v>
      </c>
    </row>
    <row r="137" spans="2:15" x14ac:dyDescent="0.25">
      <c r="B137" s="88">
        <v>24656666666.667</v>
      </c>
      <c r="C137" s="88">
        <v>-69.745979000000005</v>
      </c>
      <c r="D137" s="88">
        <v>-62.822387999999997</v>
      </c>
      <c r="F137" s="6">
        <f t="shared" si="22"/>
        <v>32.525333333333002</v>
      </c>
      <c r="G137" s="6">
        <f t="shared" si="20"/>
        <v>-59.615070000000003</v>
      </c>
      <c r="J137" s="88">
        <v>24656666666.667</v>
      </c>
      <c r="K137" s="88">
        <v>-71.402191000000002</v>
      </c>
      <c r="L137" s="88">
        <v>-63.576735999999997</v>
      </c>
      <c r="N137" s="6">
        <f t="shared" si="23"/>
        <v>32.525333333333002</v>
      </c>
      <c r="O137" s="6">
        <f t="shared" si="21"/>
        <v>-46.068221999999999</v>
      </c>
    </row>
    <row r="138" spans="2:15" x14ac:dyDescent="0.25">
      <c r="B138" s="88">
        <v>26591000000</v>
      </c>
      <c r="C138" s="88">
        <v>-63.891983000000003</v>
      </c>
      <c r="D138" s="88">
        <v>-57.131293999999997</v>
      </c>
      <c r="F138" s="6">
        <f t="shared" si="22"/>
        <v>33.959666666666998</v>
      </c>
      <c r="G138" s="6">
        <f t="shared" si="20"/>
        <v>-62.945914999999999</v>
      </c>
      <c r="J138" s="88">
        <v>26591000000</v>
      </c>
      <c r="K138" s="88">
        <v>-71.145767000000006</v>
      </c>
      <c r="L138" s="88">
        <v>-63.078358000000001</v>
      </c>
      <c r="N138" s="6">
        <f t="shared" si="23"/>
        <v>33.959666666666998</v>
      </c>
      <c r="O138" s="6">
        <f t="shared" si="21"/>
        <v>-43.990414000000001</v>
      </c>
    </row>
    <row r="139" spans="2:15" x14ac:dyDescent="0.25">
      <c r="B139" s="88">
        <v>28525333333.333</v>
      </c>
      <c r="C139" s="88">
        <v>-56.156643000000003</v>
      </c>
      <c r="D139" s="88">
        <v>-49.243823999999996</v>
      </c>
      <c r="F139" s="6">
        <f t="shared" si="22"/>
        <v>35.393999999999998</v>
      </c>
      <c r="G139" s="6">
        <f t="shared" si="20"/>
        <v>-59.801139999999997</v>
      </c>
      <c r="J139" s="88">
        <v>28525333333.333</v>
      </c>
      <c r="K139" s="88">
        <v>-70.885536000000002</v>
      </c>
      <c r="L139" s="88">
        <v>-62.764229</v>
      </c>
      <c r="N139" s="6">
        <f t="shared" si="23"/>
        <v>35.393999999999998</v>
      </c>
      <c r="O139" s="6">
        <f t="shared" si="21"/>
        <v>-40.851742000000002</v>
      </c>
    </row>
    <row r="140" spans="2:15" x14ac:dyDescent="0.25">
      <c r="B140" s="88">
        <v>30459666666.667</v>
      </c>
      <c r="C140" s="88">
        <v>-68.475905999999995</v>
      </c>
      <c r="D140" s="88">
        <v>-61.172916000000001</v>
      </c>
      <c r="F140" s="6">
        <f t="shared" si="22"/>
        <v>36.828333333332999</v>
      </c>
      <c r="G140" s="6">
        <f t="shared" si="20"/>
        <v>-76.645545999999996</v>
      </c>
      <c r="J140" s="88">
        <v>30459666666.667</v>
      </c>
      <c r="K140" s="88">
        <v>-69.246146999999993</v>
      </c>
      <c r="L140" s="88">
        <v>-61.210251</v>
      </c>
      <c r="N140" s="6">
        <f t="shared" si="23"/>
        <v>36.828333333332999</v>
      </c>
      <c r="O140" s="6">
        <f t="shared" si="21"/>
        <v>-42.021071999999997</v>
      </c>
    </row>
    <row r="141" spans="2:15" x14ac:dyDescent="0.25">
      <c r="B141" s="88">
        <v>32394000000</v>
      </c>
      <c r="C141" s="88">
        <v>-64.330444</v>
      </c>
      <c r="D141" s="88">
        <v>-56.402138000000001</v>
      </c>
      <c r="F141" s="6">
        <f t="shared" si="22"/>
        <v>38.262666666667002</v>
      </c>
      <c r="G141" s="6">
        <f t="shared" si="20"/>
        <v>-74.053336999999999</v>
      </c>
      <c r="J141" s="88">
        <v>32394000000</v>
      </c>
      <c r="K141" s="88">
        <v>-67.291129999999995</v>
      </c>
      <c r="L141" s="88">
        <v>-59.211024999999999</v>
      </c>
      <c r="N141" s="6">
        <f t="shared" si="23"/>
        <v>38.262666666667002</v>
      </c>
      <c r="O141" s="6">
        <f t="shared" si="21"/>
        <v>-43.083804999999998</v>
      </c>
    </row>
    <row r="142" spans="2:15" x14ac:dyDescent="0.25">
      <c r="B142" s="88">
        <v>34328333333.333</v>
      </c>
      <c r="C142" s="88">
        <v>-60.109012999999997</v>
      </c>
      <c r="D142" s="88">
        <v>-50.696407000000001</v>
      </c>
      <c r="F142" s="6">
        <f t="shared" si="22"/>
        <v>39.697000000000003</v>
      </c>
      <c r="G142" s="6">
        <f t="shared" si="20"/>
        <v>-64.841553000000005</v>
      </c>
      <c r="J142" s="88">
        <v>34328333333.333</v>
      </c>
      <c r="K142" s="88">
        <v>-80.191428999999999</v>
      </c>
      <c r="L142" s="88">
        <v>-71.940117000000001</v>
      </c>
      <c r="N142" s="6">
        <f t="shared" si="23"/>
        <v>39.697000000000003</v>
      </c>
      <c r="O142" s="6">
        <f t="shared" si="21"/>
        <v>-40.261600000000001</v>
      </c>
    </row>
    <row r="143" spans="2:15" x14ac:dyDescent="0.25">
      <c r="B143" s="88">
        <v>36262666666.667</v>
      </c>
      <c r="C143" s="88">
        <v>-55.823315000000001</v>
      </c>
      <c r="D143" s="88">
        <v>-45.832653000000001</v>
      </c>
      <c r="F143" s="6">
        <f t="shared" si="22"/>
        <v>41.131333333333004</v>
      </c>
      <c r="G143" s="6">
        <f t="shared" si="20"/>
        <v>-59.157471000000001</v>
      </c>
      <c r="J143" s="88">
        <v>36262666666.667</v>
      </c>
      <c r="K143" s="88">
        <v>-72.925949000000003</v>
      </c>
      <c r="L143" s="88">
        <v>-63.728408999999999</v>
      </c>
      <c r="N143" s="6">
        <f t="shared" si="23"/>
        <v>41.131333333333004</v>
      </c>
      <c r="O143" s="6">
        <f t="shared" si="21"/>
        <v>-42.371395</v>
      </c>
    </row>
    <row r="144" spans="2:15" x14ac:dyDescent="0.25">
      <c r="B144" s="88">
        <v>38197000000</v>
      </c>
      <c r="C144" s="88">
        <v>-56.282294999999998</v>
      </c>
      <c r="D144" s="88">
        <v>-46.639693999999999</v>
      </c>
      <c r="F144" s="6">
        <f t="shared" si="22"/>
        <v>42.565666666666999</v>
      </c>
      <c r="G144" s="6">
        <f t="shared" si="20"/>
        <v>-53.237358</v>
      </c>
      <c r="J144" s="88">
        <v>38197000000</v>
      </c>
      <c r="K144" s="88">
        <v>-76.128517000000002</v>
      </c>
      <c r="L144" s="88">
        <v>-65.976128000000003</v>
      </c>
      <c r="N144" s="6">
        <f t="shared" si="23"/>
        <v>42.565666666666999</v>
      </c>
      <c r="O144" s="6">
        <f t="shared" si="21"/>
        <v>-41.687874000000001</v>
      </c>
    </row>
    <row r="145" spans="2:16" x14ac:dyDescent="0.25">
      <c r="B145" s="88">
        <v>40131333333.333</v>
      </c>
      <c r="C145" s="88">
        <v>-68.551674000000006</v>
      </c>
      <c r="D145" s="88">
        <v>-59.470118999999997</v>
      </c>
      <c r="F145" s="6">
        <f t="shared" si="22"/>
        <v>44</v>
      </c>
      <c r="G145" s="6">
        <f t="shared" si="20"/>
        <v>-49.898356999999997</v>
      </c>
      <c r="J145" s="88">
        <v>40131333333.333</v>
      </c>
      <c r="K145" s="88">
        <v>-65.485802000000007</v>
      </c>
      <c r="L145" s="88">
        <v>-55.059452</v>
      </c>
      <c r="N145" s="6">
        <f t="shared" si="23"/>
        <v>44</v>
      </c>
      <c r="O145" s="6">
        <f t="shared" si="21"/>
        <v>-40.155684999999998</v>
      </c>
    </row>
    <row r="146" spans="2:16" x14ac:dyDescent="0.25">
      <c r="B146" s="88">
        <v>42065666666.667</v>
      </c>
      <c r="C146" s="88">
        <v>-69.467094000000003</v>
      </c>
      <c r="D146" s="88">
        <v>-59.751452999999998</v>
      </c>
      <c r="F146" s="6" t="s">
        <v>21</v>
      </c>
      <c r="J146" s="88">
        <v>42065666666.667</v>
      </c>
      <c r="K146" s="88">
        <v>-62.057259000000002</v>
      </c>
      <c r="L146" s="88">
        <v>-51.391438000000001</v>
      </c>
      <c r="N146" s="6" t="s">
        <v>21</v>
      </c>
    </row>
    <row r="147" spans="2:16" x14ac:dyDescent="0.25">
      <c r="B147" s="88">
        <v>44000000000</v>
      </c>
      <c r="C147" s="88">
        <v>-77.809569999999994</v>
      </c>
      <c r="D147" s="88">
        <v>-65.846687000000003</v>
      </c>
      <c r="J147" s="88">
        <v>44000000000</v>
      </c>
      <c r="K147" s="88">
        <v>-63.464333000000003</v>
      </c>
      <c r="L147" s="88">
        <v>-53.699855999999997</v>
      </c>
    </row>
    <row r="148" spans="2:16" x14ac:dyDescent="0.25">
      <c r="B148" s="88" t="s">
        <v>21</v>
      </c>
      <c r="J148" s="88" t="s">
        <v>21</v>
      </c>
    </row>
    <row r="149" spans="2:16" x14ac:dyDescent="0.25">
      <c r="F149" s="6" t="s">
        <v>37</v>
      </c>
      <c r="N149" s="6" t="s">
        <v>37</v>
      </c>
    </row>
    <row r="150" spans="2:16" ht="15.75" x14ac:dyDescent="0.25">
      <c r="F150" s="6" t="s">
        <v>19</v>
      </c>
      <c r="G150" s="6" t="str">
        <f t="shared" ref="G150:G169" si="24">D176</f>
        <v>2Ix3L dBc Log Mag(dB)</v>
      </c>
      <c r="H150" s="35">
        <v>2</v>
      </c>
      <c r="N150" s="6" t="s">
        <v>19</v>
      </c>
      <c r="O150" s="6" t="str">
        <f t="shared" ref="O150:O169" si="25">L176</f>
        <v>2Ix3L dBc Log Mag(dB)</v>
      </c>
      <c r="P150" s="35">
        <v>2</v>
      </c>
    </row>
    <row r="151" spans="2:16" ht="15.75" x14ac:dyDescent="0.25">
      <c r="B151" s="88" t="s">
        <v>35</v>
      </c>
      <c r="F151" s="6">
        <f t="shared" ref="F151:F169" si="26">B177/1000000000</f>
        <v>27.181999999999999</v>
      </c>
      <c r="G151" s="6">
        <f t="shared" si="24"/>
        <v>-64.110305999999994</v>
      </c>
      <c r="H151" s="36">
        <f>ABS(AVERAGE(G151:G169)-(H150-1)*5)</f>
        <v>74.325134894736834</v>
      </c>
      <c r="J151" s="88" t="s">
        <v>35</v>
      </c>
      <c r="N151" s="6">
        <f t="shared" ref="N151:N169" si="27">J177/1000000000</f>
        <v>27.181999999999999</v>
      </c>
      <c r="O151" s="6">
        <f t="shared" si="25"/>
        <v>-56.509082999999997</v>
      </c>
      <c r="P151" s="36">
        <f>ABS(AVERAGE(O151:O169)-(P150-1)*5)</f>
        <v>68.721781578947372</v>
      </c>
    </row>
    <row r="152" spans="2:16" x14ac:dyDescent="0.25">
      <c r="B152" s="88" t="s">
        <v>19</v>
      </c>
      <c r="C152" s="88" t="s">
        <v>150</v>
      </c>
      <c r="D152" s="88" t="s">
        <v>76</v>
      </c>
      <c r="F152" s="6">
        <f t="shared" si="26"/>
        <v>28.116333333332999</v>
      </c>
      <c r="G152" s="6">
        <f t="shared" si="24"/>
        <v>-66.005309999999994</v>
      </c>
      <c r="J152" s="88" t="s">
        <v>19</v>
      </c>
      <c r="K152" s="88" t="s">
        <v>150</v>
      </c>
      <c r="L152" s="88" t="s">
        <v>76</v>
      </c>
      <c r="N152" s="6">
        <f t="shared" si="27"/>
        <v>28.116333333332999</v>
      </c>
      <c r="O152" s="6">
        <f t="shared" si="25"/>
        <v>-62.420048000000001</v>
      </c>
    </row>
    <row r="153" spans="2:16" x14ac:dyDescent="0.25">
      <c r="B153" s="88">
        <v>18182000000</v>
      </c>
      <c r="C153" s="88">
        <v>-58.914341</v>
      </c>
      <c r="D153" s="88">
        <v>-48.539279999999998</v>
      </c>
      <c r="F153" s="6">
        <f t="shared" si="26"/>
        <v>29.050666666666999</v>
      </c>
      <c r="G153" s="6">
        <f t="shared" si="24"/>
        <v>-70.354645000000005</v>
      </c>
      <c r="J153" s="88">
        <v>18182000000</v>
      </c>
      <c r="K153" s="88">
        <v>-45.931175000000003</v>
      </c>
      <c r="L153" s="88">
        <v>-34.793194</v>
      </c>
      <c r="N153" s="6">
        <f t="shared" si="27"/>
        <v>29.050666666666999</v>
      </c>
      <c r="O153" s="6">
        <f t="shared" si="25"/>
        <v>-60.513877999999998</v>
      </c>
    </row>
    <row r="154" spans="2:16" x14ac:dyDescent="0.25">
      <c r="B154" s="88">
        <v>19616333333.333</v>
      </c>
      <c r="C154" s="88">
        <v>-66.200492999999994</v>
      </c>
      <c r="D154" s="88">
        <v>-60.759082999999997</v>
      </c>
      <c r="F154" s="6">
        <f t="shared" si="26"/>
        <v>29.984999999999999</v>
      </c>
      <c r="G154" s="6">
        <f t="shared" si="24"/>
        <v>-97.859665000000007</v>
      </c>
      <c r="J154" s="88">
        <v>19616333333.333</v>
      </c>
      <c r="K154" s="88">
        <v>-56.327038000000002</v>
      </c>
      <c r="L154" s="88">
        <v>-49.684531999999997</v>
      </c>
      <c r="N154" s="6">
        <f t="shared" si="27"/>
        <v>29.984999999999999</v>
      </c>
      <c r="O154" s="6">
        <f t="shared" si="25"/>
        <v>-61.967593999999998</v>
      </c>
    </row>
    <row r="155" spans="2:16" x14ac:dyDescent="0.25">
      <c r="B155" s="88">
        <v>21050666666.667</v>
      </c>
      <c r="C155" s="88">
        <v>-65.728645</v>
      </c>
      <c r="D155" s="88">
        <v>-59.511477999999997</v>
      </c>
      <c r="F155" s="6">
        <f t="shared" si="26"/>
        <v>30.919333333333</v>
      </c>
      <c r="G155" s="6">
        <f t="shared" si="24"/>
        <v>-84.022437999999994</v>
      </c>
      <c r="J155" s="88">
        <v>21050666666.667</v>
      </c>
      <c r="K155" s="88">
        <v>-69.274642999999998</v>
      </c>
      <c r="L155" s="88">
        <v>-62.805957999999997</v>
      </c>
      <c r="N155" s="6">
        <f t="shared" si="27"/>
        <v>30.919333333333</v>
      </c>
      <c r="O155" s="6">
        <f t="shared" si="25"/>
        <v>-62.117362999999997</v>
      </c>
    </row>
    <row r="156" spans="2:16" x14ac:dyDescent="0.25">
      <c r="B156" s="88">
        <v>22485000000</v>
      </c>
      <c r="C156" s="88">
        <v>-82.602378999999999</v>
      </c>
      <c r="D156" s="88">
        <v>-76.878203999999997</v>
      </c>
      <c r="F156" s="6">
        <f t="shared" si="26"/>
        <v>31.853666666666999</v>
      </c>
      <c r="G156" s="6">
        <f t="shared" si="24"/>
        <v>-76.532775999999998</v>
      </c>
      <c r="J156" s="88">
        <v>22485000000</v>
      </c>
      <c r="K156" s="88">
        <v>-61.843159</v>
      </c>
      <c r="L156" s="88">
        <v>-54.609020000000001</v>
      </c>
      <c r="N156" s="6">
        <f t="shared" si="27"/>
        <v>31.853666666666999</v>
      </c>
      <c r="O156" s="6">
        <f t="shared" si="25"/>
        <v>-65.022743000000006</v>
      </c>
    </row>
    <row r="157" spans="2:16" x14ac:dyDescent="0.25">
      <c r="B157" s="88">
        <v>23919333333.333</v>
      </c>
      <c r="C157" s="88">
        <v>-63.502636000000003</v>
      </c>
      <c r="D157" s="88">
        <v>-57.624465999999998</v>
      </c>
      <c r="F157" s="6">
        <f t="shared" si="26"/>
        <v>32.787999999999997</v>
      </c>
      <c r="G157" s="6">
        <f t="shared" si="24"/>
        <v>-74.022377000000006</v>
      </c>
      <c r="J157" s="88">
        <v>23919333333.333</v>
      </c>
      <c r="K157" s="88">
        <v>-54.262870999999997</v>
      </c>
      <c r="L157" s="88">
        <v>-46.703884000000002</v>
      </c>
      <c r="N157" s="6">
        <f t="shared" si="27"/>
        <v>32.787999999999997</v>
      </c>
      <c r="O157" s="6">
        <f t="shared" si="25"/>
        <v>-66.632164000000003</v>
      </c>
    </row>
    <row r="158" spans="2:16" x14ac:dyDescent="0.25">
      <c r="B158" s="88">
        <v>25353666666.667</v>
      </c>
      <c r="C158" s="88">
        <v>-60.109715000000001</v>
      </c>
      <c r="D158" s="88">
        <v>-53.604111000000003</v>
      </c>
      <c r="F158" s="6">
        <f t="shared" si="26"/>
        <v>33.722333333332998</v>
      </c>
      <c r="G158" s="6">
        <f t="shared" si="24"/>
        <v>-77.663628000000003</v>
      </c>
      <c r="J158" s="88">
        <v>25353666666.667</v>
      </c>
      <c r="K158" s="88">
        <v>-56.922749000000003</v>
      </c>
      <c r="L158" s="88">
        <v>-49.202987999999998</v>
      </c>
      <c r="N158" s="6">
        <f t="shared" si="27"/>
        <v>33.722333333332998</v>
      </c>
      <c r="O158" s="6">
        <f t="shared" si="25"/>
        <v>-63.310817999999998</v>
      </c>
    </row>
    <row r="159" spans="2:16" x14ac:dyDescent="0.25">
      <c r="B159" s="88">
        <v>26788000000</v>
      </c>
      <c r="C159" s="88">
        <v>-66.731712000000002</v>
      </c>
      <c r="D159" s="88">
        <v>-59.719031999999999</v>
      </c>
      <c r="F159" s="6">
        <f t="shared" si="26"/>
        <v>34.656666666667</v>
      </c>
      <c r="G159" s="6">
        <f t="shared" si="24"/>
        <v>-82.076781999999994</v>
      </c>
      <c r="J159" s="88">
        <v>26788000000</v>
      </c>
      <c r="K159" s="88">
        <v>-56.758045000000003</v>
      </c>
      <c r="L159" s="88">
        <v>-48.903267</v>
      </c>
      <c r="N159" s="6">
        <f t="shared" si="27"/>
        <v>34.656666666667</v>
      </c>
      <c r="O159" s="6">
        <f t="shared" si="25"/>
        <v>-61.500197999999997</v>
      </c>
    </row>
    <row r="160" spans="2:16" x14ac:dyDescent="0.25">
      <c r="B160" s="88">
        <v>28222333333.333</v>
      </c>
      <c r="C160" s="88">
        <v>-88.998588999999996</v>
      </c>
      <c r="D160" s="88">
        <v>-81.966201999999996</v>
      </c>
      <c r="F160" s="6">
        <f t="shared" si="26"/>
        <v>35.591000000000001</v>
      </c>
      <c r="G160" s="6">
        <f t="shared" si="24"/>
        <v>-81.207672000000002</v>
      </c>
      <c r="J160" s="88">
        <v>28222333333.333</v>
      </c>
      <c r="K160" s="88">
        <v>-56.887355999999997</v>
      </c>
      <c r="L160" s="88">
        <v>-49.369183</v>
      </c>
      <c r="N160" s="6">
        <f t="shared" si="27"/>
        <v>35.591000000000001</v>
      </c>
      <c r="O160" s="6">
        <f t="shared" si="25"/>
        <v>-65.097565000000003</v>
      </c>
    </row>
    <row r="161" spans="2:16" x14ac:dyDescent="0.25">
      <c r="B161" s="88">
        <v>29656666666.667</v>
      </c>
      <c r="C161" s="88">
        <v>-69.302788000000007</v>
      </c>
      <c r="D161" s="88">
        <v>-62.379188999999997</v>
      </c>
      <c r="F161" s="6">
        <f t="shared" si="26"/>
        <v>36.525333333333002</v>
      </c>
      <c r="G161" s="6">
        <f t="shared" si="24"/>
        <v>-70.402389999999997</v>
      </c>
      <c r="J161" s="88">
        <v>29656666666.667</v>
      </c>
      <c r="K161" s="88">
        <v>-53.438679</v>
      </c>
      <c r="L161" s="88">
        <v>-45.613219999999998</v>
      </c>
      <c r="N161" s="6">
        <f t="shared" si="27"/>
        <v>36.525333333333002</v>
      </c>
      <c r="O161" s="6">
        <f t="shared" si="25"/>
        <v>-66.396316999999996</v>
      </c>
    </row>
    <row r="162" spans="2:16" x14ac:dyDescent="0.25">
      <c r="B162" s="88">
        <v>31091000000</v>
      </c>
      <c r="C162" s="88">
        <v>-70.344596999999993</v>
      </c>
      <c r="D162" s="88">
        <v>-63.583911999999998</v>
      </c>
      <c r="F162" s="6">
        <f t="shared" si="26"/>
        <v>37.459666666666998</v>
      </c>
      <c r="G162" s="6">
        <f t="shared" si="24"/>
        <v>-68.785788999999994</v>
      </c>
      <c r="J162" s="88">
        <v>31091000000</v>
      </c>
      <c r="K162" s="88">
        <v>-53.418118</v>
      </c>
      <c r="L162" s="88">
        <v>-45.350707999999997</v>
      </c>
      <c r="N162" s="6">
        <f t="shared" si="27"/>
        <v>37.459666666666998</v>
      </c>
      <c r="O162" s="6">
        <f t="shared" si="25"/>
        <v>-74.099129000000005</v>
      </c>
    </row>
    <row r="163" spans="2:16" x14ac:dyDescent="0.25">
      <c r="B163" s="88">
        <v>32525333333.333</v>
      </c>
      <c r="C163" s="88">
        <v>-66.527884999999998</v>
      </c>
      <c r="D163" s="88">
        <v>-59.615070000000003</v>
      </c>
      <c r="F163" s="6">
        <f t="shared" si="26"/>
        <v>38.393999999999998</v>
      </c>
      <c r="G163" s="6">
        <f t="shared" si="24"/>
        <v>-62.009658999999999</v>
      </c>
      <c r="J163" s="88">
        <v>32525333333.333</v>
      </c>
      <c r="K163" s="88">
        <v>-54.189526000000001</v>
      </c>
      <c r="L163" s="88">
        <v>-46.068221999999999</v>
      </c>
      <c r="N163" s="6">
        <f t="shared" si="27"/>
        <v>38.393999999999998</v>
      </c>
      <c r="O163" s="6">
        <f t="shared" si="25"/>
        <v>-73.963875000000002</v>
      </c>
    </row>
    <row r="164" spans="2:16" x14ac:dyDescent="0.25">
      <c r="B164" s="88">
        <v>33959666666.667</v>
      </c>
      <c r="C164" s="88">
        <v>-70.248908999999998</v>
      </c>
      <c r="D164" s="88">
        <v>-62.945914999999999</v>
      </c>
      <c r="F164" s="6">
        <f t="shared" si="26"/>
        <v>39.328333333332999</v>
      </c>
      <c r="G164" s="6">
        <f t="shared" si="24"/>
        <v>-60.250926999999997</v>
      </c>
      <c r="J164" s="88">
        <v>33959666666.667</v>
      </c>
      <c r="K164" s="88">
        <v>-52.026313999999999</v>
      </c>
      <c r="L164" s="88">
        <v>-43.990414000000001</v>
      </c>
      <c r="N164" s="6">
        <f t="shared" si="27"/>
        <v>39.328333333332999</v>
      </c>
      <c r="O164" s="6">
        <f t="shared" si="25"/>
        <v>-68.595436000000007</v>
      </c>
    </row>
    <row r="165" spans="2:16" x14ac:dyDescent="0.25">
      <c r="B165" s="88">
        <v>35394000000</v>
      </c>
      <c r="C165" s="88">
        <v>-67.729438999999999</v>
      </c>
      <c r="D165" s="88">
        <v>-59.801139999999997</v>
      </c>
      <c r="F165" s="6">
        <f t="shared" si="26"/>
        <v>40.262666666667002</v>
      </c>
      <c r="G165" s="6">
        <f t="shared" si="24"/>
        <v>-61.903156000000003</v>
      </c>
      <c r="J165" s="88">
        <v>35394000000</v>
      </c>
      <c r="K165" s="88">
        <v>-48.931846999999998</v>
      </c>
      <c r="L165" s="88">
        <v>-40.851742000000002</v>
      </c>
      <c r="N165" s="6">
        <f t="shared" si="27"/>
        <v>40.262666666667002</v>
      </c>
      <c r="O165" s="6">
        <f t="shared" si="25"/>
        <v>-68.369254999999995</v>
      </c>
    </row>
    <row r="166" spans="2:16" x14ac:dyDescent="0.25">
      <c r="B166" s="88">
        <v>36828333333.333</v>
      </c>
      <c r="C166" s="88">
        <v>-86.058150999999995</v>
      </c>
      <c r="D166" s="88">
        <v>-76.645545999999996</v>
      </c>
      <c r="F166" s="6">
        <f t="shared" si="26"/>
        <v>41.197000000000003</v>
      </c>
      <c r="G166" s="6">
        <f t="shared" si="24"/>
        <v>-56.206291</v>
      </c>
      <c r="J166" s="88">
        <v>36828333333.333</v>
      </c>
      <c r="K166" s="88">
        <v>-50.272381000000003</v>
      </c>
      <c r="L166" s="88">
        <v>-42.021071999999997</v>
      </c>
      <c r="N166" s="6">
        <f t="shared" si="27"/>
        <v>41.197000000000003</v>
      </c>
      <c r="O166" s="6">
        <f t="shared" si="25"/>
        <v>-63.049304999999997</v>
      </c>
    </row>
    <row r="167" spans="2:16" x14ac:dyDescent="0.25">
      <c r="B167" s="88">
        <v>38262666666.667</v>
      </c>
      <c r="C167" s="88">
        <v>-84.043998999999999</v>
      </c>
      <c r="D167" s="88">
        <v>-74.053336999999999</v>
      </c>
      <c r="F167" s="6">
        <f t="shared" si="26"/>
        <v>42.131333333333004</v>
      </c>
      <c r="G167" s="6">
        <f t="shared" si="24"/>
        <v>-54.972237</v>
      </c>
      <c r="J167" s="88">
        <v>38262666666.667</v>
      </c>
      <c r="K167" s="88">
        <v>-52.281342000000002</v>
      </c>
      <c r="L167" s="88">
        <v>-43.083804999999998</v>
      </c>
      <c r="N167" s="6">
        <f t="shared" si="27"/>
        <v>42.131333333333004</v>
      </c>
      <c r="O167" s="6">
        <f t="shared" si="25"/>
        <v>-57.800956999999997</v>
      </c>
    </row>
    <row r="168" spans="2:16" x14ac:dyDescent="0.25">
      <c r="B168" s="88">
        <v>39697000000</v>
      </c>
      <c r="C168" s="88">
        <v>-74.484154000000004</v>
      </c>
      <c r="D168" s="88">
        <v>-64.841553000000005</v>
      </c>
      <c r="F168" s="6">
        <f t="shared" si="26"/>
        <v>43.065666666666999</v>
      </c>
      <c r="G168" s="6">
        <f t="shared" si="24"/>
        <v>-54.917019000000003</v>
      </c>
      <c r="J168" s="88">
        <v>39697000000</v>
      </c>
      <c r="K168" s="88">
        <v>-50.413986000000001</v>
      </c>
      <c r="L168" s="88">
        <v>-40.261600000000001</v>
      </c>
      <c r="N168" s="6">
        <f t="shared" si="27"/>
        <v>43.065666666666999</v>
      </c>
      <c r="O168" s="6">
        <f t="shared" si="25"/>
        <v>-55.979996</v>
      </c>
    </row>
    <row r="169" spans="2:16" x14ac:dyDescent="0.25">
      <c r="B169" s="88">
        <v>41131333333.333</v>
      </c>
      <c r="C169" s="88">
        <v>-68.239020999999994</v>
      </c>
      <c r="D169" s="88">
        <v>-59.157471000000001</v>
      </c>
      <c r="F169" s="6">
        <f t="shared" si="26"/>
        <v>44</v>
      </c>
      <c r="G169" s="6">
        <f t="shared" si="24"/>
        <v>-53.874496000000001</v>
      </c>
      <c r="J169" s="88">
        <v>41131333333.333</v>
      </c>
      <c r="K169" s="88">
        <v>-52.797741000000002</v>
      </c>
      <c r="L169" s="88">
        <v>-42.371395</v>
      </c>
      <c r="N169" s="6">
        <f t="shared" si="27"/>
        <v>44</v>
      </c>
      <c r="O169" s="6">
        <f t="shared" si="25"/>
        <v>-57.368125999999997</v>
      </c>
    </row>
    <row r="170" spans="2:16" x14ac:dyDescent="0.25">
      <c r="B170" s="88">
        <v>42565666666.667</v>
      </c>
      <c r="C170" s="88">
        <v>-62.952998999999998</v>
      </c>
      <c r="D170" s="88">
        <v>-53.237358</v>
      </c>
      <c r="F170" s="6" t="s">
        <v>21</v>
      </c>
      <c r="J170" s="88">
        <v>42565666666.667</v>
      </c>
      <c r="K170" s="88">
        <v>-52.353695000000002</v>
      </c>
      <c r="L170" s="88">
        <v>-41.687874000000001</v>
      </c>
      <c r="N170" s="6" t="s">
        <v>21</v>
      </c>
    </row>
    <row r="171" spans="2:16" x14ac:dyDescent="0.25">
      <c r="B171" s="88">
        <v>44000000000</v>
      </c>
      <c r="C171" s="88">
        <v>-61.861248000000003</v>
      </c>
      <c r="D171" s="88">
        <v>-49.898356999999997</v>
      </c>
      <c r="J171" s="88">
        <v>44000000000</v>
      </c>
      <c r="K171" s="88">
        <v>-49.920161999999998</v>
      </c>
      <c r="L171" s="88">
        <v>-40.155684999999998</v>
      </c>
    </row>
    <row r="172" spans="2:16" x14ac:dyDescent="0.25">
      <c r="B172" s="88" t="s">
        <v>21</v>
      </c>
      <c r="J172" s="88" t="s">
        <v>21</v>
      </c>
    </row>
    <row r="173" spans="2:16" x14ac:dyDescent="0.25">
      <c r="F173" s="6" t="s">
        <v>39</v>
      </c>
      <c r="N173" s="6" t="s">
        <v>39</v>
      </c>
    </row>
    <row r="174" spans="2:16" ht="15.75" x14ac:dyDescent="0.25">
      <c r="F174" s="6" t="s">
        <v>19</v>
      </c>
      <c r="G174" s="6" t="str">
        <f t="shared" ref="G174:G193" si="28">D200</f>
        <v>2Ix4L dBc Log Mag(dB)</v>
      </c>
      <c r="H174" s="35">
        <v>2</v>
      </c>
      <c r="N174" s="6" t="s">
        <v>19</v>
      </c>
      <c r="O174" s="6" t="str">
        <f t="shared" ref="O174:O193" si="29">L200</f>
        <v>2Ix4L dBc Log Mag(dB)</v>
      </c>
      <c r="P174" s="35">
        <v>2</v>
      </c>
    </row>
    <row r="175" spans="2:16" ht="15.75" x14ac:dyDescent="0.25">
      <c r="B175" s="88" t="s">
        <v>37</v>
      </c>
      <c r="F175" s="6">
        <f t="shared" ref="F175:F193" si="30">B201/1000000000</f>
        <v>36.182000000000002</v>
      </c>
      <c r="G175" s="6">
        <f t="shared" si="28"/>
        <v>-51.460895999999998</v>
      </c>
      <c r="H175" s="36">
        <f>ABS(AVERAGE(G175:G193)-(H174-1)*5)</f>
        <v>66.895349368421051</v>
      </c>
      <c r="J175" s="88" t="s">
        <v>37</v>
      </c>
      <c r="N175" s="6">
        <f t="shared" ref="N175:N193" si="31">J201/1000000000</f>
        <v>36.182000000000002</v>
      </c>
      <c r="O175" s="6">
        <f t="shared" si="29"/>
        <v>-43.507984</v>
      </c>
      <c r="P175" s="36">
        <f>ABS(AVERAGE(O175:O193)-(P174-1)*5)</f>
        <v>58.786594789473682</v>
      </c>
    </row>
    <row r="176" spans="2:16" x14ac:dyDescent="0.25">
      <c r="B176" s="88" t="s">
        <v>19</v>
      </c>
      <c r="C176" s="88" t="s">
        <v>151</v>
      </c>
      <c r="D176" s="88" t="s">
        <v>77</v>
      </c>
      <c r="F176" s="6">
        <f t="shared" si="30"/>
        <v>36.616333333333003</v>
      </c>
      <c r="G176" s="6">
        <f t="shared" si="28"/>
        <v>-56.953079000000002</v>
      </c>
      <c r="J176" s="88" t="s">
        <v>19</v>
      </c>
      <c r="K176" s="88" t="s">
        <v>151</v>
      </c>
      <c r="L176" s="88" t="s">
        <v>77</v>
      </c>
      <c r="N176" s="6">
        <f t="shared" si="31"/>
        <v>36.616333333333003</v>
      </c>
      <c r="O176" s="6">
        <f t="shared" si="29"/>
        <v>-48.927788</v>
      </c>
    </row>
    <row r="177" spans="2:15" x14ac:dyDescent="0.25">
      <c r="B177" s="88">
        <v>27182000000</v>
      </c>
      <c r="C177" s="88">
        <v>-74.485366999999997</v>
      </c>
      <c r="D177" s="88">
        <v>-64.110305999999994</v>
      </c>
      <c r="F177" s="6">
        <f t="shared" si="30"/>
        <v>37.050666666666999</v>
      </c>
      <c r="G177" s="6">
        <f t="shared" si="28"/>
        <v>-56.077717</v>
      </c>
      <c r="J177" s="88">
        <v>27182000000</v>
      </c>
      <c r="K177" s="88">
        <v>-67.647064</v>
      </c>
      <c r="L177" s="88">
        <v>-56.509082999999997</v>
      </c>
      <c r="N177" s="6">
        <f t="shared" si="31"/>
        <v>37.050666666666999</v>
      </c>
      <c r="O177" s="6">
        <f t="shared" si="29"/>
        <v>-50.361099000000003</v>
      </c>
    </row>
    <row r="178" spans="2:15" x14ac:dyDescent="0.25">
      <c r="B178" s="88">
        <v>28116333333.333</v>
      </c>
      <c r="C178" s="88">
        <v>-71.446724000000003</v>
      </c>
      <c r="D178" s="88">
        <v>-66.005309999999994</v>
      </c>
      <c r="F178" s="6">
        <f t="shared" si="30"/>
        <v>37.484999999999999</v>
      </c>
      <c r="G178" s="6">
        <f t="shared" si="28"/>
        <v>-55.604111000000003</v>
      </c>
      <c r="J178" s="88">
        <v>28116333333.333</v>
      </c>
      <c r="K178" s="88">
        <v>-69.062552999999994</v>
      </c>
      <c r="L178" s="88">
        <v>-62.420048000000001</v>
      </c>
      <c r="N178" s="6">
        <f t="shared" si="31"/>
        <v>37.484999999999999</v>
      </c>
      <c r="O178" s="6">
        <f t="shared" si="29"/>
        <v>-49.536670999999998</v>
      </c>
    </row>
    <row r="179" spans="2:15" x14ac:dyDescent="0.25">
      <c r="B179" s="88">
        <v>29050666666.667</v>
      </c>
      <c r="C179" s="88">
        <v>-76.571808000000004</v>
      </c>
      <c r="D179" s="88">
        <v>-70.354645000000005</v>
      </c>
      <c r="F179" s="6">
        <f t="shared" si="30"/>
        <v>37.919333333333</v>
      </c>
      <c r="G179" s="6">
        <f t="shared" si="28"/>
        <v>-60.112845999999998</v>
      </c>
      <c r="J179" s="88">
        <v>29050666666.667</v>
      </c>
      <c r="K179" s="88">
        <v>-66.982567000000003</v>
      </c>
      <c r="L179" s="88">
        <v>-60.513877999999998</v>
      </c>
      <c r="N179" s="6">
        <f t="shared" si="31"/>
        <v>37.919333333333</v>
      </c>
      <c r="O179" s="6">
        <f t="shared" si="29"/>
        <v>-50.895068999999999</v>
      </c>
    </row>
    <row r="180" spans="2:15" x14ac:dyDescent="0.25">
      <c r="B180" s="88">
        <v>29985000000</v>
      </c>
      <c r="C180" s="88">
        <v>-103.58385</v>
      </c>
      <c r="D180" s="88">
        <v>-97.859665000000007</v>
      </c>
      <c r="F180" s="6">
        <f t="shared" si="30"/>
        <v>38.353666666667003</v>
      </c>
      <c r="G180" s="6">
        <f t="shared" si="28"/>
        <v>-61.163578000000001</v>
      </c>
      <c r="J180" s="88">
        <v>29985000000</v>
      </c>
      <c r="K180" s="88">
        <v>-69.201729</v>
      </c>
      <c r="L180" s="88">
        <v>-61.967593999999998</v>
      </c>
      <c r="N180" s="6">
        <f t="shared" si="31"/>
        <v>38.353666666667003</v>
      </c>
      <c r="O180" s="6">
        <f t="shared" si="29"/>
        <v>-51.264457999999998</v>
      </c>
    </row>
    <row r="181" spans="2:15" x14ac:dyDescent="0.25">
      <c r="B181" s="88">
        <v>30919333333.333</v>
      </c>
      <c r="C181" s="88">
        <v>-89.900611999999995</v>
      </c>
      <c r="D181" s="88">
        <v>-84.022437999999994</v>
      </c>
      <c r="F181" s="6">
        <f t="shared" si="30"/>
        <v>38.787999999999997</v>
      </c>
      <c r="G181" s="6">
        <f t="shared" si="28"/>
        <v>-59.618679</v>
      </c>
      <c r="J181" s="88">
        <v>30919333333.333</v>
      </c>
      <c r="K181" s="88">
        <v>-69.676345999999995</v>
      </c>
      <c r="L181" s="88">
        <v>-62.117362999999997</v>
      </c>
      <c r="N181" s="6">
        <f t="shared" si="31"/>
        <v>38.787999999999997</v>
      </c>
      <c r="O181" s="6">
        <f t="shared" si="29"/>
        <v>-51.914974000000001</v>
      </c>
    </row>
    <row r="182" spans="2:15" x14ac:dyDescent="0.25">
      <c r="B182" s="88">
        <v>31853666666.667</v>
      </c>
      <c r="C182" s="88">
        <v>-83.038376</v>
      </c>
      <c r="D182" s="88">
        <v>-76.532775999999998</v>
      </c>
      <c r="F182" s="6">
        <f t="shared" si="30"/>
        <v>39.222333333332998</v>
      </c>
      <c r="G182" s="6">
        <f t="shared" si="28"/>
        <v>-59.609932000000001</v>
      </c>
      <c r="J182" s="88">
        <v>31853666666.667</v>
      </c>
      <c r="K182" s="88">
        <v>-72.742508000000001</v>
      </c>
      <c r="L182" s="88">
        <v>-65.022743000000006</v>
      </c>
      <c r="N182" s="6">
        <f t="shared" si="31"/>
        <v>39.222333333332998</v>
      </c>
      <c r="O182" s="6">
        <f t="shared" si="29"/>
        <v>-53.863880000000002</v>
      </c>
    </row>
    <row r="183" spans="2:15" x14ac:dyDescent="0.25">
      <c r="B183" s="88">
        <v>32788000000</v>
      </c>
      <c r="C183" s="88">
        <v>-81.035056999999995</v>
      </c>
      <c r="D183" s="88">
        <v>-74.022377000000006</v>
      </c>
      <c r="F183" s="6">
        <f t="shared" si="30"/>
        <v>39.656666666667</v>
      </c>
      <c r="G183" s="6">
        <f t="shared" si="28"/>
        <v>-59.578772999999998</v>
      </c>
      <c r="J183" s="88">
        <v>32788000000</v>
      </c>
      <c r="K183" s="88">
        <v>-74.486946000000003</v>
      </c>
      <c r="L183" s="88">
        <v>-66.632164000000003</v>
      </c>
      <c r="N183" s="6">
        <f t="shared" si="31"/>
        <v>39.656666666667</v>
      </c>
      <c r="O183" s="6">
        <f t="shared" si="29"/>
        <v>-54.500445999999997</v>
      </c>
    </row>
    <row r="184" spans="2:15" x14ac:dyDescent="0.25">
      <c r="B184" s="88">
        <v>33722333333.333</v>
      </c>
      <c r="C184" s="88">
        <v>-84.696014000000005</v>
      </c>
      <c r="D184" s="88">
        <v>-77.663628000000003</v>
      </c>
      <c r="F184" s="6">
        <f t="shared" si="30"/>
        <v>40.091000000000001</v>
      </c>
      <c r="G184" s="6">
        <f t="shared" si="28"/>
        <v>-66.195426999999995</v>
      </c>
      <c r="J184" s="88">
        <v>33722333333.333</v>
      </c>
      <c r="K184" s="88">
        <v>-70.828986999999998</v>
      </c>
      <c r="L184" s="88">
        <v>-63.310817999999998</v>
      </c>
      <c r="N184" s="6">
        <f t="shared" si="31"/>
        <v>40.091000000000001</v>
      </c>
      <c r="O184" s="6">
        <f t="shared" si="29"/>
        <v>-56.016987</v>
      </c>
    </row>
    <row r="185" spans="2:15" x14ac:dyDescent="0.25">
      <c r="B185" s="88">
        <v>34656666666.667</v>
      </c>
      <c r="C185" s="88">
        <v>-89.000373999999994</v>
      </c>
      <c r="D185" s="88">
        <v>-82.076781999999994</v>
      </c>
      <c r="F185" s="6">
        <f t="shared" si="30"/>
        <v>40.525333333333002</v>
      </c>
      <c r="G185" s="6">
        <f t="shared" si="28"/>
        <v>-64.610268000000005</v>
      </c>
      <c r="J185" s="88">
        <v>34656666666.667</v>
      </c>
      <c r="K185" s="88">
        <v>-69.325653000000003</v>
      </c>
      <c r="L185" s="88">
        <v>-61.500197999999997</v>
      </c>
      <c r="N185" s="6">
        <f t="shared" si="31"/>
        <v>40.525333333333002</v>
      </c>
      <c r="O185" s="6">
        <f t="shared" si="29"/>
        <v>-55.983466999999997</v>
      </c>
    </row>
    <row r="186" spans="2:15" x14ac:dyDescent="0.25">
      <c r="B186" s="88">
        <v>35591000000</v>
      </c>
      <c r="C186" s="88">
        <v>-87.968352999999993</v>
      </c>
      <c r="D186" s="88">
        <v>-81.207672000000002</v>
      </c>
      <c r="F186" s="6">
        <f t="shared" si="30"/>
        <v>40.959666666666998</v>
      </c>
      <c r="G186" s="6">
        <f t="shared" si="28"/>
        <v>-62.897629000000002</v>
      </c>
      <c r="J186" s="88">
        <v>35591000000</v>
      </c>
      <c r="K186" s="88">
        <v>-73.164978000000005</v>
      </c>
      <c r="L186" s="88">
        <v>-65.097565000000003</v>
      </c>
      <c r="N186" s="6">
        <f t="shared" si="31"/>
        <v>40.959666666666998</v>
      </c>
      <c r="O186" s="6">
        <f t="shared" si="29"/>
        <v>-56.470382999999998</v>
      </c>
    </row>
    <row r="187" spans="2:15" x14ac:dyDescent="0.25">
      <c r="B187" s="88">
        <v>36525333333.333</v>
      </c>
      <c r="C187" s="88">
        <v>-77.315207999999998</v>
      </c>
      <c r="D187" s="88">
        <v>-70.402389999999997</v>
      </c>
      <c r="F187" s="6">
        <f t="shared" si="30"/>
        <v>41.393999999999998</v>
      </c>
      <c r="G187" s="6">
        <f t="shared" si="28"/>
        <v>-59.889305</v>
      </c>
      <c r="J187" s="88">
        <v>36525333333.333</v>
      </c>
      <c r="K187" s="88">
        <v>-74.517623999999998</v>
      </c>
      <c r="L187" s="88">
        <v>-66.396316999999996</v>
      </c>
      <c r="N187" s="6">
        <f t="shared" si="31"/>
        <v>41.393999999999998</v>
      </c>
      <c r="O187" s="6">
        <f t="shared" si="29"/>
        <v>-58.134265999999997</v>
      </c>
    </row>
    <row r="188" spans="2:15" x14ac:dyDescent="0.25">
      <c r="B188" s="88">
        <v>37459666666.667</v>
      </c>
      <c r="C188" s="88">
        <v>-76.088783000000006</v>
      </c>
      <c r="D188" s="88">
        <v>-68.785788999999994</v>
      </c>
      <c r="F188" s="6">
        <f t="shared" si="30"/>
        <v>41.828333333332999</v>
      </c>
      <c r="G188" s="6">
        <f t="shared" si="28"/>
        <v>-60.118000000000002</v>
      </c>
      <c r="J188" s="88">
        <v>37459666666.667</v>
      </c>
      <c r="K188" s="88">
        <v>-82.135024999999999</v>
      </c>
      <c r="L188" s="88">
        <v>-74.099129000000005</v>
      </c>
      <c r="N188" s="6">
        <f t="shared" si="31"/>
        <v>41.828333333332999</v>
      </c>
      <c r="O188" s="6">
        <f t="shared" si="29"/>
        <v>-58.199863000000001</v>
      </c>
    </row>
    <row r="189" spans="2:15" x14ac:dyDescent="0.25">
      <c r="B189" s="88">
        <v>38394000000</v>
      </c>
      <c r="C189" s="88">
        <v>-69.937965000000005</v>
      </c>
      <c r="D189" s="88">
        <v>-62.009658999999999</v>
      </c>
      <c r="F189" s="6">
        <f t="shared" si="30"/>
        <v>42.262666666667002</v>
      </c>
      <c r="G189" s="6">
        <f t="shared" si="28"/>
        <v>-67.770308999999997</v>
      </c>
      <c r="J189" s="88">
        <v>38394000000</v>
      </c>
      <c r="K189" s="88">
        <v>-82.043982999999997</v>
      </c>
      <c r="L189" s="88">
        <v>-73.963875000000002</v>
      </c>
      <c r="N189" s="6">
        <f t="shared" si="31"/>
        <v>42.262666666667002</v>
      </c>
      <c r="O189" s="6">
        <f t="shared" si="29"/>
        <v>-57.483116000000003</v>
      </c>
    </row>
    <row r="190" spans="2:15" x14ac:dyDescent="0.25">
      <c r="B190" s="88">
        <v>39328333333.333</v>
      </c>
      <c r="C190" s="88">
        <v>-69.663527999999999</v>
      </c>
      <c r="D190" s="88">
        <v>-60.250926999999997</v>
      </c>
      <c r="F190" s="6">
        <f t="shared" si="30"/>
        <v>42.697000000000003</v>
      </c>
      <c r="G190" s="6">
        <f t="shared" si="28"/>
        <v>-72.721549999999993</v>
      </c>
      <c r="J190" s="88">
        <v>39328333333.333</v>
      </c>
      <c r="K190" s="88">
        <v>-76.846748000000005</v>
      </c>
      <c r="L190" s="88">
        <v>-68.595436000000007</v>
      </c>
      <c r="N190" s="6">
        <f t="shared" si="31"/>
        <v>42.697000000000003</v>
      </c>
      <c r="O190" s="6">
        <f t="shared" si="29"/>
        <v>-58.766277000000002</v>
      </c>
    </row>
    <row r="191" spans="2:15" x14ac:dyDescent="0.25">
      <c r="B191" s="88">
        <v>40262666666.667</v>
      </c>
      <c r="C191" s="88">
        <v>-71.893814000000006</v>
      </c>
      <c r="D191" s="88">
        <v>-61.903156000000003</v>
      </c>
      <c r="F191" s="6">
        <f t="shared" si="30"/>
        <v>43.131333333333004</v>
      </c>
      <c r="G191" s="6">
        <f t="shared" si="28"/>
        <v>-66.507576</v>
      </c>
      <c r="J191" s="88">
        <v>40262666666.667</v>
      </c>
      <c r="K191" s="88">
        <v>-77.566794999999999</v>
      </c>
      <c r="L191" s="88">
        <v>-68.369254999999995</v>
      </c>
      <c r="N191" s="6">
        <f t="shared" si="31"/>
        <v>43.131333333333004</v>
      </c>
      <c r="O191" s="6">
        <f t="shared" si="29"/>
        <v>-57.026356</v>
      </c>
    </row>
    <row r="192" spans="2:15" x14ac:dyDescent="0.25">
      <c r="B192" s="88">
        <v>41197000000</v>
      </c>
      <c r="C192" s="88">
        <v>-65.848892000000006</v>
      </c>
      <c r="D192" s="88">
        <v>-56.206291</v>
      </c>
      <c r="F192" s="6">
        <f t="shared" si="30"/>
        <v>43.565666666666999</v>
      </c>
      <c r="G192" s="6">
        <f t="shared" si="28"/>
        <v>-64.744499000000005</v>
      </c>
      <c r="J192" s="88">
        <v>41197000000</v>
      </c>
      <c r="K192" s="88">
        <v>-73.201690999999997</v>
      </c>
      <c r="L192" s="88">
        <v>-63.049304999999997</v>
      </c>
      <c r="N192" s="6">
        <f t="shared" si="31"/>
        <v>43.565666666666999</v>
      </c>
      <c r="O192" s="6">
        <f t="shared" si="29"/>
        <v>-54.126590999999998</v>
      </c>
    </row>
    <row r="193" spans="2:16" x14ac:dyDescent="0.25">
      <c r="B193" s="88">
        <v>42131333333.333</v>
      </c>
      <c r="C193" s="88">
        <v>-64.053787</v>
      </c>
      <c r="D193" s="88">
        <v>-54.972237</v>
      </c>
      <c r="F193" s="6">
        <f t="shared" si="30"/>
        <v>44</v>
      </c>
      <c r="G193" s="6">
        <f t="shared" si="28"/>
        <v>-70.377464000000003</v>
      </c>
      <c r="J193" s="88">
        <v>42131333333.333</v>
      </c>
      <c r="K193" s="88">
        <v>-68.227303000000006</v>
      </c>
      <c r="L193" s="88">
        <v>-57.800956999999997</v>
      </c>
      <c r="N193" s="6">
        <f t="shared" si="31"/>
        <v>44</v>
      </c>
      <c r="O193" s="6">
        <f t="shared" si="29"/>
        <v>-54.965626</v>
      </c>
    </row>
    <row r="194" spans="2:16" x14ac:dyDescent="0.25">
      <c r="B194" s="88">
        <v>43065666666.667</v>
      </c>
      <c r="C194" s="88">
        <v>-64.632660000000001</v>
      </c>
      <c r="D194" s="88">
        <v>-54.917019000000003</v>
      </c>
      <c r="F194" s="6" t="s">
        <v>21</v>
      </c>
      <c r="J194" s="88">
        <v>43065666666.667</v>
      </c>
      <c r="K194" s="88">
        <v>-66.645813000000004</v>
      </c>
      <c r="L194" s="88">
        <v>-55.979996</v>
      </c>
      <c r="N194" s="6" t="s">
        <v>21</v>
      </c>
    </row>
    <row r="195" spans="2:16" x14ac:dyDescent="0.25">
      <c r="B195" s="88">
        <v>44000000000</v>
      </c>
      <c r="C195" s="88">
        <v>-65.837387000000007</v>
      </c>
      <c r="D195" s="88">
        <v>-53.874496000000001</v>
      </c>
      <c r="J195" s="88">
        <v>44000000000</v>
      </c>
      <c r="K195" s="88">
        <v>-67.132606999999993</v>
      </c>
      <c r="L195" s="88">
        <v>-57.368125999999997</v>
      </c>
    </row>
    <row r="196" spans="2:16" x14ac:dyDescent="0.25">
      <c r="B196" s="88" t="s">
        <v>21</v>
      </c>
      <c r="J196" s="88" t="s">
        <v>21</v>
      </c>
    </row>
    <row r="197" spans="2:16" x14ac:dyDescent="0.25">
      <c r="F197" s="6" t="s">
        <v>41</v>
      </c>
      <c r="N197" s="6" t="s">
        <v>41</v>
      </c>
    </row>
    <row r="198" spans="2:16" ht="15.75" x14ac:dyDescent="0.25">
      <c r="F198" s="6" t="s">
        <v>19</v>
      </c>
      <c r="G198" s="6" t="str">
        <f t="shared" ref="G198:G217" si="32">D224</f>
        <v>2Ix5L dBc Log Mag(dB)</v>
      </c>
      <c r="H198" s="35">
        <v>2</v>
      </c>
      <c r="N198" s="6" t="s">
        <v>19</v>
      </c>
      <c r="O198" s="6" t="str">
        <f t="shared" ref="O198:O217" si="33">L224</f>
        <v>2Ix5L dBc Log Mag(dB)</v>
      </c>
      <c r="P198" s="35">
        <v>2</v>
      </c>
    </row>
    <row r="199" spans="2:16" ht="15.75" x14ac:dyDescent="0.25">
      <c r="B199" s="88" t="s">
        <v>39</v>
      </c>
      <c r="F199" s="6">
        <f t="shared" ref="F199:F217" si="34">B225/1000000000</f>
        <v>34.798000000000002</v>
      </c>
      <c r="G199" s="6">
        <f t="shared" si="32"/>
        <v>-75.793639999999996</v>
      </c>
      <c r="H199" s="36">
        <f>ABS(AVERAGE(G199:G217)-(H198-1)*5)</f>
        <v>70.742850842105256</v>
      </c>
      <c r="J199" s="88" t="s">
        <v>39</v>
      </c>
      <c r="N199" s="6">
        <f t="shared" ref="N199:N217" si="35">J225/1000000000</f>
        <v>34.798000000000002</v>
      </c>
      <c r="O199" s="6">
        <f t="shared" si="33"/>
        <v>-75.903862000000004</v>
      </c>
      <c r="P199" s="36">
        <f>ABS(AVERAGE(O199:O217)-(P198-1)*5)</f>
        <v>76.430918157894737</v>
      </c>
    </row>
    <row r="200" spans="2:16" x14ac:dyDescent="0.25">
      <c r="B200" s="88" t="s">
        <v>19</v>
      </c>
      <c r="C200" s="88" t="s">
        <v>152</v>
      </c>
      <c r="D200" s="88" t="s">
        <v>78</v>
      </c>
      <c r="F200" s="6">
        <f t="shared" si="34"/>
        <v>35.309222222221997</v>
      </c>
      <c r="G200" s="6">
        <f t="shared" si="32"/>
        <v>-74.991753000000003</v>
      </c>
      <c r="J200" s="88" t="s">
        <v>19</v>
      </c>
      <c r="K200" s="88" t="s">
        <v>152</v>
      </c>
      <c r="L200" s="88" t="s">
        <v>78</v>
      </c>
      <c r="N200" s="6">
        <f t="shared" si="35"/>
        <v>35.309222222221997</v>
      </c>
      <c r="O200" s="6">
        <f t="shared" si="33"/>
        <v>-70.612289000000004</v>
      </c>
    </row>
    <row r="201" spans="2:16" x14ac:dyDescent="0.25">
      <c r="B201" s="88">
        <v>36182000000</v>
      </c>
      <c r="C201" s="88">
        <v>-61.83596</v>
      </c>
      <c r="D201" s="88">
        <v>-51.460895999999998</v>
      </c>
      <c r="F201" s="6">
        <f t="shared" si="34"/>
        <v>35.820444444444</v>
      </c>
      <c r="G201" s="6">
        <f t="shared" si="32"/>
        <v>-78.596335999999994</v>
      </c>
      <c r="J201" s="88">
        <v>36182000000</v>
      </c>
      <c r="K201" s="88">
        <v>-54.645961999999997</v>
      </c>
      <c r="L201" s="88">
        <v>-43.507984</v>
      </c>
      <c r="N201" s="6">
        <f t="shared" si="35"/>
        <v>35.820444444444</v>
      </c>
      <c r="O201" s="6">
        <f t="shared" si="33"/>
        <v>-67.861687000000003</v>
      </c>
    </row>
    <row r="202" spans="2:16" x14ac:dyDescent="0.25">
      <c r="B202" s="88">
        <v>36616333333.333</v>
      </c>
      <c r="C202" s="88">
        <v>-62.394492999999997</v>
      </c>
      <c r="D202" s="88">
        <v>-56.953079000000002</v>
      </c>
      <c r="F202" s="6">
        <f t="shared" si="34"/>
        <v>36.331666666666997</v>
      </c>
      <c r="G202" s="6">
        <f t="shared" si="32"/>
        <v>-75.901168999999996</v>
      </c>
      <c r="J202" s="88">
        <v>36616333333.333</v>
      </c>
      <c r="K202" s="88">
        <v>-55.570292999999999</v>
      </c>
      <c r="L202" s="88">
        <v>-48.927788</v>
      </c>
      <c r="N202" s="6">
        <f t="shared" si="35"/>
        <v>36.331666666666997</v>
      </c>
      <c r="O202" s="6">
        <f t="shared" si="33"/>
        <v>-73.325019999999995</v>
      </c>
    </row>
    <row r="203" spans="2:16" x14ac:dyDescent="0.25">
      <c r="B203" s="88">
        <v>37050666666.667</v>
      </c>
      <c r="C203" s="88">
        <v>-62.294884000000003</v>
      </c>
      <c r="D203" s="88">
        <v>-56.077717</v>
      </c>
      <c r="F203" s="6">
        <f t="shared" si="34"/>
        <v>36.842888888889</v>
      </c>
      <c r="G203" s="6">
        <f t="shared" si="32"/>
        <v>-77.708732999999995</v>
      </c>
      <c r="J203" s="88">
        <v>37050666666.667</v>
      </c>
      <c r="K203" s="88">
        <v>-56.829783999999997</v>
      </c>
      <c r="L203" s="88">
        <v>-50.361099000000003</v>
      </c>
      <c r="N203" s="6">
        <f t="shared" si="35"/>
        <v>36.842888888889</v>
      </c>
      <c r="O203" s="6">
        <f t="shared" si="33"/>
        <v>-66.301192999999998</v>
      </c>
    </row>
    <row r="204" spans="2:16" x14ac:dyDescent="0.25">
      <c r="B204" s="88">
        <v>37485000000</v>
      </c>
      <c r="C204" s="88">
        <v>-61.328288999999998</v>
      </c>
      <c r="D204" s="88">
        <v>-55.604111000000003</v>
      </c>
      <c r="F204" s="6">
        <f t="shared" si="34"/>
        <v>37.354111111111003</v>
      </c>
      <c r="G204" s="6">
        <f t="shared" si="32"/>
        <v>-73.826476999999997</v>
      </c>
      <c r="J204" s="88">
        <v>37485000000</v>
      </c>
      <c r="K204" s="88">
        <v>-56.770809</v>
      </c>
      <c r="L204" s="88">
        <v>-49.536670999999998</v>
      </c>
      <c r="N204" s="6">
        <f t="shared" si="35"/>
        <v>37.354111111111003</v>
      </c>
      <c r="O204" s="6">
        <f t="shared" si="33"/>
        <v>-69.238228000000007</v>
      </c>
    </row>
    <row r="205" spans="2:16" x14ac:dyDescent="0.25">
      <c r="B205" s="88">
        <v>37919333333.333</v>
      </c>
      <c r="C205" s="88">
        <v>-65.991020000000006</v>
      </c>
      <c r="D205" s="88">
        <v>-60.112845999999998</v>
      </c>
      <c r="F205" s="6">
        <f t="shared" si="34"/>
        <v>37.865333333332998</v>
      </c>
      <c r="G205" s="6">
        <f t="shared" si="32"/>
        <v>-66.596824999999995</v>
      </c>
      <c r="J205" s="88">
        <v>37919333333.333</v>
      </c>
      <c r="K205" s="88">
        <v>-58.454056000000001</v>
      </c>
      <c r="L205" s="88">
        <v>-50.895068999999999</v>
      </c>
      <c r="N205" s="6">
        <f t="shared" si="35"/>
        <v>37.865333333332998</v>
      </c>
      <c r="O205" s="6">
        <f t="shared" si="33"/>
        <v>-76.454941000000005</v>
      </c>
    </row>
    <row r="206" spans="2:16" x14ac:dyDescent="0.25">
      <c r="B206" s="88">
        <v>38353666666.667</v>
      </c>
      <c r="C206" s="88">
        <v>-67.669182000000006</v>
      </c>
      <c r="D206" s="88">
        <v>-61.163578000000001</v>
      </c>
      <c r="F206" s="6">
        <f t="shared" si="34"/>
        <v>38.376555555556003</v>
      </c>
      <c r="G206" s="6">
        <f t="shared" si="32"/>
        <v>-64.500511000000003</v>
      </c>
      <c r="J206" s="88">
        <v>38353666666.667</v>
      </c>
      <c r="K206" s="88">
        <v>-58.984219000000003</v>
      </c>
      <c r="L206" s="88">
        <v>-51.264457999999998</v>
      </c>
      <c r="N206" s="6">
        <f t="shared" si="35"/>
        <v>38.376555555556003</v>
      </c>
      <c r="O206" s="6">
        <f t="shared" si="33"/>
        <v>-69.501204999999999</v>
      </c>
    </row>
    <row r="207" spans="2:16" x14ac:dyDescent="0.25">
      <c r="B207" s="88">
        <v>38788000000</v>
      </c>
      <c r="C207" s="88">
        <v>-66.631362999999993</v>
      </c>
      <c r="D207" s="88">
        <v>-59.618679</v>
      </c>
      <c r="F207" s="6">
        <f t="shared" si="34"/>
        <v>38.887777777777998</v>
      </c>
      <c r="G207" s="6">
        <f t="shared" si="32"/>
        <v>-64.894852</v>
      </c>
      <c r="J207" s="88">
        <v>38788000000</v>
      </c>
      <c r="K207" s="88">
        <v>-59.769756000000001</v>
      </c>
      <c r="L207" s="88">
        <v>-51.914974000000001</v>
      </c>
      <c r="N207" s="6">
        <f t="shared" si="35"/>
        <v>38.887777777777998</v>
      </c>
      <c r="O207" s="6">
        <f t="shared" si="33"/>
        <v>-74.445335</v>
      </c>
    </row>
    <row r="208" spans="2:16" x14ac:dyDescent="0.25">
      <c r="B208" s="88">
        <v>39222333333.333</v>
      </c>
      <c r="C208" s="88">
        <v>-66.642319000000001</v>
      </c>
      <c r="D208" s="88">
        <v>-59.609932000000001</v>
      </c>
      <c r="F208" s="6">
        <f t="shared" si="34"/>
        <v>39.399000000000001</v>
      </c>
      <c r="G208" s="6">
        <f t="shared" si="32"/>
        <v>-67.756088000000005</v>
      </c>
      <c r="J208" s="88">
        <v>39222333333.333</v>
      </c>
      <c r="K208" s="88">
        <v>-61.382052999999999</v>
      </c>
      <c r="L208" s="88">
        <v>-53.863880000000002</v>
      </c>
      <c r="N208" s="6">
        <f t="shared" si="35"/>
        <v>39.399000000000001</v>
      </c>
      <c r="O208" s="6">
        <f t="shared" si="33"/>
        <v>-75.425537000000006</v>
      </c>
    </row>
    <row r="209" spans="2:16" x14ac:dyDescent="0.25">
      <c r="B209" s="88">
        <v>39656666666.667</v>
      </c>
      <c r="C209" s="88">
        <v>-66.502364999999998</v>
      </c>
      <c r="D209" s="88">
        <v>-59.578772999999998</v>
      </c>
      <c r="F209" s="6">
        <f t="shared" si="34"/>
        <v>39.910222222222004</v>
      </c>
      <c r="G209" s="6">
        <f t="shared" si="32"/>
        <v>-65.522887999999995</v>
      </c>
      <c r="J209" s="88">
        <v>39656666666.667</v>
      </c>
      <c r="K209" s="88">
        <v>-62.325904999999999</v>
      </c>
      <c r="L209" s="88">
        <v>-54.500445999999997</v>
      </c>
      <c r="N209" s="6">
        <f t="shared" si="35"/>
        <v>39.910222222222004</v>
      </c>
      <c r="O209" s="6">
        <f t="shared" si="33"/>
        <v>-75.126510999999994</v>
      </c>
    </row>
    <row r="210" spans="2:16" x14ac:dyDescent="0.25">
      <c r="B210" s="88">
        <v>40091000000</v>
      </c>
      <c r="C210" s="88">
        <v>-72.956115999999994</v>
      </c>
      <c r="D210" s="88">
        <v>-66.195426999999995</v>
      </c>
      <c r="F210" s="6">
        <f t="shared" si="34"/>
        <v>40.421444444443999</v>
      </c>
      <c r="G210" s="6">
        <f t="shared" si="32"/>
        <v>-65.028053</v>
      </c>
      <c r="J210" s="88">
        <v>40091000000</v>
      </c>
      <c r="K210" s="88">
        <v>-64.084395999999998</v>
      </c>
      <c r="L210" s="88">
        <v>-56.016987</v>
      </c>
      <c r="N210" s="6">
        <f t="shared" si="35"/>
        <v>40.421444444443999</v>
      </c>
      <c r="O210" s="6">
        <f t="shared" si="33"/>
        <v>-67.619461000000001</v>
      </c>
    </row>
    <row r="211" spans="2:16" x14ac:dyDescent="0.25">
      <c r="B211" s="88">
        <v>40525333333.333</v>
      </c>
      <c r="C211" s="88">
        <v>-71.523078999999996</v>
      </c>
      <c r="D211" s="88">
        <v>-64.610268000000005</v>
      </c>
      <c r="F211" s="6">
        <f t="shared" si="34"/>
        <v>40.932666666666996</v>
      </c>
      <c r="G211" s="6">
        <f t="shared" si="32"/>
        <v>-58.608170000000001</v>
      </c>
      <c r="J211" s="88">
        <v>40525333333.333</v>
      </c>
      <c r="K211" s="88">
        <v>-64.104774000000006</v>
      </c>
      <c r="L211" s="88">
        <v>-55.983466999999997</v>
      </c>
      <c r="N211" s="6">
        <f t="shared" si="35"/>
        <v>40.932666666666996</v>
      </c>
      <c r="O211" s="6">
        <f t="shared" si="33"/>
        <v>-74.397255000000001</v>
      </c>
    </row>
    <row r="212" spans="2:16" x14ac:dyDescent="0.25">
      <c r="B212" s="88">
        <v>40959666666.667</v>
      </c>
      <c r="C212" s="88">
        <v>-70.200614999999999</v>
      </c>
      <c r="D212" s="88">
        <v>-62.897629000000002</v>
      </c>
      <c r="F212" s="6">
        <f t="shared" si="34"/>
        <v>41.443888888888999</v>
      </c>
      <c r="G212" s="6">
        <f t="shared" si="32"/>
        <v>-58.623027999999998</v>
      </c>
      <c r="J212" s="88">
        <v>40959666666.667</v>
      </c>
      <c r="K212" s="88">
        <v>-64.506279000000006</v>
      </c>
      <c r="L212" s="88">
        <v>-56.470382999999998</v>
      </c>
      <c r="N212" s="6">
        <f t="shared" si="35"/>
        <v>41.443888888888999</v>
      </c>
      <c r="O212" s="6">
        <f t="shared" si="33"/>
        <v>-83.156295999999998</v>
      </c>
    </row>
    <row r="213" spans="2:16" x14ac:dyDescent="0.25">
      <c r="B213" s="88">
        <v>41394000000</v>
      </c>
      <c r="C213" s="88">
        <v>-67.817611999999997</v>
      </c>
      <c r="D213" s="88">
        <v>-59.889305</v>
      </c>
      <c r="F213" s="6">
        <f t="shared" si="34"/>
        <v>41.955111111111002</v>
      </c>
      <c r="G213" s="6">
        <f t="shared" si="32"/>
        <v>-59.486201999999999</v>
      </c>
      <c r="J213" s="88">
        <v>41394000000</v>
      </c>
      <c r="K213" s="88">
        <v>-66.214377999999996</v>
      </c>
      <c r="L213" s="88">
        <v>-58.134265999999997</v>
      </c>
      <c r="N213" s="6">
        <f t="shared" si="35"/>
        <v>41.955111111111002</v>
      </c>
      <c r="O213" s="6">
        <f t="shared" si="33"/>
        <v>-72.889426999999998</v>
      </c>
    </row>
    <row r="214" spans="2:16" x14ac:dyDescent="0.25">
      <c r="B214" s="88">
        <v>41828333333.333</v>
      </c>
      <c r="C214" s="88">
        <v>-69.530608999999998</v>
      </c>
      <c r="D214" s="88">
        <v>-60.118000000000002</v>
      </c>
      <c r="F214" s="6">
        <f t="shared" si="34"/>
        <v>42.466333333332997</v>
      </c>
      <c r="G214" s="6">
        <f t="shared" si="32"/>
        <v>-57.562088000000003</v>
      </c>
      <c r="J214" s="88">
        <v>41828333333.333</v>
      </c>
      <c r="K214" s="88">
        <v>-66.451172</v>
      </c>
      <c r="L214" s="88">
        <v>-58.199863000000001</v>
      </c>
      <c r="N214" s="6">
        <f t="shared" si="35"/>
        <v>42.466333333332997</v>
      </c>
      <c r="O214" s="6">
        <f t="shared" si="33"/>
        <v>-63.330112</v>
      </c>
    </row>
    <row r="215" spans="2:16" x14ac:dyDescent="0.25">
      <c r="B215" s="88">
        <v>42262666666.667</v>
      </c>
      <c r="C215" s="88">
        <v>-77.760963000000004</v>
      </c>
      <c r="D215" s="88">
        <v>-67.770308999999997</v>
      </c>
      <c r="F215" s="6">
        <f t="shared" si="34"/>
        <v>42.977555555556002</v>
      </c>
      <c r="G215" s="6">
        <f t="shared" si="32"/>
        <v>-54.663086</v>
      </c>
      <c r="J215" s="88">
        <v>42262666666.667</v>
      </c>
      <c r="K215" s="88">
        <v>-66.680655999999999</v>
      </c>
      <c r="L215" s="88">
        <v>-57.483116000000003</v>
      </c>
      <c r="N215" s="6">
        <f t="shared" si="35"/>
        <v>42.977555555556002</v>
      </c>
      <c r="O215" s="6">
        <f t="shared" si="33"/>
        <v>-74.280563000000001</v>
      </c>
    </row>
    <row r="216" spans="2:16" x14ac:dyDescent="0.25">
      <c r="B216" s="88">
        <v>42697000000</v>
      </c>
      <c r="C216" s="88">
        <v>-82.364151000000007</v>
      </c>
      <c r="D216" s="88">
        <v>-72.721549999999993</v>
      </c>
      <c r="F216" s="6">
        <f t="shared" si="34"/>
        <v>43.488777777777997</v>
      </c>
      <c r="G216" s="6">
        <f t="shared" si="32"/>
        <v>-54.909286000000002</v>
      </c>
      <c r="J216" s="88">
        <v>42697000000</v>
      </c>
      <c r="K216" s="88">
        <v>-68.918662999999995</v>
      </c>
      <c r="L216" s="88">
        <v>-58.766277000000002</v>
      </c>
      <c r="N216" s="6">
        <f t="shared" si="35"/>
        <v>43.488777777777997</v>
      </c>
      <c r="O216" s="6">
        <f t="shared" si="33"/>
        <v>-63.671771999999997</v>
      </c>
    </row>
    <row r="217" spans="2:16" x14ac:dyDescent="0.25">
      <c r="B217" s="88">
        <v>43131333333.333</v>
      </c>
      <c r="C217" s="88">
        <v>-75.589127000000005</v>
      </c>
      <c r="D217" s="88">
        <v>-66.507576</v>
      </c>
      <c r="F217" s="6">
        <f t="shared" si="34"/>
        <v>44</v>
      </c>
      <c r="G217" s="6">
        <f t="shared" si="32"/>
        <v>-54.144981000000001</v>
      </c>
      <c r="J217" s="88">
        <v>43131333333.333</v>
      </c>
      <c r="K217" s="88">
        <v>-67.452697999999998</v>
      </c>
      <c r="L217" s="88">
        <v>-57.026356</v>
      </c>
      <c r="N217" s="6">
        <f t="shared" si="35"/>
        <v>44</v>
      </c>
      <c r="O217" s="6">
        <f t="shared" si="33"/>
        <v>-63.646751000000002</v>
      </c>
    </row>
    <row r="218" spans="2:16" x14ac:dyDescent="0.25">
      <c r="B218" s="88">
        <v>43565666666.667</v>
      </c>
      <c r="C218" s="88">
        <v>-74.460144</v>
      </c>
      <c r="D218" s="88">
        <v>-64.744499000000005</v>
      </c>
      <c r="F218" s="6" t="s">
        <v>21</v>
      </c>
      <c r="J218" s="88">
        <v>43565666666.667</v>
      </c>
      <c r="K218" s="88">
        <v>-64.792411999999999</v>
      </c>
      <c r="L218" s="88">
        <v>-54.126590999999998</v>
      </c>
      <c r="N218" s="6" t="s">
        <v>21</v>
      </c>
    </row>
    <row r="219" spans="2:16" x14ac:dyDescent="0.25">
      <c r="B219" s="88">
        <v>44000000000</v>
      </c>
      <c r="C219" s="88">
        <v>-82.340355000000002</v>
      </c>
      <c r="D219" s="88">
        <v>-70.377464000000003</v>
      </c>
      <c r="J219" s="88">
        <v>44000000000</v>
      </c>
      <c r="K219" s="88">
        <v>-64.730103</v>
      </c>
      <c r="L219" s="88">
        <v>-54.965626</v>
      </c>
    </row>
    <row r="220" spans="2:16" x14ac:dyDescent="0.25">
      <c r="B220" s="88" t="s">
        <v>21</v>
      </c>
      <c r="J220" s="88" t="s">
        <v>21</v>
      </c>
    </row>
    <row r="221" spans="2:16" x14ac:dyDescent="0.25">
      <c r="F221" s="6" t="s">
        <v>43</v>
      </c>
      <c r="N221" s="6" t="s">
        <v>43</v>
      </c>
    </row>
    <row r="222" spans="2:16" ht="15.75" x14ac:dyDescent="0.25">
      <c r="F222" s="6" t="s">
        <v>19</v>
      </c>
      <c r="G222" s="6" t="str">
        <f t="shared" ref="G222:G241" si="36">D248</f>
        <v>3Ix1L dBc Log Mag(dB)</v>
      </c>
      <c r="H222" s="35">
        <v>3</v>
      </c>
      <c r="N222" s="6" t="s">
        <v>19</v>
      </c>
      <c r="O222" s="6" t="str">
        <f t="shared" ref="O222:O241" si="37">L248</f>
        <v>3Ix1L dBc Log Mag(dB)</v>
      </c>
      <c r="P222" s="35">
        <v>3</v>
      </c>
    </row>
    <row r="223" spans="2:16" ht="15.75" x14ac:dyDescent="0.25">
      <c r="B223" s="88" t="s">
        <v>41</v>
      </c>
      <c r="F223" s="6">
        <f t="shared" ref="F223:F241" si="38">B249/1000000000</f>
        <v>9.2729999999999997</v>
      </c>
      <c r="G223" s="6">
        <f t="shared" si="36"/>
        <v>-30.774318999999998</v>
      </c>
      <c r="H223" s="36">
        <f>ABS(AVERAGE(G223:G241)-(H222-1)*5)</f>
        <v>66.642353894736829</v>
      </c>
      <c r="J223" s="88" t="s">
        <v>41</v>
      </c>
      <c r="N223" s="6">
        <f t="shared" ref="N223:N241" si="39">J249/1000000000</f>
        <v>9.2729999999999997</v>
      </c>
      <c r="O223" s="6">
        <f t="shared" si="37"/>
        <v>-37.836680999999999</v>
      </c>
      <c r="P223" s="36">
        <f>ABS(AVERAGE(O223:O241)-(P222-1)*5)</f>
        <v>67.416619263157898</v>
      </c>
    </row>
    <row r="224" spans="2:16" x14ac:dyDescent="0.25">
      <c r="B224" s="88" t="s">
        <v>19</v>
      </c>
      <c r="C224" s="88" t="s">
        <v>153</v>
      </c>
      <c r="D224" s="88" t="s">
        <v>79</v>
      </c>
      <c r="F224" s="6">
        <f t="shared" si="38"/>
        <v>11.202277777778001</v>
      </c>
      <c r="G224" s="6">
        <f t="shared" si="36"/>
        <v>-47.085853999999998</v>
      </c>
      <c r="J224" s="88" t="s">
        <v>19</v>
      </c>
      <c r="K224" s="88" t="s">
        <v>153</v>
      </c>
      <c r="L224" s="88" t="s">
        <v>79</v>
      </c>
      <c r="N224" s="6">
        <f t="shared" si="39"/>
        <v>11.202277777778001</v>
      </c>
      <c r="O224" s="6">
        <f t="shared" si="37"/>
        <v>-49.497996999999998</v>
      </c>
    </row>
    <row r="225" spans="2:15" x14ac:dyDescent="0.25">
      <c r="B225" s="88">
        <v>34798000000</v>
      </c>
      <c r="C225" s="88">
        <v>-86.168700999999999</v>
      </c>
      <c r="D225" s="88">
        <v>-75.793639999999996</v>
      </c>
      <c r="F225" s="6">
        <f t="shared" si="38"/>
        <v>13.131555555556</v>
      </c>
      <c r="G225" s="6">
        <f t="shared" si="36"/>
        <v>-57.662483000000002</v>
      </c>
      <c r="J225" s="88">
        <v>34798000000</v>
      </c>
      <c r="K225" s="88">
        <v>-87.041839999999993</v>
      </c>
      <c r="L225" s="88">
        <v>-75.903862000000004</v>
      </c>
      <c r="N225" s="6">
        <f t="shared" si="39"/>
        <v>13.131555555556</v>
      </c>
      <c r="O225" s="6">
        <f t="shared" si="37"/>
        <v>-51.996634999999998</v>
      </c>
    </row>
    <row r="226" spans="2:15" x14ac:dyDescent="0.25">
      <c r="B226" s="88">
        <v>35309222222.222</v>
      </c>
      <c r="C226" s="88">
        <v>-80.433166999999997</v>
      </c>
      <c r="D226" s="88">
        <v>-74.991753000000003</v>
      </c>
      <c r="F226" s="6">
        <f t="shared" si="38"/>
        <v>15.060833333333001</v>
      </c>
      <c r="G226" s="6">
        <f t="shared" si="36"/>
        <v>-53.859310000000001</v>
      </c>
      <c r="J226" s="88">
        <v>35309222222.222</v>
      </c>
      <c r="K226" s="88">
        <v>-77.254799000000006</v>
      </c>
      <c r="L226" s="88">
        <v>-70.612289000000004</v>
      </c>
      <c r="N226" s="6">
        <f t="shared" si="39"/>
        <v>15.060833333333001</v>
      </c>
      <c r="O226" s="6">
        <f t="shared" si="37"/>
        <v>-69.996245999999999</v>
      </c>
    </row>
    <row r="227" spans="2:15" x14ac:dyDescent="0.25">
      <c r="B227" s="88">
        <v>35820444444.444</v>
      </c>
      <c r="C227" s="88">
        <v>-84.813507000000001</v>
      </c>
      <c r="D227" s="88">
        <v>-78.596335999999994</v>
      </c>
      <c r="F227" s="6">
        <f t="shared" si="38"/>
        <v>16.990111111110998</v>
      </c>
      <c r="G227" s="6">
        <f t="shared" si="36"/>
        <v>-66.117805000000004</v>
      </c>
      <c r="J227" s="88">
        <v>35820444444.444</v>
      </c>
      <c r="K227" s="88">
        <v>-74.330376000000001</v>
      </c>
      <c r="L227" s="88">
        <v>-67.861687000000003</v>
      </c>
      <c r="N227" s="6">
        <f t="shared" si="39"/>
        <v>16.990111111110998</v>
      </c>
      <c r="O227" s="6">
        <f t="shared" si="37"/>
        <v>-59.436306000000002</v>
      </c>
    </row>
    <row r="228" spans="2:15" x14ac:dyDescent="0.25">
      <c r="B228" s="88">
        <v>36331666666.667</v>
      </c>
      <c r="C228" s="88">
        <v>-81.625350999999995</v>
      </c>
      <c r="D228" s="88">
        <v>-75.901168999999996</v>
      </c>
      <c r="F228" s="6">
        <f t="shared" si="38"/>
        <v>18.919388888888999</v>
      </c>
      <c r="G228" s="6">
        <f t="shared" si="36"/>
        <v>-58.085639999999998</v>
      </c>
      <c r="J228" s="88">
        <v>36331666666.667</v>
      </c>
      <c r="K228" s="88">
        <v>-80.559157999999996</v>
      </c>
      <c r="L228" s="88">
        <v>-73.325019999999995</v>
      </c>
      <c r="N228" s="6">
        <f t="shared" si="39"/>
        <v>18.919388888888999</v>
      </c>
      <c r="O228" s="6">
        <f t="shared" si="37"/>
        <v>-62.675217000000004</v>
      </c>
    </row>
    <row r="229" spans="2:15" x14ac:dyDescent="0.25">
      <c r="B229" s="88">
        <v>36842888888.889</v>
      </c>
      <c r="C229" s="88">
        <v>-83.586905999999999</v>
      </c>
      <c r="D229" s="88">
        <v>-77.708732999999995</v>
      </c>
      <c r="F229" s="6">
        <f t="shared" si="38"/>
        <v>20.848666666667</v>
      </c>
      <c r="G229" s="6">
        <f t="shared" si="36"/>
        <v>-56.730755000000002</v>
      </c>
      <c r="J229" s="88">
        <v>36842888888.889</v>
      </c>
      <c r="K229" s="88">
        <v>-73.860175999999996</v>
      </c>
      <c r="L229" s="88">
        <v>-66.301192999999998</v>
      </c>
      <c r="N229" s="6">
        <f t="shared" si="39"/>
        <v>20.848666666667</v>
      </c>
      <c r="O229" s="6">
        <f t="shared" si="37"/>
        <v>-56.647350000000003</v>
      </c>
    </row>
    <row r="230" spans="2:15" x14ac:dyDescent="0.25">
      <c r="B230" s="88">
        <v>37354111111.111</v>
      </c>
      <c r="C230" s="88">
        <v>-80.332085000000006</v>
      </c>
      <c r="D230" s="88">
        <v>-73.826476999999997</v>
      </c>
      <c r="F230" s="6">
        <f t="shared" si="38"/>
        <v>22.777944444444</v>
      </c>
      <c r="G230" s="6">
        <f t="shared" si="36"/>
        <v>-57.986237000000003</v>
      </c>
      <c r="J230" s="88">
        <v>37354111111.111</v>
      </c>
      <c r="K230" s="88">
        <v>-76.957993000000002</v>
      </c>
      <c r="L230" s="88">
        <v>-69.238228000000007</v>
      </c>
      <c r="N230" s="6">
        <f t="shared" si="39"/>
        <v>22.777944444444</v>
      </c>
      <c r="O230" s="6">
        <f t="shared" si="37"/>
        <v>-58.972233000000003</v>
      </c>
    </row>
    <row r="231" spans="2:15" x14ac:dyDescent="0.25">
      <c r="B231" s="88">
        <v>37865333333.333</v>
      </c>
      <c r="C231" s="88">
        <v>-73.609504999999999</v>
      </c>
      <c r="D231" s="88">
        <v>-66.596824999999995</v>
      </c>
      <c r="F231" s="6">
        <f t="shared" si="38"/>
        <v>24.707222222222001</v>
      </c>
      <c r="G231" s="6">
        <f t="shared" si="36"/>
        <v>-61.594521</v>
      </c>
      <c r="J231" s="88">
        <v>37865333333.333</v>
      </c>
      <c r="K231" s="88">
        <v>-84.309723000000005</v>
      </c>
      <c r="L231" s="88">
        <v>-76.454941000000005</v>
      </c>
      <c r="N231" s="6">
        <f t="shared" si="39"/>
        <v>24.707222222222001</v>
      </c>
      <c r="O231" s="6">
        <f t="shared" si="37"/>
        <v>-54.030548000000003</v>
      </c>
    </row>
    <row r="232" spans="2:15" x14ac:dyDescent="0.25">
      <c r="B232" s="88">
        <v>38376555555.556</v>
      </c>
      <c r="C232" s="88">
        <v>-71.532898000000003</v>
      </c>
      <c r="D232" s="88">
        <v>-64.500511000000003</v>
      </c>
      <c r="F232" s="6">
        <f t="shared" si="38"/>
        <v>26.636500000000002</v>
      </c>
      <c r="G232" s="6">
        <f t="shared" si="36"/>
        <v>-58.886681000000003</v>
      </c>
      <c r="J232" s="88">
        <v>38376555555.556</v>
      </c>
      <c r="K232" s="88">
        <v>-77.019371000000007</v>
      </c>
      <c r="L232" s="88">
        <v>-69.501204999999999</v>
      </c>
      <c r="N232" s="6">
        <f t="shared" si="39"/>
        <v>26.636500000000002</v>
      </c>
      <c r="O232" s="6">
        <f t="shared" si="37"/>
        <v>-60.595882000000003</v>
      </c>
    </row>
    <row r="233" spans="2:15" x14ac:dyDescent="0.25">
      <c r="B233" s="88">
        <v>38887777777.778</v>
      </c>
      <c r="C233" s="88">
        <v>-71.818450999999996</v>
      </c>
      <c r="D233" s="88">
        <v>-64.894852</v>
      </c>
      <c r="F233" s="6">
        <f t="shared" si="38"/>
        <v>28.565777777777999</v>
      </c>
      <c r="G233" s="6">
        <f t="shared" si="36"/>
        <v>-59.323402000000002</v>
      </c>
      <c r="J233" s="88">
        <v>38887777777.778</v>
      </c>
      <c r="K233" s="88">
        <v>-82.270790000000005</v>
      </c>
      <c r="L233" s="88">
        <v>-74.445335</v>
      </c>
      <c r="N233" s="6">
        <f t="shared" si="39"/>
        <v>28.565777777777999</v>
      </c>
      <c r="O233" s="6">
        <f t="shared" si="37"/>
        <v>-64.014945999999995</v>
      </c>
    </row>
    <row r="234" spans="2:15" x14ac:dyDescent="0.25">
      <c r="B234" s="88">
        <v>39399000000</v>
      </c>
      <c r="C234" s="88">
        <v>-74.516768999999996</v>
      </c>
      <c r="D234" s="88">
        <v>-67.756088000000005</v>
      </c>
      <c r="F234" s="6">
        <f t="shared" si="38"/>
        <v>30.495055555556</v>
      </c>
      <c r="G234" s="6">
        <f t="shared" si="36"/>
        <v>-60.302635000000002</v>
      </c>
      <c r="J234" s="88">
        <v>39399000000</v>
      </c>
      <c r="K234" s="88">
        <v>-83.492942999999997</v>
      </c>
      <c r="L234" s="88">
        <v>-75.425537000000006</v>
      </c>
      <c r="N234" s="6">
        <f t="shared" si="39"/>
        <v>30.495055555556</v>
      </c>
      <c r="O234" s="6">
        <f t="shared" si="37"/>
        <v>-64.013664000000006</v>
      </c>
    </row>
    <row r="235" spans="2:15" x14ac:dyDescent="0.25">
      <c r="B235" s="88">
        <v>39910222222.222</v>
      </c>
      <c r="C235" s="88">
        <v>-72.435706999999994</v>
      </c>
      <c r="D235" s="88">
        <v>-65.522887999999995</v>
      </c>
      <c r="F235" s="6">
        <f t="shared" si="38"/>
        <v>32.424333333333003</v>
      </c>
      <c r="G235" s="6">
        <f t="shared" si="36"/>
        <v>-64.934853000000004</v>
      </c>
      <c r="J235" s="88">
        <v>39910222222.222</v>
      </c>
      <c r="K235" s="88">
        <v>-83.247817999999995</v>
      </c>
      <c r="L235" s="88">
        <v>-75.126510999999994</v>
      </c>
      <c r="N235" s="6">
        <f t="shared" si="39"/>
        <v>32.424333333333003</v>
      </c>
      <c r="O235" s="6">
        <f t="shared" si="37"/>
        <v>-60.098731999999998</v>
      </c>
    </row>
    <row r="236" spans="2:15" x14ac:dyDescent="0.25">
      <c r="B236" s="88">
        <v>40421444444.444</v>
      </c>
      <c r="C236" s="88">
        <v>-72.331039000000004</v>
      </c>
      <c r="D236" s="88">
        <v>-65.028053</v>
      </c>
      <c r="F236" s="6">
        <f t="shared" si="38"/>
        <v>34.353611111111</v>
      </c>
      <c r="G236" s="6">
        <f t="shared" si="36"/>
        <v>-59.409084</v>
      </c>
      <c r="J236" s="88">
        <v>40421444444.444</v>
      </c>
      <c r="K236" s="88">
        <v>-75.655356999999995</v>
      </c>
      <c r="L236" s="88">
        <v>-67.619461000000001</v>
      </c>
      <c r="N236" s="6">
        <f t="shared" si="39"/>
        <v>34.353611111111</v>
      </c>
      <c r="O236" s="6">
        <f t="shared" si="37"/>
        <v>-65.574402000000006</v>
      </c>
    </row>
    <row r="237" spans="2:15" x14ac:dyDescent="0.25">
      <c r="B237" s="88">
        <v>40932666666.667</v>
      </c>
      <c r="C237" s="88">
        <v>-66.536475999999993</v>
      </c>
      <c r="D237" s="88">
        <v>-58.608170000000001</v>
      </c>
      <c r="F237" s="6">
        <f t="shared" si="38"/>
        <v>36.282888888888998</v>
      </c>
      <c r="G237" s="6">
        <f t="shared" si="36"/>
        <v>-62.157241999999997</v>
      </c>
      <c r="J237" s="88">
        <v>40932666666.667</v>
      </c>
      <c r="K237" s="88">
        <v>-82.477363999999994</v>
      </c>
      <c r="L237" s="88">
        <v>-74.397255000000001</v>
      </c>
      <c r="N237" s="6">
        <f t="shared" si="39"/>
        <v>36.282888888888998</v>
      </c>
      <c r="O237" s="6">
        <f t="shared" si="37"/>
        <v>-56.321831000000003</v>
      </c>
    </row>
    <row r="238" spans="2:15" x14ac:dyDescent="0.25">
      <c r="B238" s="88">
        <v>41443888888.889</v>
      </c>
      <c r="C238" s="88">
        <v>-68.035629</v>
      </c>
      <c r="D238" s="88">
        <v>-58.623027999999998</v>
      </c>
      <c r="F238" s="6">
        <f t="shared" si="38"/>
        <v>38.212166666667002</v>
      </c>
      <c r="G238" s="6">
        <f t="shared" si="36"/>
        <v>-56.266426000000003</v>
      </c>
      <c r="J238" s="88">
        <v>41443888888.889</v>
      </c>
      <c r="K238" s="88">
        <v>-91.407607999999996</v>
      </c>
      <c r="L238" s="88">
        <v>-83.156295999999998</v>
      </c>
      <c r="N238" s="6">
        <f t="shared" si="39"/>
        <v>38.212166666667002</v>
      </c>
      <c r="O238" s="6">
        <f t="shared" si="37"/>
        <v>-57.033225999999999</v>
      </c>
    </row>
    <row r="239" spans="2:15" x14ac:dyDescent="0.25">
      <c r="B239" s="88">
        <v>41955111111.111</v>
      </c>
      <c r="C239" s="88">
        <v>-69.476860000000002</v>
      </c>
      <c r="D239" s="88">
        <v>-59.486201999999999</v>
      </c>
      <c r="F239" s="6">
        <f t="shared" si="38"/>
        <v>40.141444444443998</v>
      </c>
      <c r="G239" s="6">
        <f t="shared" si="36"/>
        <v>-52.92868</v>
      </c>
      <c r="J239" s="88">
        <v>41955111111.111</v>
      </c>
      <c r="K239" s="88">
        <v>-82.086960000000005</v>
      </c>
      <c r="L239" s="88">
        <v>-72.889426999999998</v>
      </c>
      <c r="N239" s="6">
        <f t="shared" si="39"/>
        <v>40.141444444443998</v>
      </c>
      <c r="O239" s="6">
        <f t="shared" si="37"/>
        <v>-51.952831000000003</v>
      </c>
    </row>
    <row r="240" spans="2:15" x14ac:dyDescent="0.25">
      <c r="B240" s="88">
        <v>42466333333.333</v>
      </c>
      <c r="C240" s="88">
        <v>-67.204689000000002</v>
      </c>
      <c r="D240" s="88">
        <v>-57.562088000000003</v>
      </c>
      <c r="F240" s="6">
        <f t="shared" si="38"/>
        <v>42.070722222222003</v>
      </c>
      <c r="G240" s="6">
        <f t="shared" si="36"/>
        <v>-60.106949</v>
      </c>
      <c r="J240" s="88">
        <v>42466333333.333</v>
      </c>
      <c r="K240" s="88">
        <v>-73.482498000000007</v>
      </c>
      <c r="L240" s="88">
        <v>-63.330112</v>
      </c>
      <c r="N240" s="6">
        <f t="shared" si="39"/>
        <v>42.070722222222003</v>
      </c>
      <c r="O240" s="6">
        <f t="shared" si="37"/>
        <v>-56.680393000000002</v>
      </c>
    </row>
    <row r="241" spans="2:16" x14ac:dyDescent="0.25">
      <c r="B241" s="88">
        <v>42977555555.556</v>
      </c>
      <c r="C241" s="88">
        <v>-63.744636999999997</v>
      </c>
      <c r="D241" s="88">
        <v>-54.663086</v>
      </c>
      <c r="F241" s="6">
        <f t="shared" si="38"/>
        <v>44</v>
      </c>
      <c r="G241" s="6">
        <f t="shared" si="36"/>
        <v>-51.991847999999997</v>
      </c>
      <c r="J241" s="88">
        <v>42977555555.556</v>
      </c>
      <c r="K241" s="88">
        <v>-84.706908999999996</v>
      </c>
      <c r="L241" s="88">
        <v>-74.280563000000001</v>
      </c>
      <c r="N241" s="6">
        <f t="shared" si="39"/>
        <v>44</v>
      </c>
      <c r="O241" s="6">
        <f t="shared" si="37"/>
        <v>-53.540646000000002</v>
      </c>
    </row>
    <row r="242" spans="2:16" x14ac:dyDescent="0.25">
      <c r="B242" s="88">
        <v>43488777777.778</v>
      </c>
      <c r="C242" s="88">
        <v>-64.624931000000004</v>
      </c>
      <c r="D242" s="88">
        <v>-54.909286000000002</v>
      </c>
      <c r="F242" s="6" t="s">
        <v>21</v>
      </c>
      <c r="J242" s="88">
        <v>43488777777.778</v>
      </c>
      <c r="K242" s="88">
        <v>-74.337592999999998</v>
      </c>
      <c r="L242" s="88">
        <v>-63.671771999999997</v>
      </c>
      <c r="N242" s="6" t="s">
        <v>21</v>
      </c>
    </row>
    <row r="243" spans="2:16" x14ac:dyDescent="0.25">
      <c r="B243" s="88">
        <v>44000000000</v>
      </c>
      <c r="C243" s="88">
        <v>-66.107872</v>
      </c>
      <c r="D243" s="88">
        <v>-54.144981000000001</v>
      </c>
      <c r="J243" s="88">
        <v>44000000000</v>
      </c>
      <c r="K243" s="88">
        <v>-73.411224000000004</v>
      </c>
      <c r="L243" s="88">
        <v>-63.646751000000002</v>
      </c>
    </row>
    <row r="244" spans="2:16" x14ac:dyDescent="0.25">
      <c r="B244" s="88" t="s">
        <v>21</v>
      </c>
      <c r="J244" s="88" t="s">
        <v>21</v>
      </c>
    </row>
    <row r="245" spans="2:16" x14ac:dyDescent="0.25">
      <c r="F245" s="6" t="s">
        <v>45</v>
      </c>
      <c r="N245" s="6" t="s">
        <v>45</v>
      </c>
    </row>
    <row r="246" spans="2:16" ht="15.75" x14ac:dyDescent="0.25">
      <c r="F246" s="6" t="s">
        <v>19</v>
      </c>
      <c r="G246" s="6" t="str">
        <f t="shared" ref="G246:G265" si="40">D272</f>
        <v>3Ix2L dBc Log Mag(dB)</v>
      </c>
      <c r="H246" s="35">
        <v>3</v>
      </c>
      <c r="N246" s="6" t="s">
        <v>19</v>
      </c>
      <c r="O246" s="6" t="str">
        <f t="shared" ref="O246:O265" si="41">L272</f>
        <v>3Ix2L dBc Log Mag(dB)</v>
      </c>
      <c r="P246" s="35">
        <v>3</v>
      </c>
    </row>
    <row r="247" spans="2:16" ht="15.75" x14ac:dyDescent="0.25">
      <c r="B247" s="88" t="s">
        <v>43</v>
      </c>
      <c r="F247" s="6">
        <f t="shared" ref="F247:F265" si="42">B273/1000000000</f>
        <v>18.273</v>
      </c>
      <c r="G247" s="6">
        <f t="shared" si="40"/>
        <v>-48.162441000000001</v>
      </c>
      <c r="H247" s="36">
        <f>ABS(AVERAGE(G247:G265)-(H246-1)*5)</f>
        <v>75.94699</v>
      </c>
      <c r="J247" s="88" t="s">
        <v>43</v>
      </c>
      <c r="N247" s="6">
        <f t="shared" ref="N247:N265" si="43">J273/1000000000</f>
        <v>18.273</v>
      </c>
      <c r="O247" s="6">
        <f t="shared" si="41"/>
        <v>-60.677788</v>
      </c>
      <c r="P247" s="36">
        <f>ABS(AVERAGE(O247:O265)-(P246-1)*5)</f>
        <v>81.280090000000001</v>
      </c>
    </row>
    <row r="248" spans="2:16" x14ac:dyDescent="0.25">
      <c r="B248" s="88" t="s">
        <v>19</v>
      </c>
      <c r="C248" s="88" t="s">
        <v>154</v>
      </c>
      <c r="D248" s="88" t="s">
        <v>80</v>
      </c>
      <c r="F248" s="6">
        <f t="shared" si="42"/>
        <v>19.702277777778001</v>
      </c>
      <c r="G248" s="6">
        <f t="shared" si="40"/>
        <v>-57.214111000000003</v>
      </c>
      <c r="J248" s="88" t="s">
        <v>19</v>
      </c>
      <c r="K248" s="88" t="s">
        <v>154</v>
      </c>
      <c r="L248" s="88" t="s">
        <v>80</v>
      </c>
      <c r="N248" s="6">
        <f t="shared" si="43"/>
        <v>19.702277777778001</v>
      </c>
      <c r="O248" s="6">
        <f t="shared" si="41"/>
        <v>-90.753631999999996</v>
      </c>
    </row>
    <row r="249" spans="2:16" x14ac:dyDescent="0.25">
      <c r="B249" s="88">
        <v>9273000000</v>
      </c>
      <c r="C249" s="88">
        <v>-41.149380000000001</v>
      </c>
      <c r="D249" s="88">
        <v>-30.774318999999998</v>
      </c>
      <c r="F249" s="6">
        <f t="shared" si="42"/>
        <v>21.131555555555998</v>
      </c>
      <c r="G249" s="6">
        <f t="shared" si="40"/>
        <v>-69.549698000000006</v>
      </c>
      <c r="J249" s="88">
        <v>9273000000</v>
      </c>
      <c r="K249" s="88">
        <v>-48.974659000000003</v>
      </c>
      <c r="L249" s="88">
        <v>-37.836680999999999</v>
      </c>
      <c r="N249" s="6">
        <f t="shared" si="43"/>
        <v>21.131555555555998</v>
      </c>
      <c r="O249" s="6">
        <f t="shared" si="41"/>
        <v>-77.595382999999998</v>
      </c>
    </row>
    <row r="250" spans="2:16" x14ac:dyDescent="0.25">
      <c r="B250" s="88">
        <v>11202277777.778</v>
      </c>
      <c r="C250" s="88">
        <v>-52.527267000000002</v>
      </c>
      <c r="D250" s="88">
        <v>-47.085853999999998</v>
      </c>
      <c r="F250" s="6">
        <f t="shared" si="42"/>
        <v>22.560833333333001</v>
      </c>
      <c r="G250" s="6">
        <f t="shared" si="40"/>
        <v>-77.905106000000004</v>
      </c>
      <c r="J250" s="88">
        <v>11202277777.778</v>
      </c>
      <c r="K250" s="88">
        <v>-56.140503000000002</v>
      </c>
      <c r="L250" s="88">
        <v>-49.497996999999998</v>
      </c>
      <c r="N250" s="6">
        <f t="shared" si="43"/>
        <v>22.560833333333001</v>
      </c>
      <c r="O250" s="6">
        <f t="shared" si="41"/>
        <v>-67.660567999999998</v>
      </c>
    </row>
    <row r="251" spans="2:16" x14ac:dyDescent="0.25">
      <c r="B251" s="88">
        <v>13131555555.556</v>
      </c>
      <c r="C251" s="88">
        <v>-63.879649999999998</v>
      </c>
      <c r="D251" s="88">
        <v>-57.662483000000002</v>
      </c>
      <c r="F251" s="6">
        <f t="shared" si="42"/>
        <v>23.990111111110998</v>
      </c>
      <c r="G251" s="6">
        <f t="shared" si="40"/>
        <v>-74.708709999999996</v>
      </c>
      <c r="J251" s="88">
        <v>13131555555.556</v>
      </c>
      <c r="K251" s="88">
        <v>-58.465321000000003</v>
      </c>
      <c r="L251" s="88">
        <v>-51.996634999999998</v>
      </c>
      <c r="N251" s="6">
        <f t="shared" si="43"/>
        <v>23.990111111110998</v>
      </c>
      <c r="O251" s="6">
        <f t="shared" si="41"/>
        <v>-70.687629999999999</v>
      </c>
    </row>
    <row r="252" spans="2:16" x14ac:dyDescent="0.25">
      <c r="B252" s="88">
        <v>15060833333.333</v>
      </c>
      <c r="C252" s="88">
        <v>-59.583488000000003</v>
      </c>
      <c r="D252" s="88">
        <v>-53.859310000000001</v>
      </c>
      <c r="F252" s="6">
        <f t="shared" si="42"/>
        <v>25.419388888888999</v>
      </c>
      <c r="G252" s="6">
        <f t="shared" si="40"/>
        <v>-60.258201999999997</v>
      </c>
      <c r="J252" s="88">
        <v>15060833333.333</v>
      </c>
      <c r="K252" s="88">
        <v>-77.230377000000004</v>
      </c>
      <c r="L252" s="88">
        <v>-69.996245999999999</v>
      </c>
      <c r="N252" s="6">
        <f t="shared" si="43"/>
        <v>25.419388888888999</v>
      </c>
      <c r="O252" s="6">
        <f t="shared" si="41"/>
        <v>-71.859261000000004</v>
      </c>
    </row>
    <row r="253" spans="2:16" x14ac:dyDescent="0.25">
      <c r="B253" s="88">
        <v>16990111111.111</v>
      </c>
      <c r="C253" s="88">
        <v>-71.995971999999995</v>
      </c>
      <c r="D253" s="88">
        <v>-66.117805000000004</v>
      </c>
      <c r="F253" s="6">
        <f t="shared" si="42"/>
        <v>26.848666666667</v>
      </c>
      <c r="G253" s="6">
        <f t="shared" si="40"/>
        <v>-58.64949</v>
      </c>
      <c r="J253" s="88">
        <v>16990111111.111</v>
      </c>
      <c r="K253" s="88">
        <v>-66.995293000000004</v>
      </c>
      <c r="L253" s="88">
        <v>-59.436306000000002</v>
      </c>
      <c r="N253" s="6">
        <f t="shared" si="43"/>
        <v>26.848666666667</v>
      </c>
      <c r="O253" s="6">
        <f t="shared" si="41"/>
        <v>-74.060592999999997</v>
      </c>
    </row>
    <row r="254" spans="2:16" x14ac:dyDescent="0.25">
      <c r="B254" s="88">
        <v>18919388888.889</v>
      </c>
      <c r="C254" s="88">
        <v>-64.591247999999993</v>
      </c>
      <c r="D254" s="88">
        <v>-58.085639999999998</v>
      </c>
      <c r="F254" s="6">
        <f t="shared" si="42"/>
        <v>28.277944444444</v>
      </c>
      <c r="G254" s="6">
        <f t="shared" si="40"/>
        <v>-62.411799999999999</v>
      </c>
      <c r="J254" s="88">
        <v>18919388888.889</v>
      </c>
      <c r="K254" s="88">
        <v>-70.394981000000001</v>
      </c>
      <c r="L254" s="88">
        <v>-62.675217000000004</v>
      </c>
      <c r="N254" s="6">
        <f t="shared" si="43"/>
        <v>28.277944444444</v>
      </c>
      <c r="O254" s="6">
        <f t="shared" si="41"/>
        <v>-71.580123999999998</v>
      </c>
    </row>
    <row r="255" spans="2:16" x14ac:dyDescent="0.25">
      <c r="B255" s="88">
        <v>20848666666.667</v>
      </c>
      <c r="C255" s="88">
        <v>-63.743434999999998</v>
      </c>
      <c r="D255" s="88">
        <v>-56.730755000000002</v>
      </c>
      <c r="F255" s="6">
        <f t="shared" si="42"/>
        <v>29.707222222222001</v>
      </c>
      <c r="G255" s="6">
        <f t="shared" si="40"/>
        <v>-65.058509999999998</v>
      </c>
      <c r="J255" s="88">
        <v>20848666666.667</v>
      </c>
      <c r="K255" s="88">
        <v>-64.502135999999993</v>
      </c>
      <c r="L255" s="88">
        <v>-56.647350000000003</v>
      </c>
      <c r="N255" s="6">
        <f t="shared" si="43"/>
        <v>29.707222222222001</v>
      </c>
      <c r="O255" s="6">
        <f t="shared" si="41"/>
        <v>-76.051102</v>
      </c>
    </row>
    <row r="256" spans="2:16" x14ac:dyDescent="0.25">
      <c r="B256" s="88">
        <v>22777944444.444</v>
      </c>
      <c r="C256" s="88">
        <v>-65.018623000000005</v>
      </c>
      <c r="D256" s="88">
        <v>-57.986237000000003</v>
      </c>
      <c r="F256" s="6">
        <f t="shared" si="42"/>
        <v>31.136500000000002</v>
      </c>
      <c r="G256" s="6">
        <f t="shared" si="40"/>
        <v>-69.038773000000006</v>
      </c>
      <c r="J256" s="88">
        <v>22777944444.444</v>
      </c>
      <c r="K256" s="88">
        <v>-66.490402000000003</v>
      </c>
      <c r="L256" s="88">
        <v>-58.972233000000003</v>
      </c>
      <c r="N256" s="6">
        <f t="shared" si="43"/>
        <v>31.136500000000002</v>
      </c>
      <c r="O256" s="6">
        <f t="shared" si="41"/>
        <v>-73.172340000000005</v>
      </c>
    </row>
    <row r="257" spans="2:16" x14ac:dyDescent="0.25">
      <c r="B257" s="88">
        <v>24707222222.222</v>
      </c>
      <c r="C257" s="88">
        <v>-68.518112000000002</v>
      </c>
      <c r="D257" s="88">
        <v>-61.594521</v>
      </c>
      <c r="F257" s="6">
        <f t="shared" si="42"/>
        <v>32.565777777778003</v>
      </c>
      <c r="G257" s="6">
        <f t="shared" si="40"/>
        <v>-66.402884999999998</v>
      </c>
      <c r="J257" s="88">
        <v>24707222222.222</v>
      </c>
      <c r="K257" s="88">
        <v>-61.856006999999998</v>
      </c>
      <c r="L257" s="88">
        <v>-54.030548000000003</v>
      </c>
      <c r="N257" s="6">
        <f t="shared" si="43"/>
        <v>32.565777777778003</v>
      </c>
      <c r="O257" s="6">
        <f t="shared" si="41"/>
        <v>-73.168937999999997</v>
      </c>
    </row>
    <row r="258" spans="2:16" x14ac:dyDescent="0.25">
      <c r="B258" s="88">
        <v>26636500000</v>
      </c>
      <c r="C258" s="88">
        <v>-65.647362000000001</v>
      </c>
      <c r="D258" s="88">
        <v>-58.886681000000003</v>
      </c>
      <c r="F258" s="6">
        <f t="shared" si="42"/>
        <v>33.995055555556</v>
      </c>
      <c r="G258" s="6">
        <f t="shared" si="40"/>
        <v>-75.021750999999995</v>
      </c>
      <c r="J258" s="88">
        <v>26636500000</v>
      </c>
      <c r="K258" s="88">
        <v>-68.663291999999998</v>
      </c>
      <c r="L258" s="88">
        <v>-60.595882000000003</v>
      </c>
      <c r="N258" s="6">
        <f t="shared" si="43"/>
        <v>33.995055555556</v>
      </c>
      <c r="O258" s="6">
        <f t="shared" si="41"/>
        <v>-75.191428999999999</v>
      </c>
    </row>
    <row r="259" spans="2:16" x14ac:dyDescent="0.25">
      <c r="B259" s="88">
        <v>28565777777.778</v>
      </c>
      <c r="C259" s="88">
        <v>-66.236221</v>
      </c>
      <c r="D259" s="88">
        <v>-59.323402000000002</v>
      </c>
      <c r="F259" s="6">
        <f t="shared" si="42"/>
        <v>35.424333333333003</v>
      </c>
      <c r="G259" s="6">
        <f t="shared" si="40"/>
        <v>-71.134369000000007</v>
      </c>
      <c r="J259" s="88">
        <v>28565777777.778</v>
      </c>
      <c r="K259" s="88">
        <v>-72.136252999999996</v>
      </c>
      <c r="L259" s="88">
        <v>-64.014945999999995</v>
      </c>
      <c r="N259" s="6">
        <f t="shared" si="43"/>
        <v>35.424333333333003</v>
      </c>
      <c r="O259" s="6">
        <f t="shared" si="41"/>
        <v>-69.908653000000001</v>
      </c>
    </row>
    <row r="260" spans="2:16" x14ac:dyDescent="0.25">
      <c r="B260" s="88">
        <v>30495055555.556</v>
      </c>
      <c r="C260" s="88">
        <v>-67.605628999999993</v>
      </c>
      <c r="D260" s="88">
        <v>-60.302635000000002</v>
      </c>
      <c r="F260" s="6">
        <f t="shared" si="42"/>
        <v>36.853611111111</v>
      </c>
      <c r="G260" s="6">
        <f t="shared" si="40"/>
        <v>-62.948677000000004</v>
      </c>
      <c r="J260" s="88">
        <v>30495055555.556</v>
      </c>
      <c r="K260" s="88">
        <v>-72.049560999999997</v>
      </c>
      <c r="L260" s="88">
        <v>-64.013664000000006</v>
      </c>
      <c r="N260" s="6">
        <f t="shared" si="43"/>
        <v>36.853611111111</v>
      </c>
      <c r="O260" s="6">
        <f t="shared" si="41"/>
        <v>-68.516402999999997</v>
      </c>
    </row>
    <row r="261" spans="2:16" x14ac:dyDescent="0.25">
      <c r="B261" s="88">
        <v>32424333333.333</v>
      </c>
      <c r="C261" s="88">
        <v>-72.863151999999999</v>
      </c>
      <c r="D261" s="88">
        <v>-64.934853000000004</v>
      </c>
      <c r="F261" s="6">
        <f t="shared" si="42"/>
        <v>38.282888888888998</v>
      </c>
      <c r="G261" s="6">
        <f t="shared" si="40"/>
        <v>-61.473381000000003</v>
      </c>
      <c r="J261" s="88">
        <v>32424333333.333</v>
      </c>
      <c r="K261" s="88">
        <v>-68.178841000000006</v>
      </c>
      <c r="L261" s="88">
        <v>-60.098731999999998</v>
      </c>
      <c r="N261" s="6">
        <f t="shared" si="43"/>
        <v>38.282888888888998</v>
      </c>
      <c r="O261" s="6">
        <f t="shared" si="41"/>
        <v>-66.317611999999997</v>
      </c>
    </row>
    <row r="262" spans="2:16" x14ac:dyDescent="0.25">
      <c r="B262" s="88">
        <v>34353611111.111</v>
      </c>
      <c r="C262" s="88">
        <v>-68.821692999999996</v>
      </c>
      <c r="D262" s="88">
        <v>-59.409084</v>
      </c>
      <c r="F262" s="6">
        <f t="shared" si="42"/>
        <v>39.712166666667002</v>
      </c>
      <c r="G262" s="6">
        <f t="shared" si="40"/>
        <v>-68.205498000000006</v>
      </c>
      <c r="J262" s="88">
        <v>34353611111.111</v>
      </c>
      <c r="K262" s="88">
        <v>-73.825714000000005</v>
      </c>
      <c r="L262" s="88">
        <v>-65.574402000000006</v>
      </c>
      <c r="N262" s="6">
        <f t="shared" si="43"/>
        <v>39.712166666667002</v>
      </c>
      <c r="O262" s="6">
        <f t="shared" si="41"/>
        <v>-65.987128999999996</v>
      </c>
    </row>
    <row r="263" spans="2:16" x14ac:dyDescent="0.25">
      <c r="B263" s="88">
        <v>36282888888.889</v>
      </c>
      <c r="C263" s="88">
        <v>-72.147902999999999</v>
      </c>
      <c r="D263" s="88">
        <v>-62.157241999999997</v>
      </c>
      <c r="F263" s="6">
        <f t="shared" si="42"/>
        <v>41.141444444443998</v>
      </c>
      <c r="G263" s="6">
        <f t="shared" si="40"/>
        <v>-64.700844000000004</v>
      </c>
      <c r="J263" s="88">
        <v>36282888888.889</v>
      </c>
      <c r="K263" s="88">
        <v>-65.519371000000007</v>
      </c>
      <c r="L263" s="88">
        <v>-56.321831000000003</v>
      </c>
      <c r="N263" s="6">
        <f t="shared" si="43"/>
        <v>41.141444444443998</v>
      </c>
      <c r="O263" s="6">
        <f t="shared" si="41"/>
        <v>-63.172195000000002</v>
      </c>
    </row>
    <row r="264" spans="2:16" x14ac:dyDescent="0.25">
      <c r="B264" s="88">
        <v>38212166666.667</v>
      </c>
      <c r="C264" s="88">
        <v>-65.909026999999995</v>
      </c>
      <c r="D264" s="88">
        <v>-56.266426000000003</v>
      </c>
      <c r="F264" s="6">
        <f t="shared" si="42"/>
        <v>42.570722222222003</v>
      </c>
      <c r="G264" s="6">
        <f t="shared" si="40"/>
        <v>-61.053485999999999</v>
      </c>
      <c r="J264" s="88">
        <v>38212166666.667</v>
      </c>
      <c r="K264" s="88">
        <v>-67.185615999999996</v>
      </c>
      <c r="L264" s="88">
        <v>-57.033225999999999</v>
      </c>
      <c r="N264" s="6">
        <f t="shared" si="43"/>
        <v>42.570722222222003</v>
      </c>
      <c r="O264" s="6">
        <f t="shared" si="41"/>
        <v>-70.364182</v>
      </c>
    </row>
    <row r="265" spans="2:16" x14ac:dyDescent="0.25">
      <c r="B265" s="88">
        <v>40141444444.444</v>
      </c>
      <c r="C265" s="88">
        <v>-62.010235000000002</v>
      </c>
      <c r="D265" s="88">
        <v>-52.92868</v>
      </c>
      <c r="F265" s="6">
        <f t="shared" si="42"/>
        <v>44</v>
      </c>
      <c r="G265" s="6">
        <f t="shared" si="40"/>
        <v>-79.095078000000001</v>
      </c>
      <c r="J265" s="88">
        <v>40141444444.444</v>
      </c>
      <c r="K265" s="88">
        <v>-62.379181000000003</v>
      </c>
      <c r="L265" s="88">
        <v>-51.952831000000003</v>
      </c>
      <c r="N265" s="6">
        <f t="shared" si="43"/>
        <v>44</v>
      </c>
      <c r="O265" s="6">
        <f t="shared" si="41"/>
        <v>-67.596748000000005</v>
      </c>
    </row>
    <row r="266" spans="2:16" x14ac:dyDescent="0.25">
      <c r="B266" s="88">
        <v>42070722222.222</v>
      </c>
      <c r="C266" s="88">
        <v>-69.822593999999995</v>
      </c>
      <c r="D266" s="88">
        <v>-60.106949</v>
      </c>
      <c r="F266" s="6" t="s">
        <v>21</v>
      </c>
      <c r="J266" s="88">
        <v>42070722222.222</v>
      </c>
      <c r="K266" s="88">
        <v>-67.346214000000003</v>
      </c>
      <c r="L266" s="88">
        <v>-56.680393000000002</v>
      </c>
      <c r="N266" s="6" t="s">
        <v>21</v>
      </c>
    </row>
    <row r="267" spans="2:16" x14ac:dyDescent="0.25">
      <c r="B267" s="88">
        <v>44000000000</v>
      </c>
      <c r="C267" s="88">
        <v>-63.954738999999996</v>
      </c>
      <c r="D267" s="88">
        <v>-51.991847999999997</v>
      </c>
      <c r="J267" s="88">
        <v>44000000000</v>
      </c>
      <c r="K267" s="88">
        <v>-63.305121999999997</v>
      </c>
      <c r="L267" s="88">
        <v>-53.540646000000002</v>
      </c>
    </row>
    <row r="268" spans="2:16" x14ac:dyDescent="0.25">
      <c r="B268" s="88" t="s">
        <v>21</v>
      </c>
      <c r="J268" s="88" t="s">
        <v>21</v>
      </c>
    </row>
    <row r="269" spans="2:16" x14ac:dyDescent="0.25">
      <c r="F269" s="6" t="s">
        <v>47</v>
      </c>
      <c r="N269" s="6" t="s">
        <v>47</v>
      </c>
    </row>
    <row r="270" spans="2:16" ht="15.75" x14ac:dyDescent="0.25">
      <c r="F270" s="6" t="s">
        <v>19</v>
      </c>
      <c r="G270" s="6" t="str">
        <f t="shared" ref="G270:G289" si="44">D296</f>
        <v>3Ix3L dBc Log Mag(dB)</v>
      </c>
      <c r="H270" s="35">
        <v>3</v>
      </c>
      <c r="N270" s="6" t="s">
        <v>19</v>
      </c>
      <c r="O270" s="6" t="str">
        <f t="shared" ref="O270:O289" si="45">L296</f>
        <v>3Ix3L dBc Log Mag(dB)</v>
      </c>
      <c r="P270" s="35">
        <v>3</v>
      </c>
    </row>
    <row r="271" spans="2:16" ht="15.75" x14ac:dyDescent="0.25">
      <c r="B271" s="88" t="s">
        <v>45</v>
      </c>
      <c r="F271" s="6">
        <f t="shared" ref="F271:F289" si="46">B297/1000000000</f>
        <v>27.273</v>
      </c>
      <c r="G271" s="6">
        <f t="shared" si="44"/>
        <v>-27.334385000000001</v>
      </c>
      <c r="H271" s="36">
        <f>ABS(AVERAGE(G271:G289)-(H270-1)*5)</f>
        <v>66.310278157894743</v>
      </c>
      <c r="J271" s="88" t="s">
        <v>45</v>
      </c>
      <c r="N271" s="6">
        <f t="shared" ref="N271:N289" si="47">J297/1000000000</f>
        <v>27.273</v>
      </c>
      <c r="O271" s="6">
        <f t="shared" si="45"/>
        <v>-31.439019999999999</v>
      </c>
      <c r="P271" s="36">
        <f>ABS(AVERAGE(O271:O289)-(P270-1)*5)</f>
        <v>63.445911947368437</v>
      </c>
    </row>
    <row r="272" spans="2:16" x14ac:dyDescent="0.25">
      <c r="B272" s="88" t="s">
        <v>19</v>
      </c>
      <c r="C272" s="88" t="s">
        <v>155</v>
      </c>
      <c r="D272" s="88" t="s">
        <v>81</v>
      </c>
      <c r="F272" s="6">
        <f t="shared" si="46"/>
        <v>28.202277777778001</v>
      </c>
      <c r="G272" s="6">
        <f t="shared" si="44"/>
        <v>-34.595981999999999</v>
      </c>
      <c r="J272" s="88" t="s">
        <v>19</v>
      </c>
      <c r="K272" s="88" t="s">
        <v>155</v>
      </c>
      <c r="L272" s="88" t="s">
        <v>81</v>
      </c>
      <c r="N272" s="6">
        <f t="shared" si="47"/>
        <v>28.202277777778001</v>
      </c>
      <c r="O272" s="6">
        <f t="shared" si="45"/>
        <v>-39.723621000000001</v>
      </c>
    </row>
    <row r="273" spans="2:15" x14ac:dyDescent="0.25">
      <c r="B273" s="88">
        <v>18273000000</v>
      </c>
      <c r="C273" s="88">
        <v>-58.537506</v>
      </c>
      <c r="D273" s="88">
        <v>-48.162441000000001</v>
      </c>
      <c r="F273" s="6">
        <f t="shared" si="46"/>
        <v>29.131555555555998</v>
      </c>
      <c r="G273" s="6">
        <f t="shared" si="44"/>
        <v>-37.049075999999999</v>
      </c>
      <c r="J273" s="88">
        <v>18273000000</v>
      </c>
      <c r="K273" s="88">
        <v>-71.815764999999999</v>
      </c>
      <c r="L273" s="88">
        <v>-60.677788</v>
      </c>
      <c r="N273" s="6">
        <f t="shared" si="47"/>
        <v>29.131555555555998</v>
      </c>
      <c r="O273" s="6">
        <f t="shared" si="45"/>
        <v>-42.537140000000001</v>
      </c>
    </row>
    <row r="274" spans="2:15" x14ac:dyDescent="0.25">
      <c r="B274" s="88">
        <v>19702277777.778</v>
      </c>
      <c r="C274" s="88">
        <v>-62.655524999999997</v>
      </c>
      <c r="D274" s="88">
        <v>-57.214111000000003</v>
      </c>
      <c r="F274" s="6">
        <f t="shared" si="46"/>
        <v>30.060833333333001</v>
      </c>
      <c r="G274" s="6">
        <f t="shared" si="44"/>
        <v>-40.751094999999999</v>
      </c>
      <c r="J274" s="88">
        <v>19702277777.778</v>
      </c>
      <c r="K274" s="88">
        <v>-97.396133000000006</v>
      </c>
      <c r="L274" s="88">
        <v>-90.753631999999996</v>
      </c>
      <c r="N274" s="6">
        <f t="shared" si="47"/>
        <v>30.060833333333001</v>
      </c>
      <c r="O274" s="6">
        <f t="shared" si="45"/>
        <v>-46.328032999999998</v>
      </c>
    </row>
    <row r="275" spans="2:15" x14ac:dyDescent="0.25">
      <c r="B275" s="88">
        <v>21131555555.556</v>
      </c>
      <c r="C275" s="88">
        <v>-75.766861000000006</v>
      </c>
      <c r="D275" s="88">
        <v>-69.549698000000006</v>
      </c>
      <c r="F275" s="6">
        <f t="shared" si="46"/>
        <v>30.990111111110998</v>
      </c>
      <c r="G275" s="6">
        <f t="shared" si="44"/>
        <v>-43.941723000000003</v>
      </c>
      <c r="J275" s="88">
        <v>21131555555.556</v>
      </c>
      <c r="K275" s="88">
        <v>-84.064064000000002</v>
      </c>
      <c r="L275" s="88">
        <v>-77.595382999999998</v>
      </c>
      <c r="N275" s="6">
        <f t="shared" si="47"/>
        <v>30.990111111110998</v>
      </c>
      <c r="O275" s="6">
        <f t="shared" si="45"/>
        <v>-45.825454999999998</v>
      </c>
    </row>
    <row r="276" spans="2:15" x14ac:dyDescent="0.25">
      <c r="B276" s="88">
        <v>22560833333.333</v>
      </c>
      <c r="C276" s="88">
        <v>-83.629288000000003</v>
      </c>
      <c r="D276" s="88">
        <v>-77.905106000000004</v>
      </c>
      <c r="F276" s="6">
        <f t="shared" si="46"/>
        <v>31.919388888888999</v>
      </c>
      <c r="G276" s="6">
        <f t="shared" si="44"/>
        <v>-47.091113999999997</v>
      </c>
      <c r="J276" s="88">
        <v>22560833333.333</v>
      </c>
      <c r="K276" s="88">
        <v>-74.894706999999997</v>
      </c>
      <c r="L276" s="88">
        <v>-67.660567999999998</v>
      </c>
      <c r="N276" s="6">
        <f t="shared" si="47"/>
        <v>31.919388888888999</v>
      </c>
      <c r="O276" s="6">
        <f t="shared" si="45"/>
        <v>-46.693043000000003</v>
      </c>
    </row>
    <row r="277" spans="2:15" x14ac:dyDescent="0.25">
      <c r="B277" s="88">
        <v>23990111111.111</v>
      </c>
      <c r="C277" s="88">
        <v>-80.586876000000004</v>
      </c>
      <c r="D277" s="88">
        <v>-74.708709999999996</v>
      </c>
      <c r="F277" s="6">
        <f t="shared" si="46"/>
        <v>32.848666666667</v>
      </c>
      <c r="G277" s="6">
        <f t="shared" si="44"/>
        <v>-51.804585000000003</v>
      </c>
      <c r="J277" s="88">
        <v>23990111111.111</v>
      </c>
      <c r="K277" s="88">
        <v>-78.246619999999993</v>
      </c>
      <c r="L277" s="88">
        <v>-70.687629999999999</v>
      </c>
      <c r="N277" s="6">
        <f t="shared" si="47"/>
        <v>32.848666666667</v>
      </c>
      <c r="O277" s="6">
        <f t="shared" si="45"/>
        <v>-48.217232000000003</v>
      </c>
    </row>
    <row r="278" spans="2:15" x14ac:dyDescent="0.25">
      <c r="B278" s="88">
        <v>25419388888.889</v>
      </c>
      <c r="C278" s="88">
        <v>-66.763808999999995</v>
      </c>
      <c r="D278" s="88">
        <v>-60.258201999999997</v>
      </c>
      <c r="F278" s="6">
        <f t="shared" si="46"/>
        <v>33.777944444444003</v>
      </c>
      <c r="G278" s="6">
        <f t="shared" si="44"/>
        <v>-60.436253000000001</v>
      </c>
      <c r="J278" s="88">
        <v>25419388888.889</v>
      </c>
      <c r="K278" s="88">
        <v>-79.579018000000005</v>
      </c>
      <c r="L278" s="88">
        <v>-71.859261000000004</v>
      </c>
      <c r="N278" s="6">
        <f t="shared" si="47"/>
        <v>33.777944444444003</v>
      </c>
      <c r="O278" s="6">
        <f t="shared" si="45"/>
        <v>-47.139755000000001</v>
      </c>
    </row>
    <row r="279" spans="2:15" x14ac:dyDescent="0.25">
      <c r="B279" s="88">
        <v>26848666666.667</v>
      </c>
      <c r="C279" s="88">
        <v>-65.662170000000003</v>
      </c>
      <c r="D279" s="88">
        <v>-58.64949</v>
      </c>
      <c r="F279" s="6">
        <f t="shared" si="46"/>
        <v>34.707222222222001</v>
      </c>
      <c r="G279" s="6">
        <f t="shared" si="44"/>
        <v>-70.447677999999996</v>
      </c>
      <c r="J279" s="88">
        <v>26848666666.667</v>
      </c>
      <c r="K279" s="88">
        <v>-81.915374999999997</v>
      </c>
      <c r="L279" s="88">
        <v>-74.060592999999997</v>
      </c>
      <c r="N279" s="6">
        <f t="shared" si="47"/>
        <v>34.707222222222001</v>
      </c>
      <c r="O279" s="6">
        <f t="shared" si="45"/>
        <v>-45.969707</v>
      </c>
    </row>
    <row r="280" spans="2:15" x14ac:dyDescent="0.25">
      <c r="B280" s="88">
        <v>28277944444.444</v>
      </c>
      <c r="C280" s="88">
        <v>-69.444182999999995</v>
      </c>
      <c r="D280" s="88">
        <v>-62.411799999999999</v>
      </c>
      <c r="F280" s="6">
        <f t="shared" si="46"/>
        <v>35.636499999999998</v>
      </c>
      <c r="G280" s="6">
        <f t="shared" si="44"/>
        <v>-67.701103000000003</v>
      </c>
      <c r="J280" s="88">
        <v>28277944444.444</v>
      </c>
      <c r="K280" s="88">
        <v>-79.098297000000002</v>
      </c>
      <c r="L280" s="88">
        <v>-71.580123999999998</v>
      </c>
      <c r="N280" s="6">
        <f t="shared" si="47"/>
        <v>35.636499999999998</v>
      </c>
      <c r="O280" s="6">
        <f t="shared" si="45"/>
        <v>-48.934092999999997</v>
      </c>
    </row>
    <row r="281" spans="2:15" x14ac:dyDescent="0.25">
      <c r="B281" s="88">
        <v>29707222222.222</v>
      </c>
      <c r="C281" s="88">
        <v>-71.982101</v>
      </c>
      <c r="D281" s="88">
        <v>-65.058509999999998</v>
      </c>
      <c r="F281" s="6">
        <f t="shared" si="46"/>
        <v>36.565777777778003</v>
      </c>
      <c r="G281" s="6">
        <f t="shared" si="44"/>
        <v>-70.800826999999998</v>
      </c>
      <c r="J281" s="88">
        <v>29707222222.222</v>
      </c>
      <c r="K281" s="88">
        <v>-83.876555999999994</v>
      </c>
      <c r="L281" s="88">
        <v>-76.051102</v>
      </c>
      <c r="N281" s="6">
        <f t="shared" si="47"/>
        <v>36.565777777778003</v>
      </c>
      <c r="O281" s="6">
        <f t="shared" si="45"/>
        <v>-55.670200000000001</v>
      </c>
    </row>
    <row r="282" spans="2:15" x14ac:dyDescent="0.25">
      <c r="B282" s="88">
        <v>31136500000</v>
      </c>
      <c r="C282" s="88">
        <v>-75.799453999999997</v>
      </c>
      <c r="D282" s="88">
        <v>-69.038773000000006</v>
      </c>
      <c r="F282" s="6">
        <f t="shared" si="46"/>
        <v>37.495055555556</v>
      </c>
      <c r="G282" s="6">
        <f t="shared" si="44"/>
        <v>-63.127040999999998</v>
      </c>
      <c r="J282" s="88">
        <v>31136500000</v>
      </c>
      <c r="K282" s="88">
        <v>-81.239754000000005</v>
      </c>
      <c r="L282" s="88">
        <v>-73.172340000000005</v>
      </c>
      <c r="N282" s="6">
        <f t="shared" si="47"/>
        <v>37.495055555556</v>
      </c>
      <c r="O282" s="6">
        <f t="shared" si="45"/>
        <v>-56.580092999999998</v>
      </c>
    </row>
    <row r="283" spans="2:15" x14ac:dyDescent="0.25">
      <c r="B283" s="88">
        <v>32565777777.778</v>
      </c>
      <c r="C283" s="88">
        <v>-73.315697</v>
      </c>
      <c r="D283" s="88">
        <v>-66.402884999999998</v>
      </c>
      <c r="F283" s="6">
        <f t="shared" si="46"/>
        <v>38.424333333333003</v>
      </c>
      <c r="G283" s="6">
        <f t="shared" si="44"/>
        <v>-62.726863999999999</v>
      </c>
      <c r="J283" s="88">
        <v>32565777777.778</v>
      </c>
      <c r="K283" s="88">
        <v>-81.290244999999999</v>
      </c>
      <c r="L283" s="88">
        <v>-73.168937999999997</v>
      </c>
      <c r="N283" s="6">
        <f t="shared" si="47"/>
        <v>38.424333333333003</v>
      </c>
      <c r="O283" s="6">
        <f t="shared" si="45"/>
        <v>-64.026779000000005</v>
      </c>
    </row>
    <row r="284" spans="2:15" x14ac:dyDescent="0.25">
      <c r="B284" s="88">
        <v>33995055555.556</v>
      </c>
      <c r="C284" s="88">
        <v>-82.324744999999993</v>
      </c>
      <c r="D284" s="88">
        <v>-75.021750999999995</v>
      </c>
      <c r="F284" s="6">
        <f t="shared" si="46"/>
        <v>39.353611111111</v>
      </c>
      <c r="G284" s="6">
        <f t="shared" si="44"/>
        <v>-70.791138000000004</v>
      </c>
      <c r="J284" s="88">
        <v>33995055555.556</v>
      </c>
      <c r="K284" s="88">
        <v>-83.227333000000002</v>
      </c>
      <c r="L284" s="88">
        <v>-75.191428999999999</v>
      </c>
      <c r="N284" s="6">
        <f t="shared" si="47"/>
        <v>39.353611111111</v>
      </c>
      <c r="O284" s="6">
        <f t="shared" si="45"/>
        <v>-66.445335</v>
      </c>
    </row>
    <row r="285" spans="2:15" x14ac:dyDescent="0.25">
      <c r="B285" s="88">
        <v>35424333333.333</v>
      </c>
      <c r="C285" s="88">
        <v>-79.062668000000002</v>
      </c>
      <c r="D285" s="88">
        <v>-71.134369000000007</v>
      </c>
      <c r="F285" s="6">
        <f t="shared" si="46"/>
        <v>40.282888888888998</v>
      </c>
      <c r="G285" s="6">
        <f t="shared" si="44"/>
        <v>-63.244835000000002</v>
      </c>
      <c r="J285" s="88">
        <v>35424333333.333</v>
      </c>
      <c r="K285" s="88">
        <v>-77.988761999999994</v>
      </c>
      <c r="L285" s="88">
        <v>-69.908653000000001</v>
      </c>
      <c r="N285" s="6">
        <f t="shared" si="47"/>
        <v>40.282888888888998</v>
      </c>
      <c r="O285" s="6">
        <f t="shared" si="45"/>
        <v>-70.621689000000003</v>
      </c>
    </row>
    <row r="286" spans="2:15" x14ac:dyDescent="0.25">
      <c r="B286" s="88">
        <v>36853611111.111</v>
      </c>
      <c r="C286" s="88">
        <v>-72.361282000000003</v>
      </c>
      <c r="D286" s="88">
        <v>-62.948677000000004</v>
      </c>
      <c r="F286" s="6">
        <f t="shared" si="46"/>
        <v>41.212166666667002</v>
      </c>
      <c r="G286" s="6">
        <f t="shared" si="44"/>
        <v>-63.680916000000003</v>
      </c>
      <c r="J286" s="88">
        <v>36853611111.111</v>
      </c>
      <c r="K286" s="88">
        <v>-76.767714999999995</v>
      </c>
      <c r="L286" s="88">
        <v>-68.516402999999997</v>
      </c>
      <c r="N286" s="6">
        <f t="shared" si="47"/>
        <v>41.212166666667002</v>
      </c>
      <c r="O286" s="6">
        <f t="shared" si="45"/>
        <v>-72.017005999999995</v>
      </c>
    </row>
    <row r="287" spans="2:15" x14ac:dyDescent="0.25">
      <c r="B287" s="88">
        <v>38282888888.889</v>
      </c>
      <c r="C287" s="88">
        <v>-71.464043000000004</v>
      </c>
      <c r="D287" s="88">
        <v>-61.473381000000003</v>
      </c>
      <c r="F287" s="6">
        <f t="shared" si="46"/>
        <v>42.141444444443998</v>
      </c>
      <c r="G287" s="6">
        <f t="shared" si="44"/>
        <v>-65.951201999999995</v>
      </c>
      <c r="J287" s="88">
        <v>38282888888.889</v>
      </c>
      <c r="K287" s="88">
        <v>-75.515152</v>
      </c>
      <c r="L287" s="88">
        <v>-66.317611999999997</v>
      </c>
      <c r="N287" s="6">
        <f t="shared" si="47"/>
        <v>42.141444444443998</v>
      </c>
      <c r="O287" s="6">
        <f t="shared" si="45"/>
        <v>-63.124630000000003</v>
      </c>
    </row>
    <row r="288" spans="2:15" x14ac:dyDescent="0.25">
      <c r="B288" s="88">
        <v>39712166666.667</v>
      </c>
      <c r="C288" s="88">
        <v>-77.848099000000005</v>
      </c>
      <c r="D288" s="88">
        <v>-68.205498000000006</v>
      </c>
      <c r="F288" s="6">
        <f t="shared" si="46"/>
        <v>43.070722222222003</v>
      </c>
      <c r="G288" s="6">
        <f t="shared" si="44"/>
        <v>-61.732509999999998</v>
      </c>
      <c r="J288" s="88">
        <v>39712166666.667</v>
      </c>
      <c r="K288" s="88">
        <v>-76.139519000000007</v>
      </c>
      <c r="L288" s="88">
        <v>-65.987128999999996</v>
      </c>
      <c r="N288" s="6">
        <f t="shared" si="47"/>
        <v>43.070722222222003</v>
      </c>
      <c r="O288" s="6">
        <f t="shared" si="45"/>
        <v>-60.982784000000002</v>
      </c>
    </row>
    <row r="289" spans="2:16" x14ac:dyDescent="0.25">
      <c r="B289" s="88">
        <v>41141444444.444</v>
      </c>
      <c r="C289" s="88">
        <v>-73.782393999999996</v>
      </c>
      <c r="D289" s="88">
        <v>-64.700844000000004</v>
      </c>
      <c r="F289" s="6">
        <f t="shared" si="46"/>
        <v>44</v>
      </c>
      <c r="G289" s="6">
        <f t="shared" si="44"/>
        <v>-66.686958000000004</v>
      </c>
      <c r="J289" s="88">
        <v>41141444444.444</v>
      </c>
      <c r="K289" s="88">
        <v>-73.598540999999997</v>
      </c>
      <c r="L289" s="88">
        <v>-63.172195000000002</v>
      </c>
      <c r="N289" s="6">
        <f t="shared" si="47"/>
        <v>44</v>
      </c>
      <c r="O289" s="6">
        <f t="shared" si="45"/>
        <v>-63.196711999999998</v>
      </c>
    </row>
    <row r="290" spans="2:16" x14ac:dyDescent="0.25">
      <c r="B290" s="88">
        <v>42570722222.222</v>
      </c>
      <c r="C290" s="88">
        <v>-70.769126999999997</v>
      </c>
      <c r="D290" s="88">
        <v>-61.053485999999999</v>
      </c>
      <c r="F290" s="6" t="s">
        <v>21</v>
      </c>
      <c r="J290" s="88">
        <v>42570722222.222</v>
      </c>
      <c r="K290" s="88">
        <v>-81.029999000000004</v>
      </c>
      <c r="L290" s="88">
        <v>-70.364182</v>
      </c>
      <c r="N290" s="6" t="s">
        <v>21</v>
      </c>
    </row>
    <row r="291" spans="2:16" x14ac:dyDescent="0.25">
      <c r="B291" s="88">
        <v>44000000000</v>
      </c>
      <c r="C291" s="88">
        <v>-91.057968000000002</v>
      </c>
      <c r="D291" s="88">
        <v>-79.095078000000001</v>
      </c>
      <c r="J291" s="88">
        <v>44000000000</v>
      </c>
      <c r="K291" s="88">
        <v>-77.361228999999994</v>
      </c>
      <c r="L291" s="88">
        <v>-67.596748000000005</v>
      </c>
    </row>
    <row r="292" spans="2:16" x14ac:dyDescent="0.25">
      <c r="B292" s="88" t="s">
        <v>21</v>
      </c>
      <c r="J292" s="88" t="s">
        <v>21</v>
      </c>
    </row>
    <row r="293" spans="2:16" x14ac:dyDescent="0.25">
      <c r="F293" s="6" t="s">
        <v>49</v>
      </c>
      <c r="N293" s="6" t="s">
        <v>49</v>
      </c>
    </row>
    <row r="294" spans="2:16" ht="15.75" x14ac:dyDescent="0.25">
      <c r="F294" s="6" t="s">
        <v>19</v>
      </c>
      <c r="G294" s="6" t="str">
        <f t="shared" ref="G294:G313" si="48">D320</f>
        <v>3Ix4L dBc Log Mag(dB)</v>
      </c>
      <c r="H294" s="35">
        <v>3</v>
      </c>
      <c r="N294" s="6" t="s">
        <v>19</v>
      </c>
      <c r="O294" s="6" t="str">
        <f t="shared" ref="O294:O313" si="49">L320</f>
        <v>3Ix4L dBc Log Mag(dB)</v>
      </c>
      <c r="P294" s="35">
        <v>3</v>
      </c>
    </row>
    <row r="295" spans="2:16" ht="15.75" x14ac:dyDescent="0.25">
      <c r="B295" s="88" t="s">
        <v>47</v>
      </c>
      <c r="F295" s="6">
        <f t="shared" ref="F295:F313" si="50">B321/1000000000</f>
        <v>36.273000000000003</v>
      </c>
      <c r="G295" s="6">
        <f t="shared" si="48"/>
        <v>-49.551960000000001</v>
      </c>
      <c r="H295" s="36">
        <f>ABS(AVERAGE(G295:G313)-(H294-1)*5)</f>
        <v>67.426051842105267</v>
      </c>
      <c r="J295" s="88" t="s">
        <v>47</v>
      </c>
      <c r="N295" s="6">
        <f t="shared" ref="N295:N313" si="51">J321/1000000000</f>
        <v>36.273000000000003</v>
      </c>
      <c r="O295" s="6">
        <f t="shared" si="49"/>
        <v>-48.038696000000002</v>
      </c>
      <c r="P295" s="36">
        <f>ABS(AVERAGE(O295:O313)-(P294-1)*5)</f>
        <v>74.333015894736832</v>
      </c>
    </row>
    <row r="296" spans="2:16" x14ac:dyDescent="0.25">
      <c r="B296" s="88" t="s">
        <v>19</v>
      </c>
      <c r="C296" s="88" t="s">
        <v>156</v>
      </c>
      <c r="D296" s="88" t="s">
        <v>82</v>
      </c>
      <c r="F296" s="6">
        <f t="shared" si="50"/>
        <v>36.702277777778001</v>
      </c>
      <c r="G296" s="6">
        <f t="shared" si="48"/>
        <v>-56.086497999999999</v>
      </c>
      <c r="J296" s="88" t="s">
        <v>19</v>
      </c>
      <c r="K296" s="88" t="s">
        <v>156</v>
      </c>
      <c r="L296" s="88" t="s">
        <v>82</v>
      </c>
      <c r="N296" s="6">
        <f t="shared" si="51"/>
        <v>36.702277777778001</v>
      </c>
      <c r="O296" s="6">
        <f t="shared" si="49"/>
        <v>-52.831595999999998</v>
      </c>
    </row>
    <row r="297" spans="2:16" x14ac:dyDescent="0.25">
      <c r="B297" s="88">
        <v>27273000000</v>
      </c>
      <c r="C297" s="88">
        <v>-37.709446</v>
      </c>
      <c r="D297" s="88">
        <v>-27.334385000000001</v>
      </c>
      <c r="F297" s="6">
        <f t="shared" si="50"/>
        <v>37.131555555555998</v>
      </c>
      <c r="G297" s="6">
        <f t="shared" si="48"/>
        <v>-54.216754999999999</v>
      </c>
      <c r="J297" s="88">
        <v>27273000000</v>
      </c>
      <c r="K297" s="88">
        <v>-42.576999999999998</v>
      </c>
      <c r="L297" s="88">
        <v>-31.439019999999999</v>
      </c>
      <c r="N297" s="6">
        <f t="shared" si="51"/>
        <v>37.131555555555998</v>
      </c>
      <c r="O297" s="6">
        <f t="shared" si="49"/>
        <v>-54.304844000000003</v>
      </c>
    </row>
    <row r="298" spans="2:16" x14ac:dyDescent="0.25">
      <c r="B298" s="88">
        <v>28202277777.778</v>
      </c>
      <c r="C298" s="88">
        <v>-40.037391999999997</v>
      </c>
      <c r="D298" s="88">
        <v>-34.595981999999999</v>
      </c>
      <c r="F298" s="6">
        <f t="shared" si="50"/>
        <v>37.560833333333001</v>
      </c>
      <c r="G298" s="6">
        <f t="shared" si="48"/>
        <v>-54.077457000000003</v>
      </c>
      <c r="J298" s="88">
        <v>28202277777.778</v>
      </c>
      <c r="K298" s="88">
        <v>-46.366126999999999</v>
      </c>
      <c r="L298" s="88">
        <v>-39.723621000000001</v>
      </c>
      <c r="N298" s="6">
        <f t="shared" si="51"/>
        <v>37.560833333333001</v>
      </c>
      <c r="O298" s="6">
        <f t="shared" si="49"/>
        <v>-57.833610999999998</v>
      </c>
    </row>
    <row r="299" spans="2:16" x14ac:dyDescent="0.25">
      <c r="B299" s="88">
        <v>29131555555.556</v>
      </c>
      <c r="C299" s="88">
        <v>-43.266243000000003</v>
      </c>
      <c r="D299" s="88">
        <v>-37.049075999999999</v>
      </c>
      <c r="F299" s="6">
        <f t="shared" si="50"/>
        <v>37.990111111110998</v>
      </c>
      <c r="G299" s="6">
        <f t="shared" si="48"/>
        <v>-52.168292999999998</v>
      </c>
      <c r="J299" s="88">
        <v>29131555555.556</v>
      </c>
      <c r="K299" s="88">
        <v>-49.005828999999999</v>
      </c>
      <c r="L299" s="88">
        <v>-42.537140000000001</v>
      </c>
      <c r="N299" s="6">
        <f t="shared" si="51"/>
        <v>37.990111111110998</v>
      </c>
      <c r="O299" s="6">
        <f t="shared" si="49"/>
        <v>-58.260993999999997</v>
      </c>
    </row>
    <row r="300" spans="2:16" x14ac:dyDescent="0.25">
      <c r="B300" s="88">
        <v>30060833333.333</v>
      </c>
      <c r="C300" s="88">
        <v>-46.475273000000001</v>
      </c>
      <c r="D300" s="88">
        <v>-40.751094999999999</v>
      </c>
      <c r="F300" s="6">
        <f t="shared" si="50"/>
        <v>38.419388888889003</v>
      </c>
      <c r="G300" s="6">
        <f t="shared" si="48"/>
        <v>-51.725684999999999</v>
      </c>
      <c r="J300" s="88">
        <v>30060833333.333</v>
      </c>
      <c r="K300" s="88">
        <v>-53.562171999999997</v>
      </c>
      <c r="L300" s="88">
        <v>-46.328032999999998</v>
      </c>
      <c r="N300" s="6">
        <f t="shared" si="51"/>
        <v>38.419388888889003</v>
      </c>
      <c r="O300" s="6">
        <f t="shared" si="49"/>
        <v>-58.236694</v>
      </c>
    </row>
    <row r="301" spans="2:16" x14ac:dyDescent="0.25">
      <c r="B301" s="88">
        <v>30990111111.111</v>
      </c>
      <c r="C301" s="88">
        <v>-49.819893</v>
      </c>
      <c r="D301" s="88">
        <v>-43.941723000000003</v>
      </c>
      <c r="F301" s="6">
        <f t="shared" si="50"/>
        <v>38.848666666667</v>
      </c>
      <c r="G301" s="6">
        <f t="shared" si="48"/>
        <v>-51.314883999999999</v>
      </c>
      <c r="J301" s="88">
        <v>30990111111.111</v>
      </c>
      <c r="K301" s="88">
        <v>-53.384441000000002</v>
      </c>
      <c r="L301" s="88">
        <v>-45.825454999999998</v>
      </c>
      <c r="N301" s="6">
        <f t="shared" si="51"/>
        <v>38.848666666667</v>
      </c>
      <c r="O301" s="6">
        <f t="shared" si="49"/>
        <v>-55.319243999999998</v>
      </c>
    </row>
    <row r="302" spans="2:16" x14ac:dyDescent="0.25">
      <c r="B302" s="88">
        <v>31919388888.889</v>
      </c>
      <c r="C302" s="88">
        <v>-53.596718000000003</v>
      </c>
      <c r="D302" s="88">
        <v>-47.091113999999997</v>
      </c>
      <c r="F302" s="6">
        <f t="shared" si="50"/>
        <v>39.277944444444003</v>
      </c>
      <c r="G302" s="6">
        <f t="shared" si="48"/>
        <v>-51.569664000000003</v>
      </c>
      <c r="J302" s="88">
        <v>31919388888.889</v>
      </c>
      <c r="K302" s="88">
        <v>-54.412804000000001</v>
      </c>
      <c r="L302" s="88">
        <v>-46.693043000000003</v>
      </c>
      <c r="N302" s="6">
        <f t="shared" si="51"/>
        <v>39.277944444444003</v>
      </c>
      <c r="O302" s="6">
        <f t="shared" si="49"/>
        <v>-61.178325999999998</v>
      </c>
    </row>
    <row r="303" spans="2:16" x14ac:dyDescent="0.25">
      <c r="B303" s="88">
        <v>32848666666.667</v>
      </c>
      <c r="C303" s="88">
        <v>-58.817264999999999</v>
      </c>
      <c r="D303" s="88">
        <v>-51.804585000000003</v>
      </c>
      <c r="F303" s="6">
        <f t="shared" si="50"/>
        <v>39.707222222222001</v>
      </c>
      <c r="G303" s="6">
        <f t="shared" si="48"/>
        <v>-53.295650000000002</v>
      </c>
      <c r="J303" s="88">
        <v>32848666666.667</v>
      </c>
      <c r="K303" s="88">
        <v>-56.072014000000003</v>
      </c>
      <c r="L303" s="88">
        <v>-48.217232000000003</v>
      </c>
      <c r="N303" s="6">
        <f t="shared" si="51"/>
        <v>39.707222222222001</v>
      </c>
      <c r="O303" s="6">
        <f t="shared" si="49"/>
        <v>-67.379142999999999</v>
      </c>
    </row>
    <row r="304" spans="2:16" x14ac:dyDescent="0.25">
      <c r="B304" s="88">
        <v>33777944444.444</v>
      </c>
      <c r="C304" s="88">
        <v>-67.468643</v>
      </c>
      <c r="D304" s="88">
        <v>-60.436253000000001</v>
      </c>
      <c r="F304" s="6">
        <f t="shared" si="50"/>
        <v>40.136499999999998</v>
      </c>
      <c r="G304" s="6">
        <f t="shared" si="48"/>
        <v>-53.470055000000002</v>
      </c>
      <c r="J304" s="88">
        <v>33777944444.444</v>
      </c>
      <c r="K304" s="88">
        <v>-54.657924999999999</v>
      </c>
      <c r="L304" s="88">
        <v>-47.139755000000001</v>
      </c>
      <c r="N304" s="6">
        <f t="shared" si="51"/>
        <v>40.136499999999998</v>
      </c>
      <c r="O304" s="6">
        <f t="shared" si="49"/>
        <v>-70.625731999999999</v>
      </c>
    </row>
    <row r="305" spans="2:16" x14ac:dyDescent="0.25">
      <c r="B305" s="88">
        <v>34707222222.222</v>
      </c>
      <c r="C305" s="88">
        <v>-77.371268999999998</v>
      </c>
      <c r="D305" s="88">
        <v>-70.447677999999996</v>
      </c>
      <c r="F305" s="6">
        <f t="shared" si="50"/>
        <v>40.565777777778003</v>
      </c>
      <c r="G305" s="6">
        <f t="shared" si="48"/>
        <v>-60.391101999999997</v>
      </c>
      <c r="J305" s="88">
        <v>34707222222.222</v>
      </c>
      <c r="K305" s="88">
        <v>-53.795166000000002</v>
      </c>
      <c r="L305" s="88">
        <v>-45.969707</v>
      </c>
      <c r="N305" s="6">
        <f t="shared" si="51"/>
        <v>40.565777777778003</v>
      </c>
      <c r="O305" s="6">
        <f t="shared" si="49"/>
        <v>-64.559783999999993</v>
      </c>
    </row>
    <row r="306" spans="2:16" x14ac:dyDescent="0.25">
      <c r="B306" s="88">
        <v>35636500000</v>
      </c>
      <c r="C306" s="88">
        <v>-74.461792000000003</v>
      </c>
      <c r="D306" s="88">
        <v>-67.701103000000003</v>
      </c>
      <c r="F306" s="6">
        <f t="shared" si="50"/>
        <v>40.995055555556</v>
      </c>
      <c r="G306" s="6">
        <f t="shared" si="48"/>
        <v>-59.492686999999997</v>
      </c>
      <c r="J306" s="88">
        <v>35636500000</v>
      </c>
      <c r="K306" s="88">
        <v>-57.001503</v>
      </c>
      <c r="L306" s="88">
        <v>-48.934092999999997</v>
      </c>
      <c r="N306" s="6">
        <f t="shared" si="51"/>
        <v>40.995055555556</v>
      </c>
      <c r="O306" s="6">
        <f t="shared" si="49"/>
        <v>-67.048423999999997</v>
      </c>
    </row>
    <row r="307" spans="2:16" x14ac:dyDescent="0.25">
      <c r="B307" s="88">
        <v>36565777777.778</v>
      </c>
      <c r="C307" s="88">
        <v>-77.713645999999997</v>
      </c>
      <c r="D307" s="88">
        <v>-70.800826999999998</v>
      </c>
      <c r="F307" s="6">
        <f t="shared" si="50"/>
        <v>41.424333333333003</v>
      </c>
      <c r="G307" s="6">
        <f t="shared" si="48"/>
        <v>-62.979152999999997</v>
      </c>
      <c r="J307" s="88">
        <v>36565777777.778</v>
      </c>
      <c r="K307" s="88">
        <v>-63.791504000000003</v>
      </c>
      <c r="L307" s="88">
        <v>-55.670200000000001</v>
      </c>
      <c r="N307" s="6">
        <f t="shared" si="51"/>
        <v>41.424333333333003</v>
      </c>
      <c r="O307" s="6">
        <f t="shared" si="49"/>
        <v>-70.380668999999997</v>
      </c>
    </row>
    <row r="308" spans="2:16" x14ac:dyDescent="0.25">
      <c r="B308" s="88">
        <v>37495055555.556</v>
      </c>
      <c r="C308" s="88">
        <v>-70.430031</v>
      </c>
      <c r="D308" s="88">
        <v>-63.127040999999998</v>
      </c>
      <c r="F308" s="6">
        <f t="shared" si="50"/>
        <v>41.853611111111</v>
      </c>
      <c r="G308" s="6">
        <f t="shared" si="48"/>
        <v>-62.144207000000002</v>
      </c>
      <c r="J308" s="88">
        <v>37495055555.556</v>
      </c>
      <c r="K308" s="88">
        <v>-64.615989999999996</v>
      </c>
      <c r="L308" s="88">
        <v>-56.580092999999998</v>
      </c>
      <c r="N308" s="6">
        <f t="shared" si="51"/>
        <v>41.853611111111</v>
      </c>
      <c r="O308" s="6">
        <f t="shared" si="49"/>
        <v>-71.403717</v>
      </c>
    </row>
    <row r="309" spans="2:16" x14ac:dyDescent="0.25">
      <c r="B309" s="88">
        <v>38424333333.333</v>
      </c>
      <c r="C309" s="88">
        <v>-70.655167000000006</v>
      </c>
      <c r="D309" s="88">
        <v>-62.726863999999999</v>
      </c>
      <c r="F309" s="6">
        <f t="shared" si="50"/>
        <v>42.282888888888998</v>
      </c>
      <c r="G309" s="6">
        <f t="shared" si="48"/>
        <v>-62.570213000000003</v>
      </c>
      <c r="J309" s="88">
        <v>38424333333.333</v>
      </c>
      <c r="K309" s="88">
        <v>-72.106887999999998</v>
      </c>
      <c r="L309" s="88">
        <v>-64.026779000000005</v>
      </c>
      <c r="N309" s="6">
        <f t="shared" si="51"/>
        <v>42.282888888888998</v>
      </c>
      <c r="O309" s="6">
        <f t="shared" si="49"/>
        <v>-68.518883000000002</v>
      </c>
    </row>
    <row r="310" spans="2:16" x14ac:dyDescent="0.25">
      <c r="B310" s="88">
        <v>39353611111.111</v>
      </c>
      <c r="C310" s="88">
        <v>-80.203743000000003</v>
      </c>
      <c r="D310" s="88">
        <v>-70.791138000000004</v>
      </c>
      <c r="F310" s="6">
        <f t="shared" si="50"/>
        <v>42.712166666667002</v>
      </c>
      <c r="G310" s="6">
        <f t="shared" si="48"/>
        <v>-62.303555000000003</v>
      </c>
      <c r="J310" s="88">
        <v>39353611111.111</v>
      </c>
      <c r="K310" s="88">
        <v>-74.696640000000002</v>
      </c>
      <c r="L310" s="88">
        <v>-66.445335</v>
      </c>
      <c r="N310" s="6">
        <f t="shared" si="51"/>
        <v>42.712166666667002</v>
      </c>
      <c r="O310" s="6">
        <f t="shared" si="49"/>
        <v>-73.485305999999994</v>
      </c>
    </row>
    <row r="311" spans="2:16" x14ac:dyDescent="0.25">
      <c r="B311" s="88">
        <v>40282888888.889</v>
      </c>
      <c r="C311" s="88">
        <v>-73.235496999999995</v>
      </c>
      <c r="D311" s="88">
        <v>-63.244835000000002</v>
      </c>
      <c r="F311" s="6">
        <f t="shared" si="50"/>
        <v>43.141444444443998</v>
      </c>
      <c r="G311" s="6">
        <f t="shared" si="48"/>
        <v>-73.113181999999995</v>
      </c>
      <c r="J311" s="88">
        <v>40282888888.889</v>
      </c>
      <c r="K311" s="88">
        <v>-79.819220999999999</v>
      </c>
      <c r="L311" s="88">
        <v>-70.621689000000003</v>
      </c>
      <c r="N311" s="6">
        <f t="shared" si="51"/>
        <v>43.141444444443998</v>
      </c>
      <c r="O311" s="6">
        <f t="shared" si="49"/>
        <v>-65.575394000000003</v>
      </c>
    </row>
    <row r="312" spans="2:16" x14ac:dyDescent="0.25">
      <c r="B312" s="88">
        <v>41212166666.667</v>
      </c>
      <c r="C312" s="88">
        <v>-73.323516999999995</v>
      </c>
      <c r="D312" s="88">
        <v>-63.680916000000003</v>
      </c>
      <c r="F312" s="6">
        <f t="shared" si="50"/>
        <v>43.570722222222003</v>
      </c>
      <c r="G312" s="6">
        <f t="shared" si="48"/>
        <v>-59.867161000000003</v>
      </c>
      <c r="J312" s="88">
        <v>41212166666.667</v>
      </c>
      <c r="K312" s="88">
        <v>-82.169387999999998</v>
      </c>
      <c r="L312" s="88">
        <v>-72.017005999999995</v>
      </c>
      <c r="N312" s="6">
        <f t="shared" si="51"/>
        <v>43.570722222222003</v>
      </c>
      <c r="O312" s="6">
        <f t="shared" si="49"/>
        <v>-78.139403999999999</v>
      </c>
    </row>
    <row r="313" spans="2:16" x14ac:dyDescent="0.25">
      <c r="B313" s="88">
        <v>42141444444.444</v>
      </c>
      <c r="C313" s="88">
        <v>-75.032760999999994</v>
      </c>
      <c r="D313" s="88">
        <v>-65.951201999999995</v>
      </c>
      <c r="F313" s="6">
        <f t="shared" si="50"/>
        <v>44</v>
      </c>
      <c r="G313" s="6">
        <f t="shared" si="48"/>
        <v>-60.756824000000002</v>
      </c>
      <c r="J313" s="88">
        <v>42141444444.444</v>
      </c>
      <c r="K313" s="88">
        <v>-73.550979999999996</v>
      </c>
      <c r="L313" s="88">
        <v>-63.124630000000003</v>
      </c>
      <c r="N313" s="6">
        <f t="shared" si="51"/>
        <v>44</v>
      </c>
      <c r="O313" s="6">
        <f t="shared" si="49"/>
        <v>-79.206840999999997</v>
      </c>
    </row>
    <row r="314" spans="2:16" x14ac:dyDescent="0.25">
      <c r="B314" s="88">
        <v>43070722222.222</v>
      </c>
      <c r="C314" s="88">
        <v>-71.448150999999996</v>
      </c>
      <c r="D314" s="88">
        <v>-61.732509999999998</v>
      </c>
      <c r="F314" s="6" t="s">
        <v>21</v>
      </c>
      <c r="J314" s="88">
        <v>43070722222.222</v>
      </c>
      <c r="K314" s="88">
        <v>-71.648605000000003</v>
      </c>
      <c r="L314" s="88">
        <v>-60.982784000000002</v>
      </c>
      <c r="N314" s="6" t="s">
        <v>21</v>
      </c>
    </row>
    <row r="315" spans="2:16" x14ac:dyDescent="0.25">
      <c r="B315" s="88">
        <v>44000000000</v>
      </c>
      <c r="C315" s="88">
        <v>-78.649849000000003</v>
      </c>
      <c r="D315" s="88">
        <v>-66.686958000000004</v>
      </c>
      <c r="J315" s="88">
        <v>44000000000</v>
      </c>
      <c r="K315" s="88">
        <v>-72.961189000000005</v>
      </c>
      <c r="L315" s="88">
        <v>-63.196711999999998</v>
      </c>
    </row>
    <row r="316" spans="2:16" x14ac:dyDescent="0.25">
      <c r="B316" s="88" t="s">
        <v>21</v>
      </c>
      <c r="J316" s="88" t="s">
        <v>21</v>
      </c>
    </row>
    <row r="317" spans="2:16" x14ac:dyDescent="0.25">
      <c r="F317" s="6" t="s">
        <v>51</v>
      </c>
      <c r="N317" s="6" t="s">
        <v>51</v>
      </c>
    </row>
    <row r="318" spans="2:16" ht="15.75" x14ac:dyDescent="0.25">
      <c r="F318" s="6" t="s">
        <v>19</v>
      </c>
      <c r="G318" s="6" t="str">
        <f t="shared" ref="G318:G337" si="52">D344</f>
        <v>3Ix5L dBc Log Mag(dB)</v>
      </c>
      <c r="H318" s="35">
        <v>3</v>
      </c>
      <c r="N318" s="6" t="s">
        <v>19</v>
      </c>
      <c r="O318" s="6" t="str">
        <f t="shared" ref="O318:O337" si="53">L344</f>
        <v>3Ix5L dBc Log Mag(dB)</v>
      </c>
      <c r="P318" s="35">
        <v>3</v>
      </c>
    </row>
    <row r="319" spans="2:16" ht="15.75" x14ac:dyDescent="0.25">
      <c r="B319" s="88" t="s">
        <v>49</v>
      </c>
      <c r="F319" s="6">
        <f t="shared" ref="F319:F337" si="54">B345/1000000000</f>
        <v>29.696999999999999</v>
      </c>
      <c r="G319" s="6">
        <f t="shared" si="52"/>
        <v>-44.177047999999999</v>
      </c>
      <c r="H319" s="36">
        <f>ABS(AVERAGE(G319:G337)-(H318-1)*5)</f>
        <v>59.058377894736843</v>
      </c>
      <c r="J319" s="88" t="s">
        <v>49</v>
      </c>
      <c r="N319" s="6">
        <f t="shared" ref="N319:N337" si="55">J345/1000000000</f>
        <v>29.696999999999999</v>
      </c>
      <c r="O319" s="6">
        <f t="shared" si="53"/>
        <v>-46.538806999999998</v>
      </c>
      <c r="P319" s="36">
        <f>ABS(AVERAGE(O319:O337)-(P318-1)*5)</f>
        <v>58.240298684210522</v>
      </c>
    </row>
    <row r="320" spans="2:16" x14ac:dyDescent="0.25">
      <c r="B320" s="88" t="s">
        <v>19</v>
      </c>
      <c r="C320" s="88" t="s">
        <v>157</v>
      </c>
      <c r="D320" s="88" t="s">
        <v>83</v>
      </c>
      <c r="F320" s="6">
        <f t="shared" si="54"/>
        <v>30.491611111110998</v>
      </c>
      <c r="G320" s="6">
        <f t="shared" si="52"/>
        <v>-50.953369000000002</v>
      </c>
      <c r="J320" s="88" t="s">
        <v>19</v>
      </c>
      <c r="K320" s="88" t="s">
        <v>157</v>
      </c>
      <c r="L320" s="88" t="s">
        <v>83</v>
      </c>
      <c r="N320" s="6">
        <f t="shared" si="55"/>
        <v>30.491611111110998</v>
      </c>
      <c r="O320" s="6">
        <f t="shared" si="53"/>
        <v>-50.584609999999998</v>
      </c>
    </row>
    <row r="321" spans="2:15" x14ac:dyDescent="0.25">
      <c r="B321" s="88">
        <v>36273000000</v>
      </c>
      <c r="C321" s="88">
        <v>-59.927025</v>
      </c>
      <c r="D321" s="88">
        <v>-49.551960000000001</v>
      </c>
      <c r="F321" s="6">
        <f t="shared" si="54"/>
        <v>31.286222222222001</v>
      </c>
      <c r="G321" s="6">
        <f t="shared" si="52"/>
        <v>-50.804519999999997</v>
      </c>
      <c r="J321" s="88">
        <v>36273000000</v>
      </c>
      <c r="K321" s="88">
        <v>-59.176673999999998</v>
      </c>
      <c r="L321" s="88">
        <v>-48.038696000000002</v>
      </c>
      <c r="N321" s="6">
        <f t="shared" si="55"/>
        <v>31.286222222222001</v>
      </c>
      <c r="O321" s="6">
        <f t="shared" si="53"/>
        <v>-50.759075000000003</v>
      </c>
    </row>
    <row r="322" spans="2:15" x14ac:dyDescent="0.25">
      <c r="B322" s="88">
        <v>36702277777.778</v>
      </c>
      <c r="C322" s="88">
        <v>-61.527912000000001</v>
      </c>
      <c r="D322" s="88">
        <v>-56.086497999999999</v>
      </c>
      <c r="F322" s="6">
        <f t="shared" si="54"/>
        <v>32.080833333332997</v>
      </c>
      <c r="G322" s="6">
        <f t="shared" si="52"/>
        <v>-49.759022000000002</v>
      </c>
      <c r="J322" s="88">
        <v>36702277777.778</v>
      </c>
      <c r="K322" s="88">
        <v>-59.474102000000002</v>
      </c>
      <c r="L322" s="88">
        <v>-52.831595999999998</v>
      </c>
      <c r="N322" s="6">
        <f t="shared" si="55"/>
        <v>32.080833333332997</v>
      </c>
      <c r="O322" s="6">
        <f t="shared" si="53"/>
        <v>-49.080356999999999</v>
      </c>
    </row>
    <row r="323" spans="2:15" x14ac:dyDescent="0.25">
      <c r="B323" s="88">
        <v>37131555555.556</v>
      </c>
      <c r="C323" s="88">
        <v>-60.433922000000003</v>
      </c>
      <c r="D323" s="88">
        <v>-54.216754999999999</v>
      </c>
      <c r="F323" s="6">
        <f t="shared" si="54"/>
        <v>32.875444444444</v>
      </c>
      <c r="G323" s="6">
        <f t="shared" si="52"/>
        <v>-51.722614</v>
      </c>
      <c r="J323" s="88">
        <v>37131555555.556</v>
      </c>
      <c r="K323" s="88">
        <v>-60.773533</v>
      </c>
      <c r="L323" s="88">
        <v>-54.304844000000003</v>
      </c>
      <c r="N323" s="6">
        <f t="shared" si="55"/>
        <v>32.875444444444</v>
      </c>
      <c r="O323" s="6">
        <f t="shared" si="53"/>
        <v>-47.647652000000001</v>
      </c>
    </row>
    <row r="324" spans="2:15" x14ac:dyDescent="0.25">
      <c r="B324" s="88">
        <v>37560833333.333</v>
      </c>
      <c r="C324" s="88">
        <v>-59.801636000000002</v>
      </c>
      <c r="D324" s="88">
        <v>-54.077457000000003</v>
      </c>
      <c r="F324" s="6">
        <f t="shared" si="54"/>
        <v>33.670055555555997</v>
      </c>
      <c r="G324" s="6">
        <f t="shared" si="52"/>
        <v>-50.403404000000002</v>
      </c>
      <c r="J324" s="88">
        <v>37560833333.333</v>
      </c>
      <c r="K324" s="88">
        <v>-65.067749000000006</v>
      </c>
      <c r="L324" s="88">
        <v>-57.833610999999998</v>
      </c>
      <c r="N324" s="6">
        <f t="shared" si="55"/>
        <v>33.670055555555997</v>
      </c>
      <c r="O324" s="6">
        <f t="shared" si="53"/>
        <v>-48.648792</v>
      </c>
    </row>
    <row r="325" spans="2:15" x14ac:dyDescent="0.25">
      <c r="B325" s="88">
        <v>37990111111.111</v>
      </c>
      <c r="C325" s="88">
        <v>-58.046463000000003</v>
      </c>
      <c r="D325" s="88">
        <v>-52.168292999999998</v>
      </c>
      <c r="F325" s="6">
        <f t="shared" si="54"/>
        <v>34.464666666667</v>
      </c>
      <c r="G325" s="6">
        <f t="shared" si="52"/>
        <v>-49.078453000000003</v>
      </c>
      <c r="J325" s="88">
        <v>37990111111.111</v>
      </c>
      <c r="K325" s="88">
        <v>-65.819976999999994</v>
      </c>
      <c r="L325" s="88">
        <v>-58.260993999999997</v>
      </c>
      <c r="N325" s="6">
        <f t="shared" si="55"/>
        <v>34.464666666667</v>
      </c>
      <c r="O325" s="6">
        <f t="shared" si="53"/>
        <v>-46.695267000000001</v>
      </c>
    </row>
    <row r="326" spans="2:15" x14ac:dyDescent="0.25">
      <c r="B326" s="88">
        <v>38419388888.889</v>
      </c>
      <c r="C326" s="88">
        <v>-58.231288999999997</v>
      </c>
      <c r="D326" s="88">
        <v>-51.725684999999999</v>
      </c>
      <c r="F326" s="6">
        <f t="shared" si="54"/>
        <v>35.259277777778003</v>
      </c>
      <c r="G326" s="6">
        <f t="shared" si="52"/>
        <v>-53.246391000000003</v>
      </c>
      <c r="J326" s="88">
        <v>38419388888.889</v>
      </c>
      <c r="K326" s="88">
        <v>-65.956458999999995</v>
      </c>
      <c r="L326" s="88">
        <v>-58.236694</v>
      </c>
      <c r="N326" s="6">
        <f t="shared" si="55"/>
        <v>35.259277777778003</v>
      </c>
      <c r="O326" s="6">
        <f t="shared" si="53"/>
        <v>-47.483989999999999</v>
      </c>
    </row>
    <row r="327" spans="2:15" x14ac:dyDescent="0.25">
      <c r="B327" s="88">
        <v>38848666666.667</v>
      </c>
      <c r="C327" s="88">
        <v>-58.327564000000002</v>
      </c>
      <c r="D327" s="88">
        <v>-51.314883999999999</v>
      </c>
      <c r="F327" s="6">
        <f t="shared" si="54"/>
        <v>36.053888888888999</v>
      </c>
      <c r="G327" s="6">
        <f t="shared" si="52"/>
        <v>-51.223877000000002</v>
      </c>
      <c r="J327" s="88">
        <v>38848666666.667</v>
      </c>
      <c r="K327" s="88">
        <v>-63.174022999999998</v>
      </c>
      <c r="L327" s="88">
        <v>-55.319243999999998</v>
      </c>
      <c r="N327" s="6">
        <f t="shared" si="55"/>
        <v>36.053888888888999</v>
      </c>
      <c r="O327" s="6">
        <f t="shared" si="53"/>
        <v>-48.361384999999999</v>
      </c>
    </row>
    <row r="328" spans="2:15" x14ac:dyDescent="0.25">
      <c r="B328" s="88">
        <v>39277944444.444</v>
      </c>
      <c r="C328" s="88">
        <v>-58.602051000000003</v>
      </c>
      <c r="D328" s="88">
        <v>-51.569664000000003</v>
      </c>
      <c r="F328" s="6">
        <f t="shared" si="54"/>
        <v>36.848500000000001</v>
      </c>
      <c r="G328" s="6">
        <f t="shared" si="52"/>
        <v>-50.194083999999997</v>
      </c>
      <c r="J328" s="88">
        <v>39277944444.444</v>
      </c>
      <c r="K328" s="88">
        <v>-68.696494999999999</v>
      </c>
      <c r="L328" s="88">
        <v>-61.178325999999998</v>
      </c>
      <c r="N328" s="6">
        <f t="shared" si="55"/>
        <v>36.848500000000001</v>
      </c>
      <c r="O328" s="6">
        <f t="shared" si="53"/>
        <v>-48.421551000000001</v>
      </c>
    </row>
    <row r="329" spans="2:15" x14ac:dyDescent="0.25">
      <c r="B329" s="88">
        <v>39707222222.222</v>
      </c>
      <c r="C329" s="88">
        <v>-60.219245999999998</v>
      </c>
      <c r="D329" s="88">
        <v>-53.295650000000002</v>
      </c>
      <c r="F329" s="6">
        <f t="shared" si="54"/>
        <v>37.643111111110997</v>
      </c>
      <c r="G329" s="6">
        <f t="shared" si="52"/>
        <v>-50.478287000000002</v>
      </c>
      <c r="J329" s="88">
        <v>39707222222.222</v>
      </c>
      <c r="K329" s="88">
        <v>-75.204597000000007</v>
      </c>
      <c r="L329" s="88">
        <v>-67.379142999999999</v>
      </c>
      <c r="N329" s="6">
        <f t="shared" si="55"/>
        <v>37.643111111110997</v>
      </c>
      <c r="O329" s="6">
        <f t="shared" si="53"/>
        <v>-48.396552999999997</v>
      </c>
    </row>
    <row r="330" spans="2:15" x14ac:dyDescent="0.25">
      <c r="B330" s="88">
        <v>40136500000</v>
      </c>
      <c r="C330" s="88">
        <v>-60.230739999999997</v>
      </c>
      <c r="D330" s="88">
        <v>-53.470055000000002</v>
      </c>
      <c r="F330" s="6">
        <f t="shared" si="54"/>
        <v>38.437722222222</v>
      </c>
      <c r="G330" s="6">
        <f t="shared" si="52"/>
        <v>-47.752800000000001</v>
      </c>
      <c r="J330" s="88">
        <v>40136500000</v>
      </c>
      <c r="K330" s="88">
        <v>-78.693138000000005</v>
      </c>
      <c r="L330" s="88">
        <v>-70.625731999999999</v>
      </c>
      <c r="N330" s="6">
        <f t="shared" si="55"/>
        <v>38.437722222222</v>
      </c>
      <c r="O330" s="6">
        <f t="shared" si="53"/>
        <v>-50.651688</v>
      </c>
    </row>
    <row r="331" spans="2:15" x14ac:dyDescent="0.25">
      <c r="B331" s="88">
        <v>40565777777.778</v>
      </c>
      <c r="C331" s="88">
        <v>-67.303916999999998</v>
      </c>
      <c r="D331" s="88">
        <v>-60.391101999999997</v>
      </c>
      <c r="F331" s="6">
        <f t="shared" si="54"/>
        <v>39.232333333333003</v>
      </c>
      <c r="G331" s="6">
        <f t="shared" si="52"/>
        <v>-48.467742999999999</v>
      </c>
      <c r="J331" s="88">
        <v>40565777777.778</v>
      </c>
      <c r="K331" s="88">
        <v>-72.681090999999995</v>
      </c>
      <c r="L331" s="88">
        <v>-64.559783999999993</v>
      </c>
      <c r="N331" s="6">
        <f t="shared" si="55"/>
        <v>39.232333333333003</v>
      </c>
      <c r="O331" s="6">
        <f t="shared" si="53"/>
        <v>-49.578994999999999</v>
      </c>
    </row>
    <row r="332" spans="2:15" x14ac:dyDescent="0.25">
      <c r="B332" s="88">
        <v>40995055555.556</v>
      </c>
      <c r="C332" s="88">
        <v>-66.795676999999998</v>
      </c>
      <c r="D332" s="88">
        <v>-59.492686999999997</v>
      </c>
      <c r="F332" s="6">
        <f t="shared" si="54"/>
        <v>40.026944444443998</v>
      </c>
      <c r="G332" s="6">
        <f t="shared" si="52"/>
        <v>-45.995567000000001</v>
      </c>
      <c r="J332" s="88">
        <v>40995055555.556</v>
      </c>
      <c r="K332" s="88">
        <v>-75.084320000000005</v>
      </c>
      <c r="L332" s="88">
        <v>-67.048423999999997</v>
      </c>
      <c r="N332" s="6">
        <f t="shared" si="55"/>
        <v>40.026944444443998</v>
      </c>
      <c r="O332" s="6">
        <f t="shared" si="53"/>
        <v>-49.727947</v>
      </c>
    </row>
    <row r="333" spans="2:15" x14ac:dyDescent="0.25">
      <c r="B333" s="88">
        <v>41424333333.333</v>
      </c>
      <c r="C333" s="88">
        <v>-70.907454999999999</v>
      </c>
      <c r="D333" s="88">
        <v>-62.979152999999997</v>
      </c>
      <c r="F333" s="6">
        <f t="shared" si="54"/>
        <v>40.821555555556003</v>
      </c>
      <c r="G333" s="6">
        <f t="shared" si="52"/>
        <v>-43.851238000000002</v>
      </c>
      <c r="J333" s="88">
        <v>41424333333.333</v>
      </c>
      <c r="K333" s="88">
        <v>-78.460776999999993</v>
      </c>
      <c r="L333" s="88">
        <v>-70.380668999999997</v>
      </c>
      <c r="N333" s="6">
        <f t="shared" si="55"/>
        <v>40.821555555556003</v>
      </c>
      <c r="O333" s="6">
        <f t="shared" si="53"/>
        <v>-48.067104</v>
      </c>
    </row>
    <row r="334" spans="2:15" x14ac:dyDescent="0.25">
      <c r="B334" s="88">
        <v>41853611111.111</v>
      </c>
      <c r="C334" s="88">
        <v>-71.556808000000004</v>
      </c>
      <c r="D334" s="88">
        <v>-62.144207000000002</v>
      </c>
      <c r="F334" s="6">
        <f t="shared" si="54"/>
        <v>41.616166666666999</v>
      </c>
      <c r="G334" s="6">
        <f t="shared" si="52"/>
        <v>-48.450428000000002</v>
      </c>
      <c r="J334" s="88">
        <v>41853611111.111</v>
      </c>
      <c r="K334" s="88">
        <v>-79.655028999999999</v>
      </c>
      <c r="L334" s="88">
        <v>-71.403717</v>
      </c>
      <c r="N334" s="6">
        <f t="shared" si="55"/>
        <v>41.616166666666999</v>
      </c>
      <c r="O334" s="6">
        <f t="shared" si="53"/>
        <v>-45.701878000000001</v>
      </c>
    </row>
    <row r="335" spans="2:15" x14ac:dyDescent="0.25">
      <c r="B335" s="88">
        <v>42282888888.889</v>
      </c>
      <c r="C335" s="88">
        <v>-72.560874999999996</v>
      </c>
      <c r="D335" s="88">
        <v>-62.570213000000003</v>
      </c>
      <c r="F335" s="6">
        <f t="shared" si="54"/>
        <v>42.410777777778002</v>
      </c>
      <c r="G335" s="6">
        <f t="shared" si="52"/>
        <v>-48.749049999999997</v>
      </c>
      <c r="J335" s="88">
        <v>42282888888.889</v>
      </c>
      <c r="K335" s="88">
        <v>-77.716414999999998</v>
      </c>
      <c r="L335" s="88">
        <v>-68.518883000000002</v>
      </c>
      <c r="N335" s="6">
        <f t="shared" si="55"/>
        <v>42.410777777778002</v>
      </c>
      <c r="O335" s="6">
        <f t="shared" si="53"/>
        <v>-46.587429</v>
      </c>
    </row>
    <row r="336" spans="2:15" x14ac:dyDescent="0.25">
      <c r="B336" s="88">
        <v>42712166666.667</v>
      </c>
      <c r="C336" s="88">
        <v>-71.946158999999994</v>
      </c>
      <c r="D336" s="88">
        <v>-62.303555000000003</v>
      </c>
      <c r="F336" s="6">
        <f t="shared" si="54"/>
        <v>43.205388888888997</v>
      </c>
      <c r="G336" s="6">
        <f t="shared" si="52"/>
        <v>-47.938988000000002</v>
      </c>
      <c r="J336" s="88">
        <v>42712166666.667</v>
      </c>
      <c r="K336" s="88">
        <v>-83.637694999999994</v>
      </c>
      <c r="L336" s="88">
        <v>-73.485305999999994</v>
      </c>
      <c r="N336" s="6">
        <f t="shared" si="55"/>
        <v>43.205388888888997</v>
      </c>
      <c r="O336" s="6">
        <f t="shared" si="53"/>
        <v>-46.953601999999997</v>
      </c>
    </row>
    <row r="337" spans="2:16" x14ac:dyDescent="0.25">
      <c r="B337" s="88">
        <v>43141444444.444</v>
      </c>
      <c r="C337" s="88">
        <v>-82.194732999999999</v>
      </c>
      <c r="D337" s="88">
        <v>-73.113181999999995</v>
      </c>
      <c r="F337" s="6">
        <f t="shared" si="54"/>
        <v>44</v>
      </c>
      <c r="G337" s="6">
        <f t="shared" si="52"/>
        <v>-48.862296999999998</v>
      </c>
      <c r="J337" s="88">
        <v>43141444444.444</v>
      </c>
      <c r="K337" s="88">
        <v>-76.001739999999998</v>
      </c>
      <c r="L337" s="88">
        <v>-65.575394000000003</v>
      </c>
      <c r="N337" s="6">
        <f t="shared" si="55"/>
        <v>44</v>
      </c>
      <c r="O337" s="6">
        <f t="shared" si="53"/>
        <v>-46.678992999999998</v>
      </c>
    </row>
    <row r="338" spans="2:16" x14ac:dyDescent="0.25">
      <c r="B338" s="88">
        <v>43570722222.222</v>
      </c>
      <c r="C338" s="88">
        <v>-69.582802000000001</v>
      </c>
      <c r="D338" s="88">
        <v>-59.867161000000003</v>
      </c>
      <c r="F338" s="6" t="s">
        <v>21</v>
      </c>
      <c r="J338" s="88">
        <v>43570722222.222</v>
      </c>
      <c r="K338" s="88">
        <v>-88.805228999999997</v>
      </c>
      <c r="L338" s="88">
        <v>-78.139403999999999</v>
      </c>
      <c r="N338" s="6" t="s">
        <v>21</v>
      </c>
    </row>
    <row r="339" spans="2:16" x14ac:dyDescent="0.25">
      <c r="B339" s="88">
        <v>44000000000</v>
      </c>
      <c r="C339" s="88">
        <v>-72.719718999999998</v>
      </c>
      <c r="D339" s="88">
        <v>-60.756824000000002</v>
      </c>
      <c r="J339" s="88">
        <v>44000000000</v>
      </c>
      <c r="K339" s="88">
        <v>-88.971321000000003</v>
      </c>
      <c r="L339" s="88">
        <v>-79.206840999999997</v>
      </c>
    </row>
    <row r="340" spans="2:16" x14ac:dyDescent="0.25">
      <c r="B340" s="88" t="s">
        <v>21</v>
      </c>
      <c r="J340" s="88" t="s">
        <v>21</v>
      </c>
    </row>
    <row r="341" spans="2:16" x14ac:dyDescent="0.25">
      <c r="F341" s="6" t="s">
        <v>53</v>
      </c>
      <c r="N341" s="6" t="s">
        <v>53</v>
      </c>
    </row>
    <row r="342" spans="2:16" ht="15.75" x14ac:dyDescent="0.25">
      <c r="F342" s="6" t="s">
        <v>19</v>
      </c>
      <c r="G342" s="6" t="str">
        <f t="shared" ref="G342:G361" si="56">D368</f>
        <v>4Ix1L dBc Log Mag(dB)</v>
      </c>
      <c r="H342" s="35">
        <v>4</v>
      </c>
      <c r="N342" s="6" t="s">
        <v>19</v>
      </c>
      <c r="O342" s="6" t="str">
        <f t="shared" ref="O342:O361" si="57">L368</f>
        <v>4Ix1L dBc Log Mag(dB)</v>
      </c>
      <c r="P342" s="35">
        <v>4</v>
      </c>
    </row>
    <row r="343" spans="2:16" ht="15.75" x14ac:dyDescent="0.25">
      <c r="B343" s="88" t="s">
        <v>51</v>
      </c>
      <c r="F343" s="6">
        <f t="shared" ref="F343:F361" si="58">B369/1000000000</f>
        <v>9.3640000000000008</v>
      </c>
      <c r="G343" s="6">
        <f t="shared" si="56"/>
        <v>-76.871619999999993</v>
      </c>
      <c r="H343" s="36">
        <f>ABS(AVERAGE(G343:G361)-(H342-1)*10)</f>
        <v>108.76236878947368</v>
      </c>
      <c r="J343" s="88" t="s">
        <v>51</v>
      </c>
      <c r="N343" s="6">
        <f t="shared" ref="N343:N361" si="59">J369/1000000000</f>
        <v>9.3640000000000008</v>
      </c>
      <c r="O343" s="6">
        <f t="shared" si="57"/>
        <v>-80.569282999999999</v>
      </c>
      <c r="P343" s="36">
        <f>ABS(AVERAGE(O343:O361)-(P342-1)*10)</f>
        <v>112.18325936842105</v>
      </c>
    </row>
    <row r="344" spans="2:16" x14ac:dyDescent="0.25">
      <c r="B344" s="88" t="s">
        <v>19</v>
      </c>
      <c r="C344" s="88" t="s">
        <v>158</v>
      </c>
      <c r="D344" s="88" t="s">
        <v>84</v>
      </c>
      <c r="F344" s="6">
        <f t="shared" si="58"/>
        <v>11.288222222222</v>
      </c>
      <c r="G344" s="6">
        <f t="shared" si="56"/>
        <v>-75.407264999999995</v>
      </c>
      <c r="J344" s="88" t="s">
        <v>19</v>
      </c>
      <c r="K344" s="88" t="s">
        <v>158</v>
      </c>
      <c r="L344" s="88" t="s">
        <v>84</v>
      </c>
      <c r="N344" s="6">
        <f t="shared" si="59"/>
        <v>11.288222222222</v>
      </c>
      <c r="O344" s="6">
        <f t="shared" si="57"/>
        <v>-76.012771999999998</v>
      </c>
    </row>
    <row r="345" spans="2:16" x14ac:dyDescent="0.25">
      <c r="B345" s="88">
        <v>29697000000</v>
      </c>
      <c r="C345" s="88">
        <v>-54.552109000000002</v>
      </c>
      <c r="D345" s="88">
        <v>-44.177047999999999</v>
      </c>
      <c r="F345" s="6">
        <f t="shared" si="58"/>
        <v>13.212444444443999</v>
      </c>
      <c r="G345" s="6">
        <f t="shared" si="56"/>
        <v>-83.047943000000004</v>
      </c>
      <c r="J345" s="88">
        <v>29697000000</v>
      </c>
      <c r="K345" s="88">
        <v>-57.676785000000002</v>
      </c>
      <c r="L345" s="88">
        <v>-46.538806999999998</v>
      </c>
      <c r="N345" s="6">
        <f t="shared" si="59"/>
        <v>13.212444444443999</v>
      </c>
      <c r="O345" s="6">
        <f t="shared" si="57"/>
        <v>-71.099700999999996</v>
      </c>
    </row>
    <row r="346" spans="2:16" x14ac:dyDescent="0.25">
      <c r="B346" s="88">
        <v>30491611111.111</v>
      </c>
      <c r="C346" s="88">
        <v>-56.394782999999997</v>
      </c>
      <c r="D346" s="88">
        <v>-50.953369000000002</v>
      </c>
      <c r="F346" s="6">
        <f t="shared" si="58"/>
        <v>15.136666666667001</v>
      </c>
      <c r="G346" s="6">
        <f t="shared" si="56"/>
        <v>-103.29405</v>
      </c>
      <c r="J346" s="88">
        <v>30491611111.111</v>
      </c>
      <c r="K346" s="88">
        <v>-57.227116000000002</v>
      </c>
      <c r="L346" s="88">
        <v>-50.584609999999998</v>
      </c>
      <c r="N346" s="6">
        <f t="shared" si="59"/>
        <v>15.136666666667001</v>
      </c>
      <c r="O346" s="6">
        <f t="shared" si="57"/>
        <v>-91.571692999999996</v>
      </c>
    </row>
    <row r="347" spans="2:16" x14ac:dyDescent="0.25">
      <c r="B347" s="88">
        <v>31286222222.222</v>
      </c>
      <c r="C347" s="88">
        <v>-57.021687</v>
      </c>
      <c r="D347" s="88">
        <v>-50.804519999999997</v>
      </c>
      <c r="F347" s="6">
        <f t="shared" si="58"/>
        <v>17.060888888889</v>
      </c>
      <c r="G347" s="6">
        <f t="shared" si="56"/>
        <v>-83.366294999999994</v>
      </c>
      <c r="J347" s="88">
        <v>31286222222.222</v>
      </c>
      <c r="K347" s="88">
        <v>-57.227760000000004</v>
      </c>
      <c r="L347" s="88">
        <v>-50.759075000000003</v>
      </c>
      <c r="N347" s="6">
        <f t="shared" si="59"/>
        <v>17.060888888889</v>
      </c>
      <c r="O347" s="6">
        <f t="shared" si="57"/>
        <v>-89.573195999999996</v>
      </c>
    </row>
    <row r="348" spans="2:16" x14ac:dyDescent="0.25">
      <c r="B348" s="88">
        <v>32080833333.333</v>
      </c>
      <c r="C348" s="88">
        <v>-55.483199999999997</v>
      </c>
      <c r="D348" s="88">
        <v>-49.759022000000002</v>
      </c>
      <c r="F348" s="6">
        <f t="shared" si="58"/>
        <v>18.985111111110999</v>
      </c>
      <c r="G348" s="6">
        <f t="shared" si="56"/>
        <v>-73.556640999999999</v>
      </c>
      <c r="J348" s="88">
        <v>32080833333.333</v>
      </c>
      <c r="K348" s="88">
        <v>-56.314490999999997</v>
      </c>
      <c r="L348" s="88">
        <v>-49.080356999999999</v>
      </c>
      <c r="N348" s="6">
        <f t="shared" si="59"/>
        <v>18.985111111110999</v>
      </c>
      <c r="O348" s="6">
        <f t="shared" si="57"/>
        <v>-79.320899999999995</v>
      </c>
    </row>
    <row r="349" spans="2:16" x14ac:dyDescent="0.25">
      <c r="B349" s="88">
        <v>32875444444.444</v>
      </c>
      <c r="C349" s="88">
        <v>-57.600783999999997</v>
      </c>
      <c r="D349" s="88">
        <v>-51.722614</v>
      </c>
      <c r="F349" s="6">
        <f t="shared" si="58"/>
        <v>20.909333333332999</v>
      </c>
      <c r="G349" s="6">
        <f t="shared" si="56"/>
        <v>-83.201796999999999</v>
      </c>
      <c r="J349" s="88">
        <v>32875444444.444</v>
      </c>
      <c r="K349" s="88">
        <v>-55.206637999999998</v>
      </c>
      <c r="L349" s="88">
        <v>-47.647652000000001</v>
      </c>
      <c r="N349" s="6">
        <f t="shared" si="59"/>
        <v>20.909333333332999</v>
      </c>
      <c r="O349" s="6">
        <f t="shared" si="57"/>
        <v>-81.452506999999997</v>
      </c>
    </row>
    <row r="350" spans="2:16" x14ac:dyDescent="0.25">
      <c r="B350" s="88">
        <v>33670055555.556</v>
      </c>
      <c r="C350" s="88">
        <v>-56.909008</v>
      </c>
      <c r="D350" s="88">
        <v>-50.403404000000002</v>
      </c>
      <c r="F350" s="6">
        <f t="shared" si="58"/>
        <v>22.833555555556</v>
      </c>
      <c r="G350" s="6">
        <f t="shared" si="56"/>
        <v>-91.455399</v>
      </c>
      <c r="J350" s="88">
        <v>33670055555.556</v>
      </c>
      <c r="K350" s="88">
        <v>-56.368557000000003</v>
      </c>
      <c r="L350" s="88">
        <v>-48.648792</v>
      </c>
      <c r="N350" s="6">
        <f t="shared" si="59"/>
        <v>22.833555555556</v>
      </c>
      <c r="O350" s="6">
        <f t="shared" si="57"/>
        <v>-82.580146999999997</v>
      </c>
    </row>
    <row r="351" spans="2:16" x14ac:dyDescent="0.25">
      <c r="B351" s="88">
        <v>34464666666.667</v>
      </c>
      <c r="C351" s="88">
        <v>-56.091132999999999</v>
      </c>
      <c r="D351" s="88">
        <v>-49.078453000000003</v>
      </c>
      <c r="F351" s="6">
        <f t="shared" si="58"/>
        <v>24.757777777777999</v>
      </c>
      <c r="G351" s="6">
        <f t="shared" si="56"/>
        <v>-81.752860999999996</v>
      </c>
      <c r="J351" s="88">
        <v>34464666666.667</v>
      </c>
      <c r="K351" s="88">
        <v>-54.550049000000001</v>
      </c>
      <c r="L351" s="88">
        <v>-46.695267000000001</v>
      </c>
      <c r="N351" s="6">
        <f t="shared" si="59"/>
        <v>24.757777777777999</v>
      </c>
      <c r="O351" s="6">
        <f t="shared" si="57"/>
        <v>-85.203513999999998</v>
      </c>
    </row>
    <row r="352" spans="2:16" x14ac:dyDescent="0.25">
      <c r="B352" s="88">
        <v>35259277777.778</v>
      </c>
      <c r="C352" s="88">
        <v>-60.278778000000003</v>
      </c>
      <c r="D352" s="88">
        <v>-53.246391000000003</v>
      </c>
      <c r="F352" s="6">
        <f t="shared" si="58"/>
        <v>26.681999999999999</v>
      </c>
      <c r="G352" s="6">
        <f t="shared" si="56"/>
        <v>-74.382560999999995</v>
      </c>
      <c r="J352" s="88">
        <v>35259277777.778</v>
      </c>
      <c r="K352" s="88">
        <v>-55.002158999999999</v>
      </c>
      <c r="L352" s="88">
        <v>-47.483989999999999</v>
      </c>
      <c r="N352" s="6">
        <f t="shared" si="59"/>
        <v>26.681999999999999</v>
      </c>
      <c r="O352" s="6">
        <f t="shared" si="57"/>
        <v>-96.377906999999993</v>
      </c>
    </row>
    <row r="353" spans="2:16" x14ac:dyDescent="0.25">
      <c r="B353" s="88">
        <v>36053888888.889</v>
      </c>
      <c r="C353" s="88">
        <v>-58.147472</v>
      </c>
      <c r="D353" s="88">
        <v>-51.223877000000002</v>
      </c>
      <c r="F353" s="6">
        <f t="shared" si="58"/>
        <v>28.606222222222002</v>
      </c>
      <c r="G353" s="6">
        <f t="shared" si="56"/>
        <v>-73.621323000000004</v>
      </c>
      <c r="J353" s="88">
        <v>36053888888.889</v>
      </c>
      <c r="K353" s="88">
        <v>-56.186847999999998</v>
      </c>
      <c r="L353" s="88">
        <v>-48.361384999999999</v>
      </c>
      <c r="N353" s="6">
        <f t="shared" si="59"/>
        <v>28.606222222222002</v>
      </c>
      <c r="O353" s="6">
        <f t="shared" si="57"/>
        <v>-83.617912000000004</v>
      </c>
    </row>
    <row r="354" spans="2:16" x14ac:dyDescent="0.25">
      <c r="B354" s="88">
        <v>36848500000</v>
      </c>
      <c r="C354" s="88">
        <v>-56.954768999999999</v>
      </c>
      <c r="D354" s="88">
        <v>-50.194083999999997</v>
      </c>
      <c r="F354" s="6">
        <f t="shared" si="58"/>
        <v>30.530444444444001</v>
      </c>
      <c r="G354" s="6">
        <f t="shared" si="56"/>
        <v>-80.650688000000002</v>
      </c>
      <c r="J354" s="88">
        <v>36848500000</v>
      </c>
      <c r="K354" s="88">
        <v>-56.488964000000003</v>
      </c>
      <c r="L354" s="88">
        <v>-48.421551000000001</v>
      </c>
      <c r="N354" s="6">
        <f t="shared" si="59"/>
        <v>30.530444444444001</v>
      </c>
      <c r="O354" s="6">
        <f t="shared" si="57"/>
        <v>-87.69059</v>
      </c>
    </row>
    <row r="355" spans="2:16" x14ac:dyDescent="0.25">
      <c r="B355" s="88">
        <v>37643111111.111</v>
      </c>
      <c r="C355" s="88">
        <v>-57.391106000000001</v>
      </c>
      <c r="D355" s="88">
        <v>-50.478287000000002</v>
      </c>
      <c r="F355" s="6">
        <f t="shared" si="58"/>
        <v>32.454666666667002</v>
      </c>
      <c r="G355" s="6">
        <f t="shared" si="56"/>
        <v>-78.96772</v>
      </c>
      <c r="J355" s="88">
        <v>37643111111.111</v>
      </c>
      <c r="K355" s="88">
        <v>-56.517859999999999</v>
      </c>
      <c r="L355" s="88">
        <v>-48.396552999999997</v>
      </c>
      <c r="N355" s="6">
        <f t="shared" si="59"/>
        <v>32.454666666667002</v>
      </c>
      <c r="O355" s="6">
        <f t="shared" si="57"/>
        <v>-78.773605000000003</v>
      </c>
    </row>
    <row r="356" spans="2:16" x14ac:dyDescent="0.25">
      <c r="B356" s="88">
        <v>38437722222.222</v>
      </c>
      <c r="C356" s="88">
        <v>-55.055790000000002</v>
      </c>
      <c r="D356" s="88">
        <v>-47.752800000000001</v>
      </c>
      <c r="F356" s="6">
        <f t="shared" si="58"/>
        <v>34.378888888889001</v>
      </c>
      <c r="G356" s="6">
        <f t="shared" si="56"/>
        <v>-80.999831999999998</v>
      </c>
      <c r="J356" s="88">
        <v>38437722222.222</v>
      </c>
      <c r="K356" s="88">
        <v>-58.687587999999998</v>
      </c>
      <c r="L356" s="88">
        <v>-50.651688</v>
      </c>
      <c r="N356" s="6">
        <f t="shared" si="59"/>
        <v>34.378888888889001</v>
      </c>
      <c r="O356" s="6">
        <f t="shared" si="57"/>
        <v>-84.255591999999993</v>
      </c>
    </row>
    <row r="357" spans="2:16" x14ac:dyDescent="0.25">
      <c r="B357" s="88">
        <v>39232333333.333</v>
      </c>
      <c r="C357" s="88">
        <v>-56.396045999999998</v>
      </c>
      <c r="D357" s="88">
        <v>-48.467742999999999</v>
      </c>
      <c r="F357" s="6">
        <f t="shared" si="58"/>
        <v>36.303111111111001</v>
      </c>
      <c r="G357" s="6">
        <f t="shared" si="56"/>
        <v>-71.536034000000001</v>
      </c>
      <c r="J357" s="88">
        <v>39232333333.333</v>
      </c>
      <c r="K357" s="88">
        <v>-57.659103000000002</v>
      </c>
      <c r="L357" s="88">
        <v>-49.578994999999999</v>
      </c>
      <c r="N357" s="6">
        <f t="shared" si="59"/>
        <v>36.303111111111001</v>
      </c>
      <c r="O357" s="6">
        <f t="shared" si="57"/>
        <v>-89.721808999999993</v>
      </c>
    </row>
    <row r="358" spans="2:16" x14ac:dyDescent="0.25">
      <c r="B358" s="88">
        <v>40026944444.444</v>
      </c>
      <c r="C358" s="88">
        <v>-55.408172999999998</v>
      </c>
      <c r="D358" s="88">
        <v>-45.995567000000001</v>
      </c>
      <c r="F358" s="6">
        <f t="shared" si="58"/>
        <v>38.227333333333</v>
      </c>
      <c r="G358" s="6">
        <f t="shared" si="56"/>
        <v>-67.565207999999998</v>
      </c>
      <c r="J358" s="88">
        <v>40026944444.444</v>
      </c>
      <c r="K358" s="88">
        <v>-57.979255999999999</v>
      </c>
      <c r="L358" s="88">
        <v>-49.727947</v>
      </c>
      <c r="N358" s="6">
        <f t="shared" si="59"/>
        <v>38.227333333333</v>
      </c>
      <c r="O358" s="6">
        <f t="shared" si="57"/>
        <v>-86.795485999999997</v>
      </c>
    </row>
    <row r="359" spans="2:16" x14ac:dyDescent="0.25">
      <c r="B359" s="88">
        <v>40821555555.556</v>
      </c>
      <c r="C359" s="88">
        <v>-53.841900000000003</v>
      </c>
      <c r="D359" s="88">
        <v>-43.851238000000002</v>
      </c>
      <c r="F359" s="6">
        <f t="shared" si="58"/>
        <v>40.151555555556001</v>
      </c>
      <c r="G359" s="6">
        <f t="shared" si="56"/>
        <v>-68.782509000000005</v>
      </c>
      <c r="J359" s="88">
        <v>40821555555.556</v>
      </c>
      <c r="K359" s="88">
        <v>-57.264640999999997</v>
      </c>
      <c r="L359" s="88">
        <v>-48.067104</v>
      </c>
      <c r="N359" s="6">
        <f t="shared" si="59"/>
        <v>40.151555555556001</v>
      </c>
      <c r="O359" s="6">
        <f t="shared" si="57"/>
        <v>-74.848343</v>
      </c>
    </row>
    <row r="360" spans="2:16" x14ac:dyDescent="0.25">
      <c r="B360" s="88">
        <v>41616166666.667</v>
      </c>
      <c r="C360" s="88">
        <v>-58.093029000000001</v>
      </c>
      <c r="D360" s="88">
        <v>-48.450428000000002</v>
      </c>
      <c r="F360" s="6">
        <f t="shared" si="58"/>
        <v>42.075777777778001</v>
      </c>
      <c r="G360" s="6">
        <f t="shared" si="56"/>
        <v>-71.949005</v>
      </c>
      <c r="J360" s="88">
        <v>41616166666.667</v>
      </c>
      <c r="K360" s="88">
        <v>-55.854267</v>
      </c>
      <c r="L360" s="88">
        <v>-45.701878000000001</v>
      </c>
      <c r="N360" s="6">
        <f t="shared" si="59"/>
        <v>42.075777777778001</v>
      </c>
      <c r="O360" s="6">
        <f t="shared" si="57"/>
        <v>-78.402107000000001</v>
      </c>
    </row>
    <row r="361" spans="2:16" x14ac:dyDescent="0.25">
      <c r="B361" s="88">
        <v>42410777777.778</v>
      </c>
      <c r="C361" s="88">
        <v>-57.830601000000001</v>
      </c>
      <c r="D361" s="88">
        <v>-48.749049999999997</v>
      </c>
      <c r="F361" s="6">
        <f t="shared" si="58"/>
        <v>44</v>
      </c>
      <c r="G361" s="6">
        <f t="shared" si="56"/>
        <v>-76.076256000000001</v>
      </c>
      <c r="J361" s="88">
        <v>42410777777.778</v>
      </c>
      <c r="K361" s="88">
        <v>-57.013775000000003</v>
      </c>
      <c r="L361" s="88">
        <v>-46.587429</v>
      </c>
      <c r="N361" s="6">
        <f t="shared" si="59"/>
        <v>44</v>
      </c>
      <c r="O361" s="6">
        <f t="shared" si="57"/>
        <v>-63.614863999999997</v>
      </c>
    </row>
    <row r="362" spans="2:16" x14ac:dyDescent="0.25">
      <c r="B362" s="88">
        <v>43205388888.889</v>
      </c>
      <c r="C362" s="88">
        <v>-57.654629</v>
      </c>
      <c r="D362" s="88">
        <v>-47.938988000000002</v>
      </c>
      <c r="F362" s="6" t="s">
        <v>21</v>
      </c>
      <c r="J362" s="88">
        <v>43205388888.889</v>
      </c>
      <c r="K362" s="88">
        <v>-57.619422999999998</v>
      </c>
      <c r="L362" s="88">
        <v>-46.953601999999997</v>
      </c>
      <c r="N362" s="6" t="s">
        <v>21</v>
      </c>
    </row>
    <row r="363" spans="2:16" x14ac:dyDescent="0.25">
      <c r="B363" s="88">
        <v>44000000000</v>
      </c>
      <c r="C363" s="88">
        <v>-60.825184</v>
      </c>
      <c r="D363" s="88">
        <v>-48.862296999999998</v>
      </c>
      <c r="J363" s="88">
        <v>44000000000</v>
      </c>
      <c r="K363" s="88">
        <v>-56.443469999999998</v>
      </c>
      <c r="L363" s="88">
        <v>-46.678992999999998</v>
      </c>
    </row>
    <row r="364" spans="2:16" x14ac:dyDescent="0.25">
      <c r="B364" s="88" t="s">
        <v>21</v>
      </c>
      <c r="J364" s="88" t="s">
        <v>21</v>
      </c>
    </row>
    <row r="365" spans="2:16" x14ac:dyDescent="0.25">
      <c r="F365" s="6" t="s">
        <v>55</v>
      </c>
      <c r="N365" s="6" t="s">
        <v>55</v>
      </c>
    </row>
    <row r="366" spans="2:16" ht="15.75" x14ac:dyDescent="0.25">
      <c r="F366" s="6" t="s">
        <v>19</v>
      </c>
      <c r="G366" s="6" t="str">
        <f t="shared" ref="G366:G385" si="60">D392</f>
        <v>4Ix2L dBc Log Mag(dB)</v>
      </c>
      <c r="H366" s="35">
        <v>4</v>
      </c>
      <c r="N366" s="6" t="s">
        <v>19</v>
      </c>
      <c r="O366" s="6" t="str">
        <f t="shared" ref="O366:O385" si="61">L392</f>
        <v>4Ix2L dBc Log Mag(dB)</v>
      </c>
      <c r="P366" s="35">
        <v>4</v>
      </c>
    </row>
    <row r="367" spans="2:16" ht="15.75" x14ac:dyDescent="0.25">
      <c r="B367" s="88" t="s">
        <v>53</v>
      </c>
      <c r="F367" s="6">
        <f t="shared" ref="F367:F385" si="62">B393/1000000000</f>
        <v>18.364000000000001</v>
      </c>
      <c r="G367" s="6">
        <f t="shared" si="60"/>
        <v>-56.298209999999997</v>
      </c>
      <c r="H367" s="36">
        <f>ABS(AVERAGE(G367:G385)-(H366-1)*10)</f>
        <v>107.57044510526315</v>
      </c>
      <c r="J367" s="88" t="s">
        <v>53</v>
      </c>
      <c r="N367" s="6">
        <f t="shared" ref="N367:N385" si="63">J393/1000000000</f>
        <v>18.364000000000001</v>
      </c>
      <c r="O367" s="6">
        <f t="shared" si="61"/>
        <v>-48.567497000000003</v>
      </c>
      <c r="P367" s="36">
        <f>ABS(AVERAGE(O367:O385)-(P366-1)*10)</f>
        <v>95.5209350526316</v>
      </c>
    </row>
    <row r="368" spans="2:16" x14ac:dyDescent="0.25">
      <c r="B368" s="88" t="s">
        <v>19</v>
      </c>
      <c r="C368" s="88" t="s">
        <v>159</v>
      </c>
      <c r="D368" s="88" t="s">
        <v>85</v>
      </c>
      <c r="F368" s="6">
        <f t="shared" si="62"/>
        <v>19.788222222222</v>
      </c>
      <c r="G368" s="6">
        <f t="shared" si="60"/>
        <v>-65.642960000000002</v>
      </c>
      <c r="J368" s="88" t="s">
        <v>19</v>
      </c>
      <c r="K368" s="88" t="s">
        <v>159</v>
      </c>
      <c r="L368" s="88" t="s">
        <v>85</v>
      </c>
      <c r="N368" s="6">
        <f t="shared" si="63"/>
        <v>19.788222222222</v>
      </c>
      <c r="O368" s="6">
        <f t="shared" si="61"/>
        <v>-68.783409000000006</v>
      </c>
    </row>
    <row r="369" spans="2:15" x14ac:dyDescent="0.25">
      <c r="B369" s="88">
        <v>9364000000</v>
      </c>
      <c r="C369" s="88">
        <v>-87.246680999999995</v>
      </c>
      <c r="D369" s="88">
        <v>-76.871619999999993</v>
      </c>
      <c r="F369" s="6">
        <f t="shared" si="62"/>
        <v>21.212444444443999</v>
      </c>
      <c r="G369" s="6">
        <f t="shared" si="60"/>
        <v>-77.545463999999996</v>
      </c>
      <c r="J369" s="88">
        <v>9364000000</v>
      </c>
      <c r="K369" s="88">
        <v>-91.707260000000005</v>
      </c>
      <c r="L369" s="88">
        <v>-80.569282999999999</v>
      </c>
      <c r="N369" s="6">
        <f t="shared" si="63"/>
        <v>21.212444444443999</v>
      </c>
      <c r="O369" s="6">
        <f t="shared" si="61"/>
        <v>-80.060738000000001</v>
      </c>
    </row>
    <row r="370" spans="2:15" x14ac:dyDescent="0.25">
      <c r="B370" s="88">
        <v>11288222222.222</v>
      </c>
      <c r="C370" s="88">
        <v>-80.848679000000004</v>
      </c>
      <c r="D370" s="88">
        <v>-75.407264999999995</v>
      </c>
      <c r="F370" s="6">
        <f t="shared" si="62"/>
        <v>22.636666666667001</v>
      </c>
      <c r="G370" s="6">
        <f t="shared" si="60"/>
        <v>-79.831153999999998</v>
      </c>
      <c r="J370" s="88">
        <v>11288222222.222</v>
      </c>
      <c r="K370" s="88">
        <v>-82.655281000000002</v>
      </c>
      <c r="L370" s="88">
        <v>-76.012771999999998</v>
      </c>
      <c r="N370" s="6">
        <f t="shared" si="63"/>
        <v>22.636666666667001</v>
      </c>
      <c r="O370" s="6">
        <f t="shared" si="61"/>
        <v>-70.519890000000004</v>
      </c>
    </row>
    <row r="371" spans="2:15" x14ac:dyDescent="0.25">
      <c r="B371" s="88">
        <v>13212444444.444</v>
      </c>
      <c r="C371" s="88">
        <v>-89.265113999999997</v>
      </c>
      <c r="D371" s="88">
        <v>-83.047943000000004</v>
      </c>
      <c r="F371" s="6">
        <f t="shared" si="62"/>
        <v>24.060888888889</v>
      </c>
      <c r="G371" s="6">
        <f t="shared" si="60"/>
        <v>-87.081153999999998</v>
      </c>
      <c r="J371" s="88">
        <v>13212444444.444</v>
      </c>
      <c r="K371" s="88">
        <v>-77.568389999999994</v>
      </c>
      <c r="L371" s="88">
        <v>-71.099700999999996</v>
      </c>
      <c r="N371" s="6">
        <f t="shared" si="63"/>
        <v>24.060888888889</v>
      </c>
      <c r="O371" s="6">
        <f t="shared" si="61"/>
        <v>-61.340336000000001</v>
      </c>
    </row>
    <row r="372" spans="2:15" x14ac:dyDescent="0.25">
      <c r="B372" s="88">
        <v>15136666666.667</v>
      </c>
      <c r="C372" s="88">
        <v>-109.01823</v>
      </c>
      <c r="D372" s="88">
        <v>-103.29405</v>
      </c>
      <c r="F372" s="6">
        <f t="shared" si="62"/>
        <v>25.485111111110999</v>
      </c>
      <c r="G372" s="6">
        <f t="shared" si="60"/>
        <v>-74.918610000000001</v>
      </c>
      <c r="J372" s="88">
        <v>15136666666.667</v>
      </c>
      <c r="K372" s="88">
        <v>-98.805831999999995</v>
      </c>
      <c r="L372" s="88">
        <v>-91.571692999999996</v>
      </c>
      <c r="N372" s="6">
        <f t="shared" si="63"/>
        <v>25.485111111110999</v>
      </c>
      <c r="O372" s="6">
        <f t="shared" si="61"/>
        <v>-54.743679</v>
      </c>
    </row>
    <row r="373" spans="2:15" x14ac:dyDescent="0.25">
      <c r="B373" s="88">
        <v>17060888888.889</v>
      </c>
      <c r="C373" s="88">
        <v>-89.244461000000001</v>
      </c>
      <c r="D373" s="88">
        <v>-83.366294999999994</v>
      </c>
      <c r="F373" s="6">
        <f t="shared" si="62"/>
        <v>26.909333333332999</v>
      </c>
      <c r="G373" s="6">
        <f t="shared" si="60"/>
        <v>-80.162682000000004</v>
      </c>
      <c r="J373" s="88">
        <v>17060888888.889</v>
      </c>
      <c r="K373" s="88">
        <v>-97.132187000000002</v>
      </c>
      <c r="L373" s="88">
        <v>-89.573195999999996</v>
      </c>
      <c r="N373" s="6">
        <f t="shared" si="63"/>
        <v>26.909333333332999</v>
      </c>
      <c r="O373" s="6">
        <f t="shared" si="61"/>
        <v>-59.693049999999999</v>
      </c>
    </row>
    <row r="374" spans="2:15" x14ac:dyDescent="0.25">
      <c r="B374" s="88">
        <v>18985111111.111</v>
      </c>
      <c r="C374" s="88">
        <v>-80.062247999999997</v>
      </c>
      <c r="D374" s="88">
        <v>-73.556640999999999</v>
      </c>
      <c r="F374" s="6">
        <f t="shared" si="62"/>
        <v>28.333555555556</v>
      </c>
      <c r="G374" s="6">
        <f t="shared" si="60"/>
        <v>-82.256186999999997</v>
      </c>
      <c r="J374" s="88">
        <v>18985111111.111</v>
      </c>
      <c r="K374" s="88">
        <v>-87.040665000000004</v>
      </c>
      <c r="L374" s="88">
        <v>-79.320899999999995</v>
      </c>
      <c r="N374" s="6">
        <f t="shared" si="63"/>
        <v>28.333555555556</v>
      </c>
      <c r="O374" s="6">
        <f t="shared" si="61"/>
        <v>-69.540581000000003</v>
      </c>
    </row>
    <row r="375" spans="2:15" x14ac:dyDescent="0.25">
      <c r="B375" s="88">
        <v>20909333333.333</v>
      </c>
      <c r="C375" s="88">
        <v>-90.214478</v>
      </c>
      <c r="D375" s="88">
        <v>-83.201796999999999</v>
      </c>
      <c r="F375" s="6">
        <f t="shared" si="62"/>
        <v>29.757777777777999</v>
      </c>
      <c r="G375" s="6">
        <f t="shared" si="60"/>
        <v>-77.456031999999993</v>
      </c>
      <c r="J375" s="88">
        <v>20909333333.333</v>
      </c>
      <c r="K375" s="88">
        <v>-89.307288999999997</v>
      </c>
      <c r="L375" s="88">
        <v>-81.452506999999997</v>
      </c>
      <c r="N375" s="6">
        <f t="shared" si="63"/>
        <v>29.757777777777999</v>
      </c>
      <c r="O375" s="6">
        <f t="shared" si="61"/>
        <v>-66.883064000000005</v>
      </c>
    </row>
    <row r="376" spans="2:15" x14ac:dyDescent="0.25">
      <c r="B376" s="88">
        <v>22833555555.556</v>
      </c>
      <c r="C376" s="88">
        <v>-98.487792999999996</v>
      </c>
      <c r="D376" s="88">
        <v>-91.455399</v>
      </c>
      <c r="F376" s="6">
        <f t="shared" si="62"/>
        <v>31.181999999999999</v>
      </c>
      <c r="G376" s="6">
        <f t="shared" si="60"/>
        <v>-78.013221999999999</v>
      </c>
      <c r="J376" s="88">
        <v>22833555555.556</v>
      </c>
      <c r="K376" s="88">
        <v>-90.098320000000001</v>
      </c>
      <c r="L376" s="88">
        <v>-82.580146999999997</v>
      </c>
      <c r="N376" s="6">
        <f t="shared" si="63"/>
        <v>31.181999999999999</v>
      </c>
      <c r="O376" s="6">
        <f t="shared" si="61"/>
        <v>-73.413452000000007</v>
      </c>
    </row>
    <row r="377" spans="2:15" x14ac:dyDescent="0.25">
      <c r="B377" s="88">
        <v>24757777777.778</v>
      </c>
      <c r="C377" s="88">
        <v>-88.676460000000006</v>
      </c>
      <c r="D377" s="88">
        <v>-81.752860999999996</v>
      </c>
      <c r="F377" s="6">
        <f t="shared" si="62"/>
        <v>32.606222222222002</v>
      </c>
      <c r="G377" s="6">
        <f t="shared" si="60"/>
        <v>-79.291145</v>
      </c>
      <c r="J377" s="88">
        <v>24757777777.778</v>
      </c>
      <c r="K377" s="88">
        <v>-93.028969000000004</v>
      </c>
      <c r="L377" s="88">
        <v>-85.203513999999998</v>
      </c>
      <c r="N377" s="6">
        <f t="shared" si="63"/>
        <v>32.606222222222002</v>
      </c>
      <c r="O377" s="6">
        <f t="shared" si="61"/>
        <v>-76.329078999999993</v>
      </c>
    </row>
    <row r="378" spans="2:15" x14ac:dyDescent="0.25">
      <c r="B378" s="88">
        <v>26682000000</v>
      </c>
      <c r="C378" s="88">
        <v>-81.143249999999995</v>
      </c>
      <c r="D378" s="88">
        <v>-74.382560999999995</v>
      </c>
      <c r="F378" s="6">
        <f t="shared" si="62"/>
        <v>34.030444444444001</v>
      </c>
      <c r="G378" s="6">
        <f t="shared" si="60"/>
        <v>-89.627585999999994</v>
      </c>
      <c r="J378" s="88">
        <v>26682000000</v>
      </c>
      <c r="K378" s="88">
        <v>-104.44532</v>
      </c>
      <c r="L378" s="88">
        <v>-96.377906999999993</v>
      </c>
      <c r="N378" s="6">
        <f t="shared" si="63"/>
        <v>34.030444444444001</v>
      </c>
      <c r="O378" s="6">
        <f t="shared" si="61"/>
        <v>-69.967383999999996</v>
      </c>
    </row>
    <row r="379" spans="2:15" x14ac:dyDescent="0.25">
      <c r="B379" s="88">
        <v>28606222222.222</v>
      </c>
      <c r="C379" s="88">
        <v>-80.534142000000003</v>
      </c>
      <c r="D379" s="88">
        <v>-73.621323000000004</v>
      </c>
      <c r="F379" s="6">
        <f t="shared" si="62"/>
        <v>35.454666666667002</v>
      </c>
      <c r="G379" s="6">
        <f t="shared" si="60"/>
        <v>-84.954262</v>
      </c>
      <c r="J379" s="88">
        <v>28606222222.222</v>
      </c>
      <c r="K379" s="88">
        <v>-91.739211999999995</v>
      </c>
      <c r="L379" s="88">
        <v>-83.617912000000004</v>
      </c>
      <c r="N379" s="6">
        <f t="shared" si="63"/>
        <v>35.454666666667002</v>
      </c>
      <c r="O379" s="6">
        <f t="shared" si="61"/>
        <v>-67.751839000000004</v>
      </c>
    </row>
    <row r="380" spans="2:15" x14ac:dyDescent="0.25">
      <c r="B380" s="88">
        <v>30530444444.444</v>
      </c>
      <c r="C380" s="88">
        <v>-87.953682000000001</v>
      </c>
      <c r="D380" s="88">
        <v>-80.650688000000002</v>
      </c>
      <c r="F380" s="6">
        <f t="shared" si="62"/>
        <v>36.878888888889001</v>
      </c>
      <c r="G380" s="6">
        <f t="shared" si="60"/>
        <v>-70.994811999999996</v>
      </c>
      <c r="J380" s="88">
        <v>30530444444.444</v>
      </c>
      <c r="K380" s="88">
        <v>-95.726485999999994</v>
      </c>
      <c r="L380" s="88">
        <v>-87.69059</v>
      </c>
      <c r="N380" s="6">
        <f t="shared" si="63"/>
        <v>36.878888888889001</v>
      </c>
      <c r="O380" s="6">
        <f t="shared" si="61"/>
        <v>-60.377605000000003</v>
      </c>
    </row>
    <row r="381" spans="2:15" x14ac:dyDescent="0.25">
      <c r="B381" s="88">
        <v>32454666666.667</v>
      </c>
      <c r="C381" s="88">
        <v>-86.896027000000004</v>
      </c>
      <c r="D381" s="88">
        <v>-78.96772</v>
      </c>
      <c r="F381" s="6">
        <f t="shared" si="62"/>
        <v>38.303111111111001</v>
      </c>
      <c r="G381" s="6">
        <f t="shared" si="60"/>
        <v>-78.203636000000003</v>
      </c>
      <c r="J381" s="88">
        <v>32454666666.667</v>
      </c>
      <c r="K381" s="88">
        <v>-86.853713999999997</v>
      </c>
      <c r="L381" s="88">
        <v>-78.773605000000003</v>
      </c>
      <c r="N381" s="6">
        <f t="shared" si="63"/>
        <v>38.303111111111001</v>
      </c>
      <c r="O381" s="6">
        <f t="shared" si="61"/>
        <v>-59.007888999999999</v>
      </c>
    </row>
    <row r="382" spans="2:15" x14ac:dyDescent="0.25">
      <c r="B382" s="88">
        <v>34378888888.889</v>
      </c>
      <c r="C382" s="88">
        <v>-90.412436999999997</v>
      </c>
      <c r="D382" s="88">
        <v>-80.999831999999998</v>
      </c>
      <c r="F382" s="6">
        <f t="shared" si="62"/>
        <v>39.727333333333</v>
      </c>
      <c r="G382" s="6">
        <f t="shared" si="60"/>
        <v>-81.285683000000006</v>
      </c>
      <c r="J382" s="88">
        <v>34378888888.889</v>
      </c>
      <c r="K382" s="88">
        <v>-92.506905000000003</v>
      </c>
      <c r="L382" s="88">
        <v>-84.255591999999993</v>
      </c>
      <c r="N382" s="6">
        <f t="shared" si="63"/>
        <v>39.727333333333</v>
      </c>
      <c r="O382" s="6">
        <f t="shared" si="61"/>
        <v>-58.288367999999998</v>
      </c>
    </row>
    <row r="383" spans="2:15" x14ac:dyDescent="0.25">
      <c r="B383" s="88">
        <v>36303111111.111</v>
      </c>
      <c r="C383" s="88">
        <v>-81.526695000000004</v>
      </c>
      <c r="D383" s="88">
        <v>-71.536034000000001</v>
      </c>
      <c r="F383" s="6">
        <f t="shared" si="62"/>
        <v>41.151555555556001</v>
      </c>
      <c r="G383" s="6">
        <f t="shared" si="60"/>
        <v>-76.722358999999997</v>
      </c>
      <c r="J383" s="88">
        <v>36303111111.111</v>
      </c>
      <c r="K383" s="88">
        <v>-98.919342</v>
      </c>
      <c r="L383" s="88">
        <v>-89.721808999999993</v>
      </c>
      <c r="N383" s="6">
        <f t="shared" si="63"/>
        <v>41.151555555556001</v>
      </c>
      <c r="O383" s="6">
        <f t="shared" si="61"/>
        <v>-81.147887999999995</v>
      </c>
    </row>
    <row r="384" spans="2:15" x14ac:dyDescent="0.25">
      <c r="B384" s="88">
        <v>38227333333.333</v>
      </c>
      <c r="C384" s="88">
        <v>-77.207808999999997</v>
      </c>
      <c r="D384" s="88">
        <v>-67.565207999999998</v>
      </c>
      <c r="F384" s="6">
        <f t="shared" si="62"/>
        <v>42.575777777778001</v>
      </c>
      <c r="G384" s="6">
        <f t="shared" si="60"/>
        <v>-77.023964000000007</v>
      </c>
      <c r="J384" s="88">
        <v>38227333333.333</v>
      </c>
      <c r="K384" s="88">
        <v>-96.947875999999994</v>
      </c>
      <c r="L384" s="88">
        <v>-86.795485999999997</v>
      </c>
      <c r="N384" s="6">
        <f t="shared" si="63"/>
        <v>42.575777777778001</v>
      </c>
      <c r="O384" s="6">
        <f t="shared" si="61"/>
        <v>-59.080886999999997</v>
      </c>
    </row>
    <row r="385" spans="2:16" x14ac:dyDescent="0.25">
      <c r="B385" s="88">
        <v>40151555555.556</v>
      </c>
      <c r="C385" s="88">
        <v>-77.864067000000006</v>
      </c>
      <c r="D385" s="88">
        <v>-68.782509000000005</v>
      </c>
      <c r="F385" s="6">
        <f t="shared" si="62"/>
        <v>44</v>
      </c>
      <c r="G385" s="6">
        <f t="shared" si="60"/>
        <v>-76.529335000000003</v>
      </c>
      <c r="J385" s="88">
        <v>40151555555.556</v>
      </c>
      <c r="K385" s="88">
        <v>-85.274688999999995</v>
      </c>
      <c r="L385" s="88">
        <v>-74.848343</v>
      </c>
      <c r="N385" s="6">
        <f t="shared" si="63"/>
        <v>44</v>
      </c>
      <c r="O385" s="6">
        <f t="shared" si="61"/>
        <v>-59.401130999999999</v>
      </c>
    </row>
    <row r="386" spans="2:16" x14ac:dyDescent="0.25">
      <c r="B386" s="88">
        <v>42075777777.778</v>
      </c>
      <c r="C386" s="88">
        <v>-81.664649999999995</v>
      </c>
      <c r="D386" s="88">
        <v>-71.949005</v>
      </c>
      <c r="F386" s="6" t="s">
        <v>21</v>
      </c>
      <c r="J386" s="88">
        <v>42075777777.778</v>
      </c>
      <c r="K386" s="88">
        <v>-89.067924000000005</v>
      </c>
      <c r="L386" s="88">
        <v>-78.402107000000001</v>
      </c>
      <c r="N386" s="6" t="s">
        <v>21</v>
      </c>
    </row>
    <row r="387" spans="2:16" x14ac:dyDescent="0.25">
      <c r="B387" s="88">
        <v>44000000000</v>
      </c>
      <c r="C387" s="88">
        <v>-88.039146000000002</v>
      </c>
      <c r="D387" s="88">
        <v>-76.076256000000001</v>
      </c>
      <c r="J387" s="88">
        <v>44000000000</v>
      </c>
      <c r="K387" s="88">
        <v>-73.379340999999997</v>
      </c>
      <c r="L387" s="88">
        <v>-63.614863999999997</v>
      </c>
    </row>
    <row r="388" spans="2:16" x14ac:dyDescent="0.25">
      <c r="B388" s="88" t="s">
        <v>21</v>
      </c>
      <c r="J388" s="88" t="s">
        <v>21</v>
      </c>
    </row>
    <row r="389" spans="2:16" x14ac:dyDescent="0.25">
      <c r="F389" s="6" t="s">
        <v>57</v>
      </c>
      <c r="N389" s="6" t="s">
        <v>57</v>
      </c>
    </row>
    <row r="390" spans="2:16" ht="15.75" x14ac:dyDescent="0.25">
      <c r="F390" s="6" t="s">
        <v>19</v>
      </c>
      <c r="G390" s="6" t="str">
        <f t="shared" ref="G390:G409" si="64">D416</f>
        <v>4Ix3L dBc Log Mag(dB)</v>
      </c>
      <c r="H390" s="35">
        <v>4</v>
      </c>
      <c r="N390" s="6" t="s">
        <v>19</v>
      </c>
      <c r="O390" s="6" t="str">
        <f t="shared" ref="O390:O409" si="65">L416</f>
        <v>4Ix3L dBc Log Mag(dB)</v>
      </c>
      <c r="P390" s="35">
        <v>4</v>
      </c>
    </row>
    <row r="391" spans="2:16" ht="15.75" x14ac:dyDescent="0.25">
      <c r="B391" s="88" t="s">
        <v>55</v>
      </c>
      <c r="F391" s="6">
        <f t="shared" ref="F391:F409" si="66">B417/1000000000</f>
        <v>27.364000000000001</v>
      </c>
      <c r="G391" s="6">
        <f t="shared" si="64"/>
        <v>-72.098670999999996</v>
      </c>
      <c r="H391" s="36">
        <f>ABS(AVERAGE(G391:G409)-(H390-1)*10)</f>
        <v>110.26306552631577</v>
      </c>
      <c r="J391" s="88" t="s">
        <v>55</v>
      </c>
      <c r="N391" s="6">
        <f t="shared" ref="N391:N409" si="67">J417/1000000000</f>
        <v>27.364000000000001</v>
      </c>
      <c r="O391" s="6">
        <f t="shared" si="65"/>
        <v>-65.718581999999998</v>
      </c>
      <c r="P391" s="36">
        <f>ABS(AVERAGE(O391:O409)-(P390-1)*10)</f>
        <v>105.42750105263157</v>
      </c>
    </row>
    <row r="392" spans="2:16" x14ac:dyDescent="0.25">
      <c r="B392" s="88" t="s">
        <v>19</v>
      </c>
      <c r="C392" s="88" t="s">
        <v>160</v>
      </c>
      <c r="D392" s="88" t="s">
        <v>86</v>
      </c>
      <c r="F392" s="6">
        <f t="shared" si="66"/>
        <v>28.288222222222</v>
      </c>
      <c r="G392" s="6">
        <f t="shared" si="64"/>
        <v>-82.508071999999999</v>
      </c>
      <c r="J392" s="88" t="s">
        <v>19</v>
      </c>
      <c r="K392" s="88" t="s">
        <v>160</v>
      </c>
      <c r="L392" s="88" t="s">
        <v>86</v>
      </c>
      <c r="N392" s="6">
        <f t="shared" si="67"/>
        <v>28.288222222222</v>
      </c>
      <c r="O392" s="6">
        <f t="shared" si="65"/>
        <v>-75.911231999999998</v>
      </c>
    </row>
    <row r="393" spans="2:16" x14ac:dyDescent="0.25">
      <c r="B393" s="88">
        <v>18364000000</v>
      </c>
      <c r="C393" s="88">
        <v>-66.673271</v>
      </c>
      <c r="D393" s="88">
        <v>-56.298209999999997</v>
      </c>
      <c r="F393" s="6">
        <f t="shared" si="66"/>
        <v>29.212444444443999</v>
      </c>
      <c r="G393" s="6">
        <f t="shared" si="64"/>
        <v>-77.351462999999995</v>
      </c>
      <c r="J393" s="88">
        <v>18364000000</v>
      </c>
      <c r="K393" s="88">
        <v>-59.705478999999997</v>
      </c>
      <c r="L393" s="88">
        <v>-48.567497000000003</v>
      </c>
      <c r="N393" s="6">
        <f t="shared" si="67"/>
        <v>29.212444444443999</v>
      </c>
      <c r="O393" s="6">
        <f t="shared" si="65"/>
        <v>-73.389747999999997</v>
      </c>
    </row>
    <row r="394" spans="2:16" x14ac:dyDescent="0.25">
      <c r="B394" s="88">
        <v>19788222222.222</v>
      </c>
      <c r="C394" s="88">
        <v>-71.084372999999999</v>
      </c>
      <c r="D394" s="88">
        <v>-65.642960000000002</v>
      </c>
      <c r="F394" s="6">
        <f t="shared" si="66"/>
        <v>30.136666666667001</v>
      </c>
      <c r="G394" s="6">
        <f t="shared" si="64"/>
        <v>-79.766768999999996</v>
      </c>
      <c r="J394" s="88">
        <v>19788222222.222</v>
      </c>
      <c r="K394" s="88">
        <v>-75.425910999999999</v>
      </c>
      <c r="L394" s="88">
        <v>-68.783409000000006</v>
      </c>
      <c r="N394" s="6">
        <f t="shared" si="67"/>
        <v>30.136666666667001</v>
      </c>
      <c r="O394" s="6">
        <f t="shared" si="65"/>
        <v>-79.620506000000006</v>
      </c>
    </row>
    <row r="395" spans="2:16" x14ac:dyDescent="0.25">
      <c r="B395" s="88">
        <v>21212444444.444</v>
      </c>
      <c r="C395" s="88">
        <v>-83.762626999999995</v>
      </c>
      <c r="D395" s="88">
        <v>-77.545463999999996</v>
      </c>
      <c r="F395" s="6">
        <f t="shared" si="66"/>
        <v>31.060888888889</v>
      </c>
      <c r="G395" s="6">
        <f t="shared" si="64"/>
        <v>-77.870086999999998</v>
      </c>
      <c r="J395" s="88">
        <v>21212444444.444</v>
      </c>
      <c r="K395" s="88">
        <v>-86.529426999999998</v>
      </c>
      <c r="L395" s="88">
        <v>-80.060738000000001</v>
      </c>
      <c r="N395" s="6">
        <f t="shared" si="67"/>
        <v>31.060888888889</v>
      </c>
      <c r="O395" s="6">
        <f t="shared" si="65"/>
        <v>-72.106887999999998</v>
      </c>
    </row>
    <row r="396" spans="2:16" x14ac:dyDescent="0.25">
      <c r="B396" s="88">
        <v>22636666666.667</v>
      </c>
      <c r="C396" s="88">
        <v>-85.555335999999997</v>
      </c>
      <c r="D396" s="88">
        <v>-79.831153999999998</v>
      </c>
      <c r="F396" s="6">
        <f t="shared" si="66"/>
        <v>31.985111111110999</v>
      </c>
      <c r="G396" s="6">
        <f t="shared" si="64"/>
        <v>-79.127403000000001</v>
      </c>
      <c r="J396" s="88">
        <v>22636666666.667</v>
      </c>
      <c r="K396" s="88">
        <v>-77.754020999999995</v>
      </c>
      <c r="L396" s="88">
        <v>-70.519890000000004</v>
      </c>
      <c r="N396" s="6">
        <f t="shared" si="67"/>
        <v>31.985111111110999</v>
      </c>
      <c r="O396" s="6">
        <f t="shared" si="65"/>
        <v>-75.720436000000007</v>
      </c>
    </row>
    <row r="397" spans="2:16" x14ac:dyDescent="0.25">
      <c r="B397" s="88">
        <v>24060888888.889</v>
      </c>
      <c r="C397" s="88">
        <v>-92.959327999999999</v>
      </c>
      <c r="D397" s="88">
        <v>-87.081153999999998</v>
      </c>
      <c r="F397" s="6">
        <f t="shared" si="66"/>
        <v>32.909333333333002</v>
      </c>
      <c r="G397" s="6">
        <f t="shared" si="64"/>
        <v>-84.188514999999995</v>
      </c>
      <c r="J397" s="88">
        <v>24060888888.889</v>
      </c>
      <c r="K397" s="88">
        <v>-68.899322999999995</v>
      </c>
      <c r="L397" s="88">
        <v>-61.340336000000001</v>
      </c>
      <c r="N397" s="6">
        <f t="shared" si="67"/>
        <v>32.909333333333002</v>
      </c>
      <c r="O397" s="6">
        <f t="shared" si="65"/>
        <v>-79.803848000000002</v>
      </c>
    </row>
    <row r="398" spans="2:16" x14ac:dyDescent="0.25">
      <c r="B398" s="88">
        <v>25485111111.111</v>
      </c>
      <c r="C398" s="88">
        <v>-81.424210000000002</v>
      </c>
      <c r="D398" s="88">
        <v>-74.918610000000001</v>
      </c>
      <c r="F398" s="6">
        <f t="shared" si="66"/>
        <v>33.833555555555996</v>
      </c>
      <c r="G398" s="6">
        <f t="shared" si="64"/>
        <v>-86.000038000000004</v>
      </c>
      <c r="J398" s="88">
        <v>25485111111.111</v>
      </c>
      <c r="K398" s="88">
        <v>-62.463439999999999</v>
      </c>
      <c r="L398" s="88">
        <v>-54.743679</v>
      </c>
      <c r="N398" s="6">
        <f t="shared" si="67"/>
        <v>33.833555555555996</v>
      </c>
      <c r="O398" s="6">
        <f t="shared" si="65"/>
        <v>-73.643341000000007</v>
      </c>
    </row>
    <row r="399" spans="2:16" x14ac:dyDescent="0.25">
      <c r="B399" s="88">
        <v>26909333333.333</v>
      </c>
      <c r="C399" s="88">
        <v>-87.175362000000007</v>
      </c>
      <c r="D399" s="88">
        <v>-80.162682000000004</v>
      </c>
      <c r="F399" s="6">
        <f t="shared" si="66"/>
        <v>34.757777777778003</v>
      </c>
      <c r="G399" s="6">
        <f t="shared" si="64"/>
        <v>-82.863297000000003</v>
      </c>
      <c r="J399" s="88">
        <v>26909333333.333</v>
      </c>
      <c r="K399" s="88">
        <v>-67.547828999999993</v>
      </c>
      <c r="L399" s="88">
        <v>-59.693049999999999</v>
      </c>
      <c r="N399" s="6">
        <f t="shared" si="67"/>
        <v>34.757777777778003</v>
      </c>
      <c r="O399" s="6">
        <f t="shared" si="65"/>
        <v>-77.137848000000005</v>
      </c>
    </row>
    <row r="400" spans="2:16" x14ac:dyDescent="0.25">
      <c r="B400" s="88">
        <v>28333555555.556</v>
      </c>
      <c r="C400" s="88">
        <v>-89.288573999999997</v>
      </c>
      <c r="D400" s="88">
        <v>-82.256186999999997</v>
      </c>
      <c r="F400" s="6">
        <f t="shared" si="66"/>
        <v>35.682000000000002</v>
      </c>
      <c r="G400" s="6">
        <f t="shared" si="64"/>
        <v>-78.995582999999996</v>
      </c>
      <c r="J400" s="88">
        <v>28333555555.556</v>
      </c>
      <c r="K400" s="88">
        <v>-77.058753999999993</v>
      </c>
      <c r="L400" s="88">
        <v>-69.540581000000003</v>
      </c>
      <c r="N400" s="6">
        <f t="shared" si="67"/>
        <v>35.682000000000002</v>
      </c>
      <c r="O400" s="6">
        <f t="shared" si="65"/>
        <v>-78.420738</v>
      </c>
    </row>
    <row r="401" spans="2:16" x14ac:dyDescent="0.25">
      <c r="B401" s="88">
        <v>29757777777.778</v>
      </c>
      <c r="C401" s="88">
        <v>-84.379622999999995</v>
      </c>
      <c r="D401" s="88">
        <v>-77.456031999999993</v>
      </c>
      <c r="F401" s="6">
        <f t="shared" si="66"/>
        <v>36.606222222222002</v>
      </c>
      <c r="G401" s="6">
        <f t="shared" si="64"/>
        <v>-95.967094000000003</v>
      </c>
      <c r="J401" s="88">
        <v>29757777777.778</v>
      </c>
      <c r="K401" s="88">
        <v>-74.708518999999995</v>
      </c>
      <c r="L401" s="88">
        <v>-66.883064000000005</v>
      </c>
      <c r="N401" s="6">
        <f t="shared" si="67"/>
        <v>36.606222222222002</v>
      </c>
      <c r="O401" s="6">
        <f t="shared" si="65"/>
        <v>-80.796126999999998</v>
      </c>
    </row>
    <row r="402" spans="2:16" x14ac:dyDescent="0.25">
      <c r="B402" s="88">
        <v>31182000000</v>
      </c>
      <c r="C402" s="88">
        <v>-84.773910999999998</v>
      </c>
      <c r="D402" s="88">
        <v>-78.013221999999999</v>
      </c>
      <c r="F402" s="6">
        <f t="shared" si="66"/>
        <v>37.530444444444001</v>
      </c>
      <c r="G402" s="6">
        <f t="shared" si="64"/>
        <v>-79.135070999999996</v>
      </c>
      <c r="J402" s="88">
        <v>31182000000</v>
      </c>
      <c r="K402" s="88">
        <v>-81.480857999999998</v>
      </c>
      <c r="L402" s="88">
        <v>-73.413452000000007</v>
      </c>
      <c r="N402" s="6">
        <f t="shared" si="67"/>
        <v>37.530444444444001</v>
      </c>
      <c r="O402" s="6">
        <f t="shared" si="65"/>
        <v>-73.447693000000001</v>
      </c>
    </row>
    <row r="403" spans="2:16" x14ac:dyDescent="0.25">
      <c r="B403" s="88">
        <v>32606222222.222</v>
      </c>
      <c r="C403" s="88">
        <v>-86.203963999999999</v>
      </c>
      <c r="D403" s="88">
        <v>-79.291145</v>
      </c>
      <c r="F403" s="6">
        <f t="shared" si="66"/>
        <v>38.454666666667002</v>
      </c>
      <c r="G403" s="6">
        <f t="shared" si="64"/>
        <v>-97.121825999999999</v>
      </c>
      <c r="J403" s="88">
        <v>32606222222.222</v>
      </c>
      <c r="K403" s="88">
        <v>-84.450378000000001</v>
      </c>
      <c r="L403" s="88">
        <v>-76.329078999999993</v>
      </c>
      <c r="N403" s="6">
        <f t="shared" si="67"/>
        <v>38.454666666667002</v>
      </c>
      <c r="O403" s="6">
        <f t="shared" si="65"/>
        <v>-71.946121000000005</v>
      </c>
    </row>
    <row r="404" spans="2:16" x14ac:dyDescent="0.25">
      <c r="B404" s="88">
        <v>34030444444.444</v>
      </c>
      <c r="C404" s="88">
        <v>-96.930580000000006</v>
      </c>
      <c r="D404" s="88">
        <v>-89.627585999999994</v>
      </c>
      <c r="F404" s="6">
        <f t="shared" si="66"/>
        <v>39.378888888889001</v>
      </c>
      <c r="G404" s="6">
        <f t="shared" si="64"/>
        <v>-81.567406000000005</v>
      </c>
      <c r="J404" s="88">
        <v>34030444444.444</v>
      </c>
      <c r="K404" s="88">
        <v>-78.003281000000001</v>
      </c>
      <c r="L404" s="88">
        <v>-69.967383999999996</v>
      </c>
      <c r="N404" s="6">
        <f t="shared" si="67"/>
        <v>39.378888888889001</v>
      </c>
      <c r="O404" s="6">
        <f t="shared" si="65"/>
        <v>-70.154304999999994</v>
      </c>
    </row>
    <row r="405" spans="2:16" x14ac:dyDescent="0.25">
      <c r="B405" s="88">
        <v>35454666666.667</v>
      </c>
      <c r="C405" s="88">
        <v>-92.882568000000006</v>
      </c>
      <c r="D405" s="88">
        <v>-84.954262</v>
      </c>
      <c r="F405" s="6">
        <f t="shared" si="66"/>
        <v>40.303111111111001</v>
      </c>
      <c r="G405" s="6">
        <f t="shared" si="64"/>
        <v>-72.547629999999998</v>
      </c>
      <c r="J405" s="88">
        <v>35454666666.667</v>
      </c>
      <c r="K405" s="88">
        <v>-75.831947</v>
      </c>
      <c r="L405" s="88">
        <v>-67.751839000000004</v>
      </c>
      <c r="N405" s="6">
        <f t="shared" si="67"/>
        <v>40.303111111111001</v>
      </c>
      <c r="O405" s="6">
        <f t="shared" si="65"/>
        <v>-91.825989000000007</v>
      </c>
    </row>
    <row r="406" spans="2:16" x14ac:dyDescent="0.25">
      <c r="B406" s="88">
        <v>36878888888.889</v>
      </c>
      <c r="C406" s="88">
        <v>-80.407416999999995</v>
      </c>
      <c r="D406" s="88">
        <v>-70.994811999999996</v>
      </c>
      <c r="F406" s="6">
        <f t="shared" si="66"/>
        <v>41.227333333333</v>
      </c>
      <c r="G406" s="6">
        <f t="shared" si="64"/>
        <v>-74.335685999999995</v>
      </c>
      <c r="J406" s="88">
        <v>36878888888.889</v>
      </c>
      <c r="K406" s="88">
        <v>-68.628913999999995</v>
      </c>
      <c r="L406" s="88">
        <v>-60.377605000000003</v>
      </c>
      <c r="N406" s="6">
        <f t="shared" si="67"/>
        <v>41.227333333333</v>
      </c>
      <c r="O406" s="6">
        <f t="shared" si="65"/>
        <v>-74.962676999999999</v>
      </c>
    </row>
    <row r="407" spans="2:16" x14ac:dyDescent="0.25">
      <c r="B407" s="88">
        <v>38303111111.111</v>
      </c>
      <c r="C407" s="88">
        <v>-88.194298000000003</v>
      </c>
      <c r="D407" s="88">
        <v>-78.203636000000003</v>
      </c>
      <c r="F407" s="6">
        <f t="shared" si="66"/>
        <v>42.151555555556001</v>
      </c>
      <c r="G407" s="6">
        <f t="shared" si="64"/>
        <v>-80.061881999999997</v>
      </c>
      <c r="J407" s="88">
        <v>38303111111.111</v>
      </c>
      <c r="K407" s="88">
        <v>-68.205428999999995</v>
      </c>
      <c r="L407" s="88">
        <v>-59.007888999999999</v>
      </c>
      <c r="N407" s="6">
        <f t="shared" si="67"/>
        <v>42.151555555556001</v>
      </c>
      <c r="O407" s="6">
        <f t="shared" si="65"/>
        <v>-68.270949999999999</v>
      </c>
    </row>
    <row r="408" spans="2:16" x14ac:dyDescent="0.25">
      <c r="B408" s="88">
        <v>39727333333.333</v>
      </c>
      <c r="C408" s="88">
        <v>-90.928284000000005</v>
      </c>
      <c r="D408" s="88">
        <v>-81.285683000000006</v>
      </c>
      <c r="F408" s="6">
        <f t="shared" si="66"/>
        <v>43.075777777778001</v>
      </c>
      <c r="G408" s="6">
        <f t="shared" si="64"/>
        <v>-74.595100000000002</v>
      </c>
      <c r="J408" s="88">
        <v>39727333333.333</v>
      </c>
      <c r="K408" s="88">
        <v>-68.440749999999994</v>
      </c>
      <c r="L408" s="88">
        <v>-58.288367999999998</v>
      </c>
      <c r="N408" s="6">
        <f t="shared" si="67"/>
        <v>43.075777777778001</v>
      </c>
      <c r="O408" s="6">
        <f t="shared" si="65"/>
        <v>-74.255318000000003</v>
      </c>
    </row>
    <row r="409" spans="2:16" x14ac:dyDescent="0.25">
      <c r="B409" s="88">
        <v>41151555555.556</v>
      </c>
      <c r="C409" s="88">
        <v>-85.803909000000004</v>
      </c>
      <c r="D409" s="88">
        <v>-76.722358999999997</v>
      </c>
      <c r="F409" s="6">
        <f t="shared" si="66"/>
        <v>44</v>
      </c>
      <c r="G409" s="6">
        <f t="shared" si="64"/>
        <v>-68.896652000000003</v>
      </c>
      <c r="J409" s="88">
        <v>41151555555.556</v>
      </c>
      <c r="K409" s="88">
        <v>-91.574234000000004</v>
      </c>
      <c r="L409" s="88">
        <v>-81.147887999999995</v>
      </c>
      <c r="N409" s="6">
        <f t="shared" si="67"/>
        <v>44</v>
      </c>
      <c r="O409" s="6">
        <f t="shared" si="65"/>
        <v>-75.990172999999999</v>
      </c>
    </row>
    <row r="410" spans="2:16" x14ac:dyDescent="0.25">
      <c r="B410" s="88">
        <v>42575777777.778</v>
      </c>
      <c r="C410" s="88">
        <v>-86.739600999999993</v>
      </c>
      <c r="D410" s="88">
        <v>-77.023964000000007</v>
      </c>
      <c r="F410" s="6" t="s">
        <v>21</v>
      </c>
      <c r="J410" s="88">
        <v>42575777777.778</v>
      </c>
      <c r="K410" s="88">
        <v>-69.746703999999994</v>
      </c>
      <c r="L410" s="88">
        <v>-59.080886999999997</v>
      </c>
      <c r="N410" s="6" t="s">
        <v>21</v>
      </c>
    </row>
    <row r="411" spans="2:16" x14ac:dyDescent="0.25">
      <c r="B411" s="88">
        <v>44000000000</v>
      </c>
      <c r="C411" s="88">
        <v>-88.492226000000002</v>
      </c>
      <c r="D411" s="88">
        <v>-76.529335000000003</v>
      </c>
      <c r="J411" s="88">
        <v>44000000000</v>
      </c>
      <c r="K411" s="88">
        <v>-69.165604000000002</v>
      </c>
      <c r="L411" s="88">
        <v>-59.401130999999999</v>
      </c>
    </row>
    <row r="412" spans="2:16" x14ac:dyDescent="0.25">
      <c r="B412" s="88" t="s">
        <v>21</v>
      </c>
      <c r="J412" s="88" t="s">
        <v>21</v>
      </c>
    </row>
    <row r="413" spans="2:16" x14ac:dyDescent="0.25">
      <c r="F413" s="6" t="s">
        <v>59</v>
      </c>
      <c r="N413" s="6" t="s">
        <v>59</v>
      </c>
    </row>
    <row r="414" spans="2:16" ht="15.75" x14ac:dyDescent="0.25">
      <c r="F414" s="6" t="s">
        <v>19</v>
      </c>
      <c r="G414" s="6" t="str">
        <f t="shared" ref="G414:G433" si="68">D440</f>
        <v>4Ix4L dBc Log Mag(dB)</v>
      </c>
      <c r="H414" s="35">
        <v>4</v>
      </c>
      <c r="N414" s="6" t="s">
        <v>19</v>
      </c>
      <c r="O414" s="6" t="str">
        <f t="shared" ref="O414:O433" si="69">L440</f>
        <v>4Ix4L dBc Log Mag(dB)</v>
      </c>
      <c r="P414" s="35">
        <v>4</v>
      </c>
    </row>
    <row r="415" spans="2:16" ht="15.75" x14ac:dyDescent="0.25">
      <c r="B415" s="88" t="s">
        <v>57</v>
      </c>
      <c r="F415" s="6">
        <f t="shared" ref="F415:F433" si="70">B441/1000000000</f>
        <v>36.363999999999997</v>
      </c>
      <c r="G415" s="6">
        <f t="shared" si="68"/>
        <v>-68.562561000000002</v>
      </c>
      <c r="H415" s="36">
        <f>ABS(AVERAGE(G415:G433)-(H414-1)*10)</f>
        <v>106.26054947368419</v>
      </c>
      <c r="J415" s="88" t="s">
        <v>57</v>
      </c>
      <c r="N415" s="6">
        <f t="shared" ref="N415:N433" si="71">J441/1000000000</f>
        <v>36.363999999999997</v>
      </c>
      <c r="O415" s="6">
        <f t="shared" si="69"/>
        <v>-50.265155999999998</v>
      </c>
      <c r="P415" s="36">
        <f>ABS(AVERAGE(O415:O433)-(P414-1)*10)</f>
        <v>98.231408578947367</v>
      </c>
    </row>
    <row r="416" spans="2:16" x14ac:dyDescent="0.25">
      <c r="B416" s="88" t="s">
        <v>19</v>
      </c>
      <c r="C416" s="88" t="s">
        <v>161</v>
      </c>
      <c r="D416" s="88" t="s">
        <v>87</v>
      </c>
      <c r="F416" s="6">
        <f t="shared" si="70"/>
        <v>36.788222222222004</v>
      </c>
      <c r="G416" s="6">
        <f t="shared" si="68"/>
        <v>-76.666595000000001</v>
      </c>
      <c r="J416" s="88" t="s">
        <v>19</v>
      </c>
      <c r="K416" s="88" t="s">
        <v>161</v>
      </c>
      <c r="L416" s="88" t="s">
        <v>87</v>
      </c>
      <c r="N416" s="6">
        <f t="shared" si="71"/>
        <v>36.788222222222004</v>
      </c>
      <c r="O416" s="6">
        <f t="shared" si="69"/>
        <v>-54.680388999999998</v>
      </c>
    </row>
    <row r="417" spans="2:15" x14ac:dyDescent="0.25">
      <c r="B417" s="88">
        <v>27364000000</v>
      </c>
      <c r="C417" s="88">
        <v>-82.473731999999998</v>
      </c>
      <c r="D417" s="88">
        <v>-72.098670999999996</v>
      </c>
      <c r="F417" s="6">
        <f t="shared" si="70"/>
        <v>37.212444444444003</v>
      </c>
      <c r="G417" s="6">
        <f t="shared" si="68"/>
        <v>-76.439812000000003</v>
      </c>
      <c r="J417" s="88">
        <v>27364000000</v>
      </c>
      <c r="K417" s="88">
        <v>-76.856560000000002</v>
      </c>
      <c r="L417" s="88">
        <v>-65.718581999999998</v>
      </c>
      <c r="N417" s="6">
        <f t="shared" si="71"/>
        <v>37.212444444444003</v>
      </c>
      <c r="O417" s="6">
        <f t="shared" si="69"/>
        <v>-58.051291999999997</v>
      </c>
    </row>
    <row r="418" spans="2:15" x14ac:dyDescent="0.25">
      <c r="B418" s="88">
        <v>28288222222.222</v>
      </c>
      <c r="C418" s="88">
        <v>-87.949485999999993</v>
      </c>
      <c r="D418" s="88">
        <v>-82.508071999999999</v>
      </c>
      <c r="F418" s="6">
        <f t="shared" si="70"/>
        <v>37.636666666666997</v>
      </c>
      <c r="G418" s="6">
        <f t="shared" si="68"/>
        <v>-85.378822</v>
      </c>
      <c r="J418" s="88">
        <v>28288222222.222</v>
      </c>
      <c r="K418" s="88">
        <v>-82.553734000000006</v>
      </c>
      <c r="L418" s="88">
        <v>-75.911231999999998</v>
      </c>
      <c r="N418" s="6">
        <f t="shared" si="71"/>
        <v>37.636666666666997</v>
      </c>
      <c r="O418" s="6">
        <f t="shared" si="69"/>
        <v>-61.386448000000001</v>
      </c>
    </row>
    <row r="419" spans="2:15" x14ac:dyDescent="0.25">
      <c r="B419" s="88">
        <v>29212444444.444</v>
      </c>
      <c r="C419" s="88">
        <v>-83.568634000000003</v>
      </c>
      <c r="D419" s="88">
        <v>-77.351462999999995</v>
      </c>
      <c r="F419" s="6">
        <f t="shared" si="70"/>
        <v>38.060888888888996</v>
      </c>
      <c r="G419" s="6">
        <f t="shared" si="68"/>
        <v>-76.480041999999997</v>
      </c>
      <c r="J419" s="88">
        <v>29212444444.444</v>
      </c>
      <c r="K419" s="88">
        <v>-79.858436999999995</v>
      </c>
      <c r="L419" s="88">
        <v>-73.389747999999997</v>
      </c>
      <c r="N419" s="6">
        <f t="shared" si="71"/>
        <v>38.060888888888996</v>
      </c>
      <c r="O419" s="6">
        <f t="shared" si="69"/>
        <v>-59.635348999999998</v>
      </c>
    </row>
    <row r="420" spans="2:15" x14ac:dyDescent="0.25">
      <c r="B420" s="88">
        <v>30136666666.667</v>
      </c>
      <c r="C420" s="88">
        <v>-85.490943999999999</v>
      </c>
      <c r="D420" s="88">
        <v>-79.766768999999996</v>
      </c>
      <c r="F420" s="6">
        <f t="shared" si="70"/>
        <v>38.485111111111003</v>
      </c>
      <c r="G420" s="6">
        <f t="shared" si="68"/>
        <v>-74.610291000000004</v>
      </c>
      <c r="J420" s="88">
        <v>30136666666.667</v>
      </c>
      <c r="K420" s="88">
        <v>-86.854645000000005</v>
      </c>
      <c r="L420" s="88">
        <v>-79.620506000000006</v>
      </c>
      <c r="N420" s="6">
        <f t="shared" si="71"/>
        <v>38.485111111111003</v>
      </c>
      <c r="O420" s="6">
        <f t="shared" si="69"/>
        <v>-61.211844999999997</v>
      </c>
    </row>
    <row r="421" spans="2:15" x14ac:dyDescent="0.25">
      <c r="B421" s="88">
        <v>31060888888.889</v>
      </c>
      <c r="C421" s="88">
        <v>-83.748253000000005</v>
      </c>
      <c r="D421" s="88">
        <v>-77.870086999999998</v>
      </c>
      <c r="F421" s="6">
        <f t="shared" si="70"/>
        <v>38.909333333333002</v>
      </c>
      <c r="G421" s="6">
        <f t="shared" si="68"/>
        <v>-76.312720999999996</v>
      </c>
      <c r="J421" s="88">
        <v>31060888888.889</v>
      </c>
      <c r="K421" s="88">
        <v>-79.665870999999996</v>
      </c>
      <c r="L421" s="88">
        <v>-72.106887999999998</v>
      </c>
      <c r="N421" s="6">
        <f t="shared" si="71"/>
        <v>38.909333333333002</v>
      </c>
      <c r="O421" s="6">
        <f t="shared" si="69"/>
        <v>-64.001427000000007</v>
      </c>
    </row>
    <row r="422" spans="2:15" x14ac:dyDescent="0.25">
      <c r="B422" s="88">
        <v>31985111111.111</v>
      </c>
      <c r="C422" s="88">
        <v>-85.633010999999996</v>
      </c>
      <c r="D422" s="88">
        <v>-79.127403000000001</v>
      </c>
      <c r="F422" s="6">
        <f t="shared" si="70"/>
        <v>39.333555555555996</v>
      </c>
      <c r="G422" s="6">
        <f t="shared" si="68"/>
        <v>-94.198761000000005</v>
      </c>
      <c r="J422" s="88">
        <v>31985111111.111</v>
      </c>
      <c r="K422" s="88">
        <v>-83.440201000000002</v>
      </c>
      <c r="L422" s="88">
        <v>-75.720436000000007</v>
      </c>
      <c r="N422" s="6">
        <f t="shared" si="71"/>
        <v>39.333555555555996</v>
      </c>
      <c r="O422" s="6">
        <f t="shared" si="69"/>
        <v>-67.809464000000006</v>
      </c>
    </row>
    <row r="423" spans="2:15" x14ac:dyDescent="0.25">
      <c r="B423" s="88">
        <v>32909333333.333</v>
      </c>
      <c r="C423" s="88">
        <v>-91.201194999999998</v>
      </c>
      <c r="D423" s="88">
        <v>-84.188514999999995</v>
      </c>
      <c r="F423" s="6">
        <f t="shared" si="70"/>
        <v>39.757777777778003</v>
      </c>
      <c r="G423" s="6">
        <f t="shared" si="68"/>
        <v>-72.112862000000007</v>
      </c>
      <c r="J423" s="88">
        <v>32909333333.333</v>
      </c>
      <c r="K423" s="88">
        <v>-87.658630000000002</v>
      </c>
      <c r="L423" s="88">
        <v>-79.803848000000002</v>
      </c>
      <c r="N423" s="6">
        <f t="shared" si="71"/>
        <v>39.757777777778003</v>
      </c>
      <c r="O423" s="6">
        <f t="shared" si="69"/>
        <v>-73.919449</v>
      </c>
    </row>
    <row r="424" spans="2:15" x14ac:dyDescent="0.25">
      <c r="B424" s="88">
        <v>33833555555.556</v>
      </c>
      <c r="C424" s="88">
        <v>-93.032425000000003</v>
      </c>
      <c r="D424" s="88">
        <v>-86.000038000000004</v>
      </c>
      <c r="F424" s="6">
        <f t="shared" si="70"/>
        <v>40.182000000000002</v>
      </c>
      <c r="G424" s="6">
        <f t="shared" si="68"/>
        <v>-77.190772999999993</v>
      </c>
      <c r="J424" s="88">
        <v>33833555555.556</v>
      </c>
      <c r="K424" s="88">
        <v>-81.161513999999997</v>
      </c>
      <c r="L424" s="88">
        <v>-73.643341000000007</v>
      </c>
      <c r="N424" s="6">
        <f t="shared" si="71"/>
        <v>40.182000000000002</v>
      </c>
      <c r="O424" s="6">
        <f t="shared" si="69"/>
        <v>-72.020576000000005</v>
      </c>
    </row>
    <row r="425" spans="2:15" x14ac:dyDescent="0.25">
      <c r="B425" s="88">
        <v>34757777777.778</v>
      </c>
      <c r="C425" s="88">
        <v>-89.786888000000005</v>
      </c>
      <c r="D425" s="88">
        <v>-82.863297000000003</v>
      </c>
      <c r="F425" s="6">
        <f t="shared" si="70"/>
        <v>40.606222222222002</v>
      </c>
      <c r="G425" s="6">
        <f t="shared" si="68"/>
        <v>-71.842963999999995</v>
      </c>
      <c r="J425" s="88">
        <v>34757777777.778</v>
      </c>
      <c r="K425" s="88">
        <v>-84.963302999999996</v>
      </c>
      <c r="L425" s="88">
        <v>-77.137848000000005</v>
      </c>
      <c r="N425" s="6">
        <f t="shared" si="71"/>
        <v>40.606222222222002</v>
      </c>
      <c r="O425" s="6">
        <f t="shared" si="69"/>
        <v>-80.75779</v>
      </c>
    </row>
    <row r="426" spans="2:15" x14ac:dyDescent="0.25">
      <c r="B426" s="88">
        <v>35682000000</v>
      </c>
      <c r="C426" s="88">
        <v>-85.756264000000002</v>
      </c>
      <c r="D426" s="88">
        <v>-78.995582999999996</v>
      </c>
      <c r="F426" s="6">
        <f t="shared" si="70"/>
        <v>41.030444444444001</v>
      </c>
      <c r="G426" s="6">
        <f t="shared" si="68"/>
        <v>-72.116225999999997</v>
      </c>
      <c r="J426" s="88">
        <v>35682000000</v>
      </c>
      <c r="K426" s="88">
        <v>-86.488151999999999</v>
      </c>
      <c r="L426" s="88">
        <v>-78.420738</v>
      </c>
      <c r="N426" s="6">
        <f t="shared" si="71"/>
        <v>41.030444444444001</v>
      </c>
      <c r="O426" s="6">
        <f t="shared" si="69"/>
        <v>-72.651702999999998</v>
      </c>
    </row>
    <row r="427" spans="2:15" x14ac:dyDescent="0.25">
      <c r="B427" s="88">
        <v>36606222222.222</v>
      </c>
      <c r="C427" s="88">
        <v>-102.87991</v>
      </c>
      <c r="D427" s="88">
        <v>-95.967094000000003</v>
      </c>
      <c r="F427" s="6">
        <f t="shared" si="70"/>
        <v>41.454666666667002</v>
      </c>
      <c r="G427" s="6">
        <f t="shared" si="68"/>
        <v>-81.625107</v>
      </c>
      <c r="J427" s="88">
        <v>36606222222.222</v>
      </c>
      <c r="K427" s="88">
        <v>-88.917434999999998</v>
      </c>
      <c r="L427" s="88">
        <v>-80.796126999999998</v>
      </c>
      <c r="N427" s="6">
        <f t="shared" si="71"/>
        <v>41.454666666667002</v>
      </c>
      <c r="O427" s="6">
        <f t="shared" si="69"/>
        <v>-72.845039</v>
      </c>
    </row>
    <row r="428" spans="2:15" x14ac:dyDescent="0.25">
      <c r="B428" s="88">
        <v>37530444444.444</v>
      </c>
      <c r="C428" s="88">
        <v>-86.438064999999995</v>
      </c>
      <c r="D428" s="88">
        <v>-79.135070999999996</v>
      </c>
      <c r="F428" s="6">
        <f t="shared" si="70"/>
        <v>41.878888888889001</v>
      </c>
      <c r="G428" s="6">
        <f t="shared" si="68"/>
        <v>-76.470398000000003</v>
      </c>
      <c r="J428" s="88">
        <v>37530444444.444</v>
      </c>
      <c r="K428" s="88">
        <v>-81.483588999999995</v>
      </c>
      <c r="L428" s="88">
        <v>-73.447693000000001</v>
      </c>
      <c r="N428" s="6">
        <f t="shared" si="71"/>
        <v>41.878888888889001</v>
      </c>
      <c r="O428" s="6">
        <f t="shared" si="69"/>
        <v>-77.387314000000003</v>
      </c>
    </row>
    <row r="429" spans="2:15" x14ac:dyDescent="0.25">
      <c r="B429" s="88">
        <v>38454666666.667</v>
      </c>
      <c r="C429" s="88">
        <v>-105.05013</v>
      </c>
      <c r="D429" s="88">
        <v>-97.121825999999999</v>
      </c>
      <c r="F429" s="6">
        <f t="shared" si="70"/>
        <v>42.303111111111001</v>
      </c>
      <c r="G429" s="6">
        <f t="shared" si="68"/>
        <v>-79.131393000000003</v>
      </c>
      <c r="J429" s="88">
        <v>38454666666.667</v>
      </c>
      <c r="K429" s="88">
        <v>-80.026222000000004</v>
      </c>
      <c r="L429" s="88">
        <v>-71.946121000000005</v>
      </c>
      <c r="N429" s="6">
        <f t="shared" si="71"/>
        <v>42.303111111111001</v>
      </c>
      <c r="O429" s="6">
        <f t="shared" si="69"/>
        <v>-67.268508999999995</v>
      </c>
    </row>
    <row r="430" spans="2:15" x14ac:dyDescent="0.25">
      <c r="B430" s="88">
        <v>39378888888.889</v>
      </c>
      <c r="C430" s="88">
        <v>-90.980011000000005</v>
      </c>
      <c r="D430" s="88">
        <v>-81.567406000000005</v>
      </c>
      <c r="F430" s="6">
        <f t="shared" si="70"/>
        <v>42.727333333333</v>
      </c>
      <c r="G430" s="6">
        <f t="shared" si="68"/>
        <v>-71.821715999999995</v>
      </c>
      <c r="J430" s="88">
        <v>39378888888.889</v>
      </c>
      <c r="K430" s="88">
        <v>-78.405617000000007</v>
      </c>
      <c r="L430" s="88">
        <v>-70.154304999999994</v>
      </c>
      <c r="N430" s="6">
        <f t="shared" si="71"/>
        <v>42.727333333333</v>
      </c>
      <c r="O430" s="6">
        <f t="shared" si="69"/>
        <v>-81.198006000000007</v>
      </c>
    </row>
    <row r="431" spans="2:15" x14ac:dyDescent="0.25">
      <c r="B431" s="88">
        <v>40303111111.111</v>
      </c>
      <c r="C431" s="88">
        <v>-82.538291999999998</v>
      </c>
      <c r="D431" s="88">
        <v>-72.547629999999998</v>
      </c>
      <c r="F431" s="6">
        <f t="shared" si="70"/>
        <v>43.151555555556001</v>
      </c>
      <c r="G431" s="6">
        <f t="shared" si="68"/>
        <v>-76.768265</v>
      </c>
      <c r="J431" s="88">
        <v>40303111111.111</v>
      </c>
      <c r="K431" s="88">
        <v>-101.02352</v>
      </c>
      <c r="L431" s="88">
        <v>-91.825989000000007</v>
      </c>
      <c r="N431" s="6">
        <f t="shared" si="71"/>
        <v>43.151555555556001</v>
      </c>
      <c r="O431" s="6">
        <f t="shared" si="69"/>
        <v>-75.94162</v>
      </c>
    </row>
    <row r="432" spans="2:15" x14ac:dyDescent="0.25">
      <c r="B432" s="88">
        <v>41227333333.333</v>
      </c>
      <c r="C432" s="88">
        <v>-83.978286999999995</v>
      </c>
      <c r="D432" s="88">
        <v>-74.335685999999995</v>
      </c>
      <c r="F432" s="6">
        <f t="shared" si="70"/>
        <v>43.575777777778001</v>
      </c>
      <c r="G432" s="6">
        <f t="shared" si="68"/>
        <v>-69.508156</v>
      </c>
      <c r="J432" s="88">
        <v>41227333333.333</v>
      </c>
      <c r="K432" s="88">
        <v>-85.115066999999996</v>
      </c>
      <c r="L432" s="88">
        <v>-74.962676999999999</v>
      </c>
      <c r="N432" s="6">
        <f t="shared" si="71"/>
        <v>43.575777777778001</v>
      </c>
      <c r="O432" s="6">
        <f t="shared" si="69"/>
        <v>-73.344643000000005</v>
      </c>
    </row>
    <row r="433" spans="2:16" x14ac:dyDescent="0.25">
      <c r="B433" s="88">
        <v>42151555555.556</v>
      </c>
      <c r="C433" s="88">
        <v>-89.143439999999998</v>
      </c>
      <c r="D433" s="88">
        <v>-80.061881999999997</v>
      </c>
      <c r="F433" s="6">
        <f t="shared" si="70"/>
        <v>44</v>
      </c>
      <c r="G433" s="6">
        <f t="shared" si="68"/>
        <v>-71.712975</v>
      </c>
      <c r="J433" s="88">
        <v>42151555555.556</v>
      </c>
      <c r="K433" s="88">
        <v>-78.697295999999994</v>
      </c>
      <c r="L433" s="88">
        <v>-68.270949999999999</v>
      </c>
      <c r="N433" s="6">
        <f t="shared" si="71"/>
        <v>44</v>
      </c>
      <c r="O433" s="6">
        <f t="shared" si="69"/>
        <v>-72.020743999999993</v>
      </c>
    </row>
    <row r="434" spans="2:16" x14ac:dyDescent="0.25">
      <c r="B434" s="88">
        <v>43075777777.778</v>
      </c>
      <c r="C434" s="88">
        <v>-84.310744999999997</v>
      </c>
      <c r="D434" s="88">
        <v>-74.595100000000002</v>
      </c>
      <c r="F434" s="6" t="s">
        <v>21</v>
      </c>
      <c r="J434" s="88">
        <v>43075777777.778</v>
      </c>
      <c r="K434" s="88">
        <v>-84.921143000000001</v>
      </c>
      <c r="L434" s="88">
        <v>-74.255318000000003</v>
      </c>
      <c r="N434" s="6" t="s">
        <v>21</v>
      </c>
    </row>
    <row r="435" spans="2:16" x14ac:dyDescent="0.25">
      <c r="B435" s="88">
        <v>44000000000</v>
      </c>
      <c r="C435" s="88">
        <v>-80.859543000000002</v>
      </c>
      <c r="D435" s="88">
        <v>-68.896652000000003</v>
      </c>
      <c r="J435" s="88">
        <v>44000000000</v>
      </c>
      <c r="K435" s="88">
        <v>-85.754645999999994</v>
      </c>
      <c r="L435" s="88">
        <v>-75.990172999999999</v>
      </c>
    </row>
    <row r="436" spans="2:16" x14ac:dyDescent="0.25">
      <c r="B436" s="88" t="s">
        <v>21</v>
      </c>
      <c r="J436" s="88" t="s">
        <v>21</v>
      </c>
    </row>
    <row r="437" spans="2:16" x14ac:dyDescent="0.25">
      <c r="F437" s="6" t="s">
        <v>61</v>
      </c>
      <c r="N437" s="6" t="s">
        <v>61</v>
      </c>
    </row>
    <row r="438" spans="2:16" ht="15.75" x14ac:dyDescent="0.25">
      <c r="F438" s="6" t="s">
        <v>19</v>
      </c>
      <c r="G438" s="6" t="str">
        <f t="shared" ref="G438:G457" si="72">D464</f>
        <v>4Ix5L dBc Log Mag(dB)</v>
      </c>
      <c r="H438" s="35">
        <v>4</v>
      </c>
      <c r="N438" s="6" t="s">
        <v>19</v>
      </c>
      <c r="O438" s="6" t="str">
        <f t="shared" ref="O438:O457" si="73">L464</f>
        <v>4Ix5L dBc Log Mag(dB)</v>
      </c>
      <c r="P438" s="35">
        <v>4</v>
      </c>
    </row>
    <row r="439" spans="2:16" ht="15.75" x14ac:dyDescent="0.25">
      <c r="B439" s="88" t="s">
        <v>59</v>
      </c>
      <c r="F439" s="6">
        <f t="shared" ref="F439:F457" si="74">B465/1000000000</f>
        <v>24.596</v>
      </c>
      <c r="G439" s="6">
        <f t="shared" si="72"/>
        <v>-77.127883999999995</v>
      </c>
      <c r="H439" s="36">
        <f>ABS(AVERAGE(G439:G457)-(H438-1)*10)</f>
        <v>108.44511936842105</v>
      </c>
      <c r="J439" s="88" t="s">
        <v>59</v>
      </c>
      <c r="N439" s="6">
        <f t="shared" ref="N439:N457" si="75">J465/1000000000</f>
        <v>24.596</v>
      </c>
      <c r="O439" s="6">
        <f t="shared" si="73"/>
        <v>-75.500870000000006</v>
      </c>
      <c r="P439" s="36">
        <f>ABS(AVERAGE(O439:O457)-(P438-1)*10)</f>
        <v>109.92617278947367</v>
      </c>
    </row>
    <row r="440" spans="2:16" x14ac:dyDescent="0.25">
      <c r="B440" s="88" t="s">
        <v>19</v>
      </c>
      <c r="C440" s="88" t="s">
        <v>162</v>
      </c>
      <c r="D440" s="88" t="s">
        <v>88</v>
      </c>
      <c r="F440" s="6">
        <f t="shared" si="74"/>
        <v>25.673999999999999</v>
      </c>
      <c r="G440" s="6">
        <f t="shared" si="72"/>
        <v>-88.130523999999994</v>
      </c>
      <c r="J440" s="88" t="s">
        <v>19</v>
      </c>
      <c r="K440" s="88" t="s">
        <v>162</v>
      </c>
      <c r="L440" s="88" t="s">
        <v>88</v>
      </c>
      <c r="N440" s="6">
        <f t="shared" si="75"/>
        <v>25.673999999999999</v>
      </c>
      <c r="O440" s="6">
        <f t="shared" si="73"/>
        <v>-82.407866999999996</v>
      </c>
    </row>
    <row r="441" spans="2:16" x14ac:dyDescent="0.25">
      <c r="B441" s="88">
        <v>36364000000</v>
      </c>
      <c r="C441" s="88">
        <v>-78.937622000000005</v>
      </c>
      <c r="D441" s="88">
        <v>-68.562561000000002</v>
      </c>
      <c r="F441" s="6">
        <f t="shared" si="74"/>
        <v>26.751999999999999</v>
      </c>
      <c r="G441" s="6">
        <f t="shared" si="72"/>
        <v>-85.975769</v>
      </c>
      <c r="J441" s="88">
        <v>36364000000</v>
      </c>
      <c r="K441" s="88">
        <v>-61.403137000000001</v>
      </c>
      <c r="L441" s="88">
        <v>-50.265155999999998</v>
      </c>
      <c r="N441" s="6">
        <f t="shared" si="75"/>
        <v>26.751999999999999</v>
      </c>
      <c r="O441" s="6">
        <f t="shared" si="73"/>
        <v>-98.861855000000006</v>
      </c>
    </row>
    <row r="442" spans="2:16" x14ac:dyDescent="0.25">
      <c r="B442" s="88">
        <v>36788222222.222</v>
      </c>
      <c r="C442" s="88">
        <v>-82.108008999999996</v>
      </c>
      <c r="D442" s="88">
        <v>-76.666595000000001</v>
      </c>
      <c r="F442" s="6">
        <f t="shared" si="74"/>
        <v>27.83</v>
      </c>
      <c r="G442" s="6">
        <f t="shared" si="72"/>
        <v>-84.219566</v>
      </c>
      <c r="J442" s="88">
        <v>36788222222.222</v>
      </c>
      <c r="K442" s="88">
        <v>-61.322895000000003</v>
      </c>
      <c r="L442" s="88">
        <v>-54.680388999999998</v>
      </c>
      <c r="N442" s="6">
        <f t="shared" si="75"/>
        <v>27.83</v>
      </c>
      <c r="O442" s="6">
        <f t="shared" si="73"/>
        <v>-79.039253000000002</v>
      </c>
    </row>
    <row r="443" spans="2:16" x14ac:dyDescent="0.25">
      <c r="B443" s="88">
        <v>37212444444.444</v>
      </c>
      <c r="C443" s="88">
        <v>-82.656975000000003</v>
      </c>
      <c r="D443" s="88">
        <v>-76.439812000000003</v>
      </c>
      <c r="F443" s="6">
        <f t="shared" si="74"/>
        <v>28.908000000000001</v>
      </c>
      <c r="G443" s="6">
        <f t="shared" si="72"/>
        <v>-76.017287999999994</v>
      </c>
      <c r="J443" s="88">
        <v>37212444444.444</v>
      </c>
      <c r="K443" s="88">
        <v>-64.519981000000001</v>
      </c>
      <c r="L443" s="88">
        <v>-58.051291999999997</v>
      </c>
      <c r="N443" s="6">
        <f t="shared" si="75"/>
        <v>28.908000000000001</v>
      </c>
      <c r="O443" s="6">
        <f t="shared" si="73"/>
        <v>-77.872642999999997</v>
      </c>
    </row>
    <row r="444" spans="2:16" x14ac:dyDescent="0.25">
      <c r="B444" s="88">
        <v>37636666666.667</v>
      </c>
      <c r="C444" s="88">
        <v>-91.103003999999999</v>
      </c>
      <c r="D444" s="88">
        <v>-85.378822</v>
      </c>
      <c r="F444" s="6">
        <f t="shared" si="74"/>
        <v>29.986000000000001</v>
      </c>
      <c r="G444" s="6">
        <f t="shared" si="72"/>
        <v>-91.005950999999996</v>
      </c>
      <c r="J444" s="88">
        <v>37636666666.667</v>
      </c>
      <c r="K444" s="88">
        <v>-68.620582999999996</v>
      </c>
      <c r="L444" s="88">
        <v>-61.386448000000001</v>
      </c>
      <c r="N444" s="6">
        <f t="shared" si="75"/>
        <v>29.986000000000001</v>
      </c>
      <c r="O444" s="6">
        <f t="shared" si="73"/>
        <v>-83.203056000000004</v>
      </c>
    </row>
    <row r="445" spans="2:16" x14ac:dyDescent="0.25">
      <c r="B445" s="88">
        <v>38060888888.889</v>
      </c>
      <c r="C445" s="88">
        <v>-82.358215000000001</v>
      </c>
      <c r="D445" s="88">
        <v>-76.480041999999997</v>
      </c>
      <c r="F445" s="6">
        <f t="shared" si="74"/>
        <v>31.064</v>
      </c>
      <c r="G445" s="6">
        <f t="shared" si="72"/>
        <v>-76.679703000000003</v>
      </c>
      <c r="J445" s="88">
        <v>38060888888.889</v>
      </c>
      <c r="K445" s="88">
        <v>-67.194336000000007</v>
      </c>
      <c r="L445" s="88">
        <v>-59.635348999999998</v>
      </c>
      <c r="N445" s="6">
        <f t="shared" si="75"/>
        <v>31.064</v>
      </c>
      <c r="O445" s="6">
        <f t="shared" si="73"/>
        <v>-77.322716</v>
      </c>
    </row>
    <row r="446" spans="2:16" x14ac:dyDescent="0.25">
      <c r="B446" s="88">
        <v>38485111111.111</v>
      </c>
      <c r="C446" s="88">
        <v>-81.115898000000001</v>
      </c>
      <c r="D446" s="88">
        <v>-74.610291000000004</v>
      </c>
      <c r="F446" s="6">
        <f t="shared" si="74"/>
        <v>32.142000000000003</v>
      </c>
      <c r="G446" s="6">
        <f t="shared" si="72"/>
        <v>-75.059753000000001</v>
      </c>
      <c r="J446" s="88">
        <v>38485111111.111</v>
      </c>
      <c r="K446" s="88">
        <v>-68.931601999999998</v>
      </c>
      <c r="L446" s="88">
        <v>-61.211844999999997</v>
      </c>
      <c r="N446" s="6">
        <f t="shared" si="75"/>
        <v>32.142000000000003</v>
      </c>
      <c r="O446" s="6">
        <f t="shared" si="73"/>
        <v>-84.354988000000006</v>
      </c>
    </row>
    <row r="447" spans="2:16" x14ac:dyDescent="0.25">
      <c r="B447" s="88">
        <v>38909333333.333</v>
      </c>
      <c r="C447" s="88">
        <v>-83.325400999999999</v>
      </c>
      <c r="D447" s="88">
        <v>-76.312720999999996</v>
      </c>
      <c r="F447" s="6">
        <f t="shared" si="74"/>
        <v>33.22</v>
      </c>
      <c r="G447" s="6">
        <f t="shared" si="72"/>
        <v>-88.386764999999997</v>
      </c>
      <c r="J447" s="88">
        <v>38909333333.333</v>
      </c>
      <c r="K447" s="88">
        <v>-71.856209000000007</v>
      </c>
      <c r="L447" s="88">
        <v>-64.001427000000007</v>
      </c>
      <c r="N447" s="6">
        <f t="shared" si="75"/>
        <v>33.22</v>
      </c>
      <c r="O447" s="6">
        <f t="shared" si="73"/>
        <v>-83.912689</v>
      </c>
    </row>
    <row r="448" spans="2:16" x14ac:dyDescent="0.25">
      <c r="B448" s="88">
        <v>39333555555.556</v>
      </c>
      <c r="C448" s="88">
        <v>-101.23115</v>
      </c>
      <c r="D448" s="88">
        <v>-94.198761000000005</v>
      </c>
      <c r="F448" s="6">
        <f t="shared" si="74"/>
        <v>34.298000000000002</v>
      </c>
      <c r="G448" s="6">
        <f t="shared" si="72"/>
        <v>-79.542145000000005</v>
      </c>
      <c r="J448" s="88">
        <v>39333555555.556</v>
      </c>
      <c r="K448" s="88">
        <v>-75.327629000000002</v>
      </c>
      <c r="L448" s="88">
        <v>-67.809464000000006</v>
      </c>
      <c r="N448" s="6">
        <f t="shared" si="75"/>
        <v>34.298000000000002</v>
      </c>
      <c r="O448" s="6">
        <f t="shared" si="73"/>
        <v>-85.449973999999997</v>
      </c>
    </row>
    <row r="449" spans="2:16" x14ac:dyDescent="0.25">
      <c r="B449" s="88">
        <v>39757777777.778</v>
      </c>
      <c r="C449" s="88">
        <v>-79.036452999999995</v>
      </c>
      <c r="D449" s="88">
        <v>-72.112862000000007</v>
      </c>
      <c r="F449" s="6">
        <f t="shared" si="74"/>
        <v>35.375999999999998</v>
      </c>
      <c r="G449" s="6">
        <f t="shared" si="72"/>
        <v>-85.727408999999994</v>
      </c>
      <c r="J449" s="88">
        <v>39757777777.778</v>
      </c>
      <c r="K449" s="88">
        <v>-81.744904000000005</v>
      </c>
      <c r="L449" s="88">
        <v>-73.919449</v>
      </c>
      <c r="N449" s="6">
        <f t="shared" si="75"/>
        <v>35.375999999999998</v>
      </c>
      <c r="O449" s="6">
        <f t="shared" si="73"/>
        <v>-83.981414999999998</v>
      </c>
    </row>
    <row r="450" spans="2:16" x14ac:dyDescent="0.25">
      <c r="B450" s="88">
        <v>40182000000</v>
      </c>
      <c r="C450" s="88">
        <v>-83.951462000000006</v>
      </c>
      <c r="D450" s="88">
        <v>-77.190772999999993</v>
      </c>
      <c r="F450" s="6">
        <f t="shared" si="74"/>
        <v>36.454000000000001</v>
      </c>
      <c r="G450" s="6">
        <f t="shared" si="72"/>
        <v>-79.546242000000007</v>
      </c>
      <c r="J450" s="88">
        <v>40182000000</v>
      </c>
      <c r="K450" s="88">
        <v>-80.087990000000005</v>
      </c>
      <c r="L450" s="88">
        <v>-72.020576000000005</v>
      </c>
      <c r="N450" s="6">
        <f t="shared" si="75"/>
        <v>36.454000000000001</v>
      </c>
      <c r="O450" s="6">
        <f t="shared" si="73"/>
        <v>-79.725296</v>
      </c>
    </row>
    <row r="451" spans="2:16" x14ac:dyDescent="0.25">
      <c r="B451" s="88">
        <v>40606222222.222</v>
      </c>
      <c r="C451" s="88">
        <v>-78.755782999999994</v>
      </c>
      <c r="D451" s="88">
        <v>-71.842963999999995</v>
      </c>
      <c r="F451" s="6">
        <f t="shared" si="74"/>
        <v>37.531999999999996</v>
      </c>
      <c r="G451" s="6">
        <f t="shared" si="72"/>
        <v>-71.781272999999999</v>
      </c>
      <c r="J451" s="88">
        <v>40606222222.222</v>
      </c>
      <c r="K451" s="88">
        <v>-88.879097000000002</v>
      </c>
      <c r="L451" s="88">
        <v>-80.75779</v>
      </c>
      <c r="N451" s="6">
        <f t="shared" si="75"/>
        <v>37.531999999999996</v>
      </c>
      <c r="O451" s="6">
        <f t="shared" si="73"/>
        <v>-73.141174000000007</v>
      </c>
    </row>
    <row r="452" spans="2:16" x14ac:dyDescent="0.25">
      <c r="B452" s="88">
        <v>41030444444.444</v>
      </c>
      <c r="C452" s="88">
        <v>-79.419219999999996</v>
      </c>
      <c r="D452" s="88">
        <v>-72.116225999999997</v>
      </c>
      <c r="F452" s="6">
        <f t="shared" si="74"/>
        <v>38.61</v>
      </c>
      <c r="G452" s="6">
        <f t="shared" si="72"/>
        <v>-72.068336000000002</v>
      </c>
      <c r="J452" s="88">
        <v>41030444444.444</v>
      </c>
      <c r="K452" s="88">
        <v>-80.687607</v>
      </c>
      <c r="L452" s="88">
        <v>-72.651702999999998</v>
      </c>
      <c r="N452" s="6">
        <f t="shared" si="75"/>
        <v>38.61</v>
      </c>
      <c r="O452" s="6">
        <f t="shared" si="73"/>
        <v>-74.990402000000003</v>
      </c>
    </row>
    <row r="453" spans="2:16" x14ac:dyDescent="0.25">
      <c r="B453" s="88">
        <v>41454666666.667</v>
      </c>
      <c r="C453" s="88">
        <v>-89.553413000000006</v>
      </c>
      <c r="D453" s="88">
        <v>-81.625107</v>
      </c>
      <c r="F453" s="6">
        <f t="shared" si="74"/>
        <v>39.688000000000002</v>
      </c>
      <c r="G453" s="6">
        <f t="shared" si="72"/>
        <v>-69.327606000000003</v>
      </c>
      <c r="J453" s="88">
        <v>41454666666.667</v>
      </c>
      <c r="K453" s="88">
        <v>-80.925147999999993</v>
      </c>
      <c r="L453" s="88">
        <v>-72.845039</v>
      </c>
      <c r="N453" s="6">
        <f t="shared" si="75"/>
        <v>39.688000000000002</v>
      </c>
      <c r="O453" s="6">
        <f t="shared" si="73"/>
        <v>-71.553673000000003</v>
      </c>
    </row>
    <row r="454" spans="2:16" x14ac:dyDescent="0.25">
      <c r="B454" s="88">
        <v>41878888888.889</v>
      </c>
      <c r="C454" s="88">
        <v>-85.883003000000002</v>
      </c>
      <c r="D454" s="88">
        <v>-76.470398000000003</v>
      </c>
      <c r="F454" s="6">
        <f t="shared" si="74"/>
        <v>40.765999999999998</v>
      </c>
      <c r="G454" s="6">
        <f t="shared" si="72"/>
        <v>-72.064552000000006</v>
      </c>
      <c r="J454" s="88">
        <v>41878888888.889</v>
      </c>
      <c r="K454" s="88">
        <v>-85.638626000000002</v>
      </c>
      <c r="L454" s="88">
        <v>-77.387314000000003</v>
      </c>
      <c r="N454" s="6">
        <f t="shared" si="75"/>
        <v>40.765999999999998</v>
      </c>
      <c r="O454" s="6">
        <f t="shared" si="73"/>
        <v>-85.112838999999994</v>
      </c>
    </row>
    <row r="455" spans="2:16" x14ac:dyDescent="0.25">
      <c r="B455" s="88">
        <v>42303111111.111</v>
      </c>
      <c r="C455" s="88">
        <v>-89.122055000000003</v>
      </c>
      <c r="D455" s="88">
        <v>-79.131393000000003</v>
      </c>
      <c r="F455" s="6">
        <f t="shared" si="74"/>
        <v>41.844000000000001</v>
      </c>
      <c r="G455" s="6">
        <f t="shared" si="72"/>
        <v>-77.241707000000005</v>
      </c>
      <c r="J455" s="88">
        <v>42303111111.111</v>
      </c>
      <c r="K455" s="88">
        <v>-76.466048999999998</v>
      </c>
      <c r="L455" s="88">
        <v>-67.268508999999995</v>
      </c>
      <c r="N455" s="6">
        <f t="shared" si="75"/>
        <v>41.844000000000001</v>
      </c>
      <c r="O455" s="6">
        <f t="shared" si="73"/>
        <v>-77.885711999999998</v>
      </c>
    </row>
    <row r="456" spans="2:16" x14ac:dyDescent="0.25">
      <c r="B456" s="88">
        <v>42727333333.333</v>
      </c>
      <c r="C456" s="88">
        <v>-81.464316999999994</v>
      </c>
      <c r="D456" s="88">
        <v>-71.821715999999995</v>
      </c>
      <c r="F456" s="6">
        <f t="shared" si="74"/>
        <v>42.921999999999997</v>
      </c>
      <c r="G456" s="6">
        <f t="shared" si="72"/>
        <v>-69.806374000000005</v>
      </c>
      <c r="J456" s="88">
        <v>42727333333.333</v>
      </c>
      <c r="K456" s="88">
        <v>-91.350395000000006</v>
      </c>
      <c r="L456" s="88">
        <v>-81.198006000000007</v>
      </c>
      <c r="N456" s="6">
        <f t="shared" si="75"/>
        <v>42.921999999999997</v>
      </c>
      <c r="O456" s="6">
        <f t="shared" si="73"/>
        <v>-74.041793999999996</v>
      </c>
    </row>
    <row r="457" spans="2:16" x14ac:dyDescent="0.25">
      <c r="B457" s="88">
        <v>43151555555.556</v>
      </c>
      <c r="C457" s="88">
        <v>-85.849823000000001</v>
      </c>
      <c r="D457" s="88">
        <v>-76.768265</v>
      </c>
      <c r="F457" s="6">
        <f t="shared" si="74"/>
        <v>44</v>
      </c>
      <c r="G457" s="6">
        <f t="shared" si="72"/>
        <v>-70.748420999999993</v>
      </c>
      <c r="J457" s="88">
        <v>43151555555.556</v>
      </c>
      <c r="K457" s="88">
        <v>-86.367965999999996</v>
      </c>
      <c r="L457" s="88">
        <v>-75.94162</v>
      </c>
      <c r="N457" s="6">
        <f t="shared" si="75"/>
        <v>44</v>
      </c>
      <c r="O457" s="6">
        <f t="shared" si="73"/>
        <v>-70.239067000000006</v>
      </c>
    </row>
    <row r="458" spans="2:16" x14ac:dyDescent="0.25">
      <c r="B458" s="88">
        <v>43575777777.778</v>
      </c>
      <c r="C458" s="88">
        <v>-79.223800999999995</v>
      </c>
      <c r="D458" s="88">
        <v>-69.508156</v>
      </c>
      <c r="F458" s="6" t="s">
        <v>21</v>
      </c>
      <c r="J458" s="88">
        <v>43575777777.778</v>
      </c>
      <c r="K458" s="88">
        <v>-84.010468000000003</v>
      </c>
      <c r="L458" s="88">
        <v>-73.344643000000005</v>
      </c>
      <c r="N458" s="6" t="s">
        <v>21</v>
      </c>
    </row>
    <row r="459" spans="2:16" x14ac:dyDescent="0.25">
      <c r="B459" s="88">
        <v>44000000000</v>
      </c>
      <c r="C459" s="88">
        <v>-83.675865000000002</v>
      </c>
      <c r="D459" s="88">
        <v>-71.712975</v>
      </c>
      <c r="J459" s="88">
        <v>44000000000</v>
      </c>
      <c r="K459" s="88">
        <v>-81.785224999999997</v>
      </c>
      <c r="L459" s="88">
        <v>-72.020743999999993</v>
      </c>
    </row>
    <row r="460" spans="2:16" x14ac:dyDescent="0.25">
      <c r="B460" s="88" t="s">
        <v>21</v>
      </c>
      <c r="J460" s="88" t="s">
        <v>21</v>
      </c>
    </row>
    <row r="461" spans="2:16" x14ac:dyDescent="0.25">
      <c r="F461" s="6" t="s">
        <v>63</v>
      </c>
      <c r="N461" s="6" t="s">
        <v>63</v>
      </c>
    </row>
    <row r="462" spans="2:16" ht="15.75" x14ac:dyDescent="0.25">
      <c r="F462" s="6" t="s">
        <v>19</v>
      </c>
      <c r="G462" s="6" t="str">
        <f t="shared" ref="G462:G481" si="76">D488</f>
        <v>5Ix1L dBc Log Mag(dB)</v>
      </c>
      <c r="H462" s="35">
        <v>5</v>
      </c>
      <c r="N462" s="6" t="s">
        <v>19</v>
      </c>
      <c r="O462" s="6" t="str">
        <f t="shared" ref="O462:O481" si="77">L488</f>
        <v>5Ix1L dBc Log Mag(dB)</v>
      </c>
      <c r="P462" s="35">
        <v>5</v>
      </c>
    </row>
    <row r="463" spans="2:16" ht="15.75" x14ac:dyDescent="0.25">
      <c r="B463" s="88" t="s">
        <v>61</v>
      </c>
      <c r="F463" s="6">
        <f t="shared" ref="F463:F481" si="78">B489/1000000000</f>
        <v>9.4550000000000001</v>
      </c>
      <c r="G463" s="6">
        <f t="shared" si="76"/>
        <v>-39.125515</v>
      </c>
      <c r="H463" s="36">
        <f>ABS(AVERAGE(G463:G481)-(H462-1)*10)</f>
        <v>115.29659457894736</v>
      </c>
      <c r="J463" s="88" t="s">
        <v>61</v>
      </c>
      <c r="N463" s="6">
        <f t="shared" ref="N463:N481" si="79">J489/1000000000</f>
        <v>9.4550000000000001</v>
      </c>
      <c r="O463" s="6">
        <f t="shared" si="77"/>
        <v>-53.124930999999997</v>
      </c>
      <c r="P463" s="36">
        <f>ABS(AVERAGE(O463:O481)-(P462-1)*10)</f>
        <v>112.13742384210525</v>
      </c>
    </row>
    <row r="464" spans="2:16" x14ac:dyDescent="0.25">
      <c r="B464" s="88" t="s">
        <v>19</v>
      </c>
      <c r="C464" s="88" t="s">
        <v>163</v>
      </c>
      <c r="D464" s="88" t="s">
        <v>89</v>
      </c>
      <c r="F464" s="6">
        <f t="shared" si="78"/>
        <v>11.374166666667</v>
      </c>
      <c r="G464" s="6">
        <f t="shared" si="76"/>
        <v>-53.194580000000002</v>
      </c>
      <c r="J464" s="88" t="s">
        <v>19</v>
      </c>
      <c r="K464" s="88" t="s">
        <v>163</v>
      </c>
      <c r="L464" s="88" t="s">
        <v>89</v>
      </c>
      <c r="N464" s="6">
        <f t="shared" si="79"/>
        <v>11.374166666667</v>
      </c>
      <c r="O464" s="6">
        <f t="shared" si="77"/>
        <v>-55.640568000000002</v>
      </c>
    </row>
    <row r="465" spans="2:15" x14ac:dyDescent="0.25">
      <c r="B465" s="88">
        <v>24596000000</v>
      </c>
      <c r="C465" s="88">
        <v>-87.502944999999997</v>
      </c>
      <c r="D465" s="88">
        <v>-77.127883999999995</v>
      </c>
      <c r="F465" s="6">
        <f t="shared" si="78"/>
        <v>13.293333333333001</v>
      </c>
      <c r="G465" s="6">
        <f t="shared" si="76"/>
        <v>-71.933632000000003</v>
      </c>
      <c r="J465" s="88">
        <v>24596000000</v>
      </c>
      <c r="K465" s="88">
        <v>-86.638846999999998</v>
      </c>
      <c r="L465" s="88">
        <v>-75.500870000000006</v>
      </c>
      <c r="N465" s="6">
        <f t="shared" si="79"/>
        <v>13.293333333333001</v>
      </c>
      <c r="O465" s="6">
        <f t="shared" si="77"/>
        <v>-61.284260000000003</v>
      </c>
    </row>
    <row r="466" spans="2:15" x14ac:dyDescent="0.25">
      <c r="B466" s="88">
        <v>25674000000</v>
      </c>
      <c r="C466" s="88">
        <v>-93.571938000000003</v>
      </c>
      <c r="D466" s="88">
        <v>-88.130523999999994</v>
      </c>
      <c r="F466" s="6">
        <f t="shared" si="78"/>
        <v>15.2125</v>
      </c>
      <c r="G466" s="6">
        <f t="shared" si="76"/>
        <v>-70.084839000000002</v>
      </c>
      <c r="J466" s="88">
        <v>25674000000</v>
      </c>
      <c r="K466" s="88">
        <v>-89.050369000000003</v>
      </c>
      <c r="L466" s="88">
        <v>-82.407866999999996</v>
      </c>
      <c r="N466" s="6">
        <f t="shared" si="79"/>
        <v>15.2125</v>
      </c>
      <c r="O466" s="6">
        <f t="shared" si="77"/>
        <v>-80.095955000000004</v>
      </c>
    </row>
    <row r="467" spans="2:15" x14ac:dyDescent="0.25">
      <c r="B467" s="88">
        <v>26752000000</v>
      </c>
      <c r="C467" s="88">
        <v>-92.192931999999999</v>
      </c>
      <c r="D467" s="88">
        <v>-85.975769</v>
      </c>
      <c r="F467" s="6">
        <f t="shared" si="78"/>
        <v>17.131666666666998</v>
      </c>
      <c r="G467" s="6">
        <f t="shared" si="76"/>
        <v>-87.453423000000001</v>
      </c>
      <c r="J467" s="88">
        <v>26752000000</v>
      </c>
      <c r="K467" s="88">
        <v>-105.33054</v>
      </c>
      <c r="L467" s="88">
        <v>-98.861855000000006</v>
      </c>
      <c r="N467" s="6">
        <f t="shared" si="79"/>
        <v>17.131666666666998</v>
      </c>
      <c r="O467" s="6">
        <f t="shared" si="77"/>
        <v>-79.476410000000001</v>
      </c>
    </row>
    <row r="468" spans="2:15" x14ac:dyDescent="0.25">
      <c r="B468" s="88">
        <v>27830000000</v>
      </c>
      <c r="C468" s="88">
        <v>-89.943747999999999</v>
      </c>
      <c r="D468" s="88">
        <v>-84.219566</v>
      </c>
      <c r="F468" s="6">
        <f t="shared" si="78"/>
        <v>19.050833333332999</v>
      </c>
      <c r="G468" s="6">
        <f t="shared" si="76"/>
        <v>-80.076926999999998</v>
      </c>
      <c r="J468" s="88">
        <v>27830000000</v>
      </c>
      <c r="K468" s="88">
        <v>-86.273392000000001</v>
      </c>
      <c r="L468" s="88">
        <v>-79.039253000000002</v>
      </c>
      <c r="N468" s="6">
        <f t="shared" si="79"/>
        <v>19.050833333332999</v>
      </c>
      <c r="O468" s="6">
        <f t="shared" si="77"/>
        <v>-83.365470999999999</v>
      </c>
    </row>
    <row r="469" spans="2:15" x14ac:dyDescent="0.25">
      <c r="B469" s="88">
        <v>28908000000</v>
      </c>
      <c r="C469" s="88">
        <v>-81.895454000000001</v>
      </c>
      <c r="D469" s="88">
        <v>-76.017287999999994</v>
      </c>
      <c r="F469" s="6">
        <f t="shared" si="78"/>
        <v>20.97</v>
      </c>
      <c r="G469" s="6">
        <f t="shared" si="76"/>
        <v>-72.402084000000002</v>
      </c>
      <c r="J469" s="88">
        <v>28908000000</v>
      </c>
      <c r="K469" s="88">
        <v>-85.431624999999997</v>
      </c>
      <c r="L469" s="88">
        <v>-77.872642999999997</v>
      </c>
      <c r="N469" s="6">
        <f t="shared" si="79"/>
        <v>20.97</v>
      </c>
      <c r="O469" s="6">
        <f t="shared" si="77"/>
        <v>-62.360374</v>
      </c>
    </row>
    <row r="470" spans="2:15" x14ac:dyDescent="0.25">
      <c r="B470" s="88">
        <v>29986000000</v>
      </c>
      <c r="C470" s="88">
        <v>-97.511559000000005</v>
      </c>
      <c r="D470" s="88">
        <v>-91.005950999999996</v>
      </c>
      <c r="F470" s="6">
        <f t="shared" si="78"/>
        <v>22.889166666666998</v>
      </c>
      <c r="G470" s="6">
        <f t="shared" si="76"/>
        <v>-65.516655</v>
      </c>
      <c r="J470" s="88">
        <v>29986000000</v>
      </c>
      <c r="K470" s="88">
        <v>-90.922820999999999</v>
      </c>
      <c r="L470" s="88">
        <v>-83.203056000000004</v>
      </c>
      <c r="N470" s="6">
        <f t="shared" si="79"/>
        <v>22.889166666666998</v>
      </c>
      <c r="O470" s="6">
        <f t="shared" si="77"/>
        <v>-65.556815999999998</v>
      </c>
    </row>
    <row r="471" spans="2:15" x14ac:dyDescent="0.25">
      <c r="B471" s="88">
        <v>31064000000</v>
      </c>
      <c r="C471" s="88">
        <v>-83.692383000000007</v>
      </c>
      <c r="D471" s="88">
        <v>-76.679703000000003</v>
      </c>
      <c r="F471" s="6">
        <f t="shared" si="78"/>
        <v>24.808333333333</v>
      </c>
      <c r="G471" s="6">
        <f t="shared" si="76"/>
        <v>-91.477715000000003</v>
      </c>
      <c r="J471" s="88">
        <v>31064000000</v>
      </c>
      <c r="K471" s="88">
        <v>-85.177498</v>
      </c>
      <c r="L471" s="88">
        <v>-77.322716</v>
      </c>
      <c r="N471" s="6">
        <f t="shared" si="79"/>
        <v>24.808333333333</v>
      </c>
      <c r="O471" s="6">
        <f t="shared" si="77"/>
        <v>-69.160079999999994</v>
      </c>
    </row>
    <row r="472" spans="2:15" x14ac:dyDescent="0.25">
      <c r="B472" s="88">
        <v>32142000000</v>
      </c>
      <c r="C472" s="88">
        <v>-82.092140000000001</v>
      </c>
      <c r="D472" s="88">
        <v>-75.059753000000001</v>
      </c>
      <c r="F472" s="6">
        <f t="shared" si="78"/>
        <v>26.727499999999999</v>
      </c>
      <c r="G472" s="6">
        <f t="shared" si="76"/>
        <v>-74.102492999999996</v>
      </c>
      <c r="J472" s="88">
        <v>32142000000</v>
      </c>
      <c r="K472" s="88">
        <v>-91.873154</v>
      </c>
      <c r="L472" s="88">
        <v>-84.354988000000006</v>
      </c>
      <c r="N472" s="6">
        <f t="shared" si="79"/>
        <v>26.727499999999999</v>
      </c>
      <c r="O472" s="6">
        <f t="shared" si="77"/>
        <v>-73.822792000000007</v>
      </c>
    </row>
    <row r="473" spans="2:15" x14ac:dyDescent="0.25">
      <c r="B473" s="88">
        <v>33220000000</v>
      </c>
      <c r="C473" s="88">
        <v>-95.310355999999999</v>
      </c>
      <c r="D473" s="88">
        <v>-88.386764999999997</v>
      </c>
      <c r="F473" s="6">
        <f t="shared" si="78"/>
        <v>28.646666666666999</v>
      </c>
      <c r="G473" s="6">
        <f t="shared" si="76"/>
        <v>-80.117904999999993</v>
      </c>
      <c r="J473" s="88">
        <v>33220000000</v>
      </c>
      <c r="K473" s="88">
        <v>-91.738151999999999</v>
      </c>
      <c r="L473" s="88">
        <v>-83.912689</v>
      </c>
      <c r="N473" s="6">
        <f t="shared" si="79"/>
        <v>28.646666666666999</v>
      </c>
      <c r="O473" s="6">
        <f t="shared" si="77"/>
        <v>-74.345718000000005</v>
      </c>
    </row>
    <row r="474" spans="2:15" x14ac:dyDescent="0.25">
      <c r="B474" s="88">
        <v>34298000000</v>
      </c>
      <c r="C474" s="88">
        <v>-86.302834000000004</v>
      </c>
      <c r="D474" s="88">
        <v>-79.542145000000005</v>
      </c>
      <c r="F474" s="6">
        <f t="shared" si="78"/>
        <v>30.565833333333</v>
      </c>
      <c r="G474" s="6">
        <f t="shared" si="76"/>
        <v>-79.919646999999998</v>
      </c>
      <c r="J474" s="88">
        <v>34298000000</v>
      </c>
      <c r="K474" s="88">
        <v>-93.517386999999999</v>
      </c>
      <c r="L474" s="88">
        <v>-85.449973999999997</v>
      </c>
      <c r="N474" s="6">
        <f t="shared" si="79"/>
        <v>30.565833333333</v>
      </c>
      <c r="O474" s="6">
        <f t="shared" si="77"/>
        <v>-85.889296999999999</v>
      </c>
    </row>
    <row r="475" spans="2:15" x14ac:dyDescent="0.25">
      <c r="B475" s="88">
        <v>35376000000</v>
      </c>
      <c r="C475" s="88">
        <v>-92.640220999999997</v>
      </c>
      <c r="D475" s="88">
        <v>-85.727408999999994</v>
      </c>
      <c r="F475" s="6">
        <f t="shared" si="78"/>
        <v>32.484999999999999</v>
      </c>
      <c r="G475" s="6">
        <f t="shared" si="76"/>
        <v>-79.320503000000002</v>
      </c>
      <c r="J475" s="88">
        <v>35376000000</v>
      </c>
      <c r="K475" s="88">
        <v>-92.102722</v>
      </c>
      <c r="L475" s="88">
        <v>-83.981414999999998</v>
      </c>
      <c r="N475" s="6">
        <f t="shared" si="79"/>
        <v>32.484999999999999</v>
      </c>
      <c r="O475" s="6">
        <f t="shared" si="77"/>
        <v>-80.130104000000003</v>
      </c>
    </row>
    <row r="476" spans="2:15" x14ac:dyDescent="0.25">
      <c r="B476" s="88">
        <v>36454000000</v>
      </c>
      <c r="C476" s="88">
        <v>-86.849236000000005</v>
      </c>
      <c r="D476" s="88">
        <v>-79.546242000000007</v>
      </c>
      <c r="F476" s="6">
        <f t="shared" si="78"/>
        <v>34.404166666667003</v>
      </c>
      <c r="G476" s="6">
        <f t="shared" si="76"/>
        <v>-88.653412000000003</v>
      </c>
      <c r="J476" s="88">
        <v>36454000000</v>
      </c>
      <c r="K476" s="88">
        <v>-87.761191999999994</v>
      </c>
      <c r="L476" s="88">
        <v>-79.725296</v>
      </c>
      <c r="N476" s="6">
        <f t="shared" si="79"/>
        <v>34.404166666667003</v>
      </c>
      <c r="O476" s="6">
        <f t="shared" si="77"/>
        <v>-72.840889000000004</v>
      </c>
    </row>
    <row r="477" spans="2:15" x14ac:dyDescent="0.25">
      <c r="B477" s="88">
        <v>37532000000</v>
      </c>
      <c r="C477" s="88">
        <v>-79.709579000000005</v>
      </c>
      <c r="D477" s="88">
        <v>-71.781272999999999</v>
      </c>
      <c r="F477" s="6">
        <f t="shared" si="78"/>
        <v>36.323333333332997</v>
      </c>
      <c r="G477" s="6">
        <f t="shared" si="76"/>
        <v>-81.979934999999998</v>
      </c>
      <c r="J477" s="88">
        <v>37532000000</v>
      </c>
      <c r="K477" s="88">
        <v>-81.221283</v>
      </c>
      <c r="L477" s="88">
        <v>-73.141174000000007</v>
      </c>
      <c r="N477" s="6">
        <f t="shared" si="79"/>
        <v>36.323333333332997</v>
      </c>
      <c r="O477" s="6">
        <f t="shared" si="77"/>
        <v>-82.296775999999994</v>
      </c>
    </row>
    <row r="478" spans="2:15" x14ac:dyDescent="0.25">
      <c r="B478" s="88">
        <v>38610000000</v>
      </c>
      <c r="C478" s="88">
        <v>-81.480941999999999</v>
      </c>
      <c r="D478" s="88">
        <v>-72.068336000000002</v>
      </c>
      <c r="F478" s="6">
        <f t="shared" si="78"/>
        <v>38.2425</v>
      </c>
      <c r="G478" s="6">
        <f t="shared" si="76"/>
        <v>-81.064003</v>
      </c>
      <c r="J478" s="88">
        <v>38610000000</v>
      </c>
      <c r="K478" s="88">
        <v>-83.241714000000002</v>
      </c>
      <c r="L478" s="88">
        <v>-74.990402000000003</v>
      </c>
      <c r="N478" s="6">
        <f t="shared" si="79"/>
        <v>38.2425</v>
      </c>
      <c r="O478" s="6">
        <f t="shared" si="77"/>
        <v>-78.486496000000002</v>
      </c>
    </row>
    <row r="479" spans="2:15" x14ac:dyDescent="0.25">
      <c r="B479" s="88">
        <v>39688000000</v>
      </c>
      <c r="C479" s="88">
        <v>-79.318259999999995</v>
      </c>
      <c r="D479" s="88">
        <v>-69.327606000000003</v>
      </c>
      <c r="F479" s="6">
        <f t="shared" si="78"/>
        <v>40.161666666667003</v>
      </c>
      <c r="G479" s="6">
        <f t="shared" si="76"/>
        <v>-81.944832000000005</v>
      </c>
      <c r="J479" s="88">
        <v>39688000000</v>
      </c>
      <c r="K479" s="88">
        <v>-80.751213000000007</v>
      </c>
      <c r="L479" s="88">
        <v>-71.553673000000003</v>
      </c>
      <c r="N479" s="6">
        <f t="shared" si="79"/>
        <v>40.161666666667003</v>
      </c>
      <c r="O479" s="6">
        <f t="shared" si="77"/>
        <v>-74.753792000000004</v>
      </c>
    </row>
    <row r="480" spans="2:15" x14ac:dyDescent="0.25">
      <c r="B480" s="88">
        <v>40766000000</v>
      </c>
      <c r="C480" s="88">
        <v>-81.707153000000005</v>
      </c>
      <c r="D480" s="88">
        <v>-72.064552000000006</v>
      </c>
      <c r="F480" s="6">
        <f t="shared" si="78"/>
        <v>42.080833333332997</v>
      </c>
      <c r="G480" s="6">
        <f t="shared" si="76"/>
        <v>-72.365486000000004</v>
      </c>
      <c r="J480" s="88">
        <v>40766000000</v>
      </c>
      <c r="K480" s="88">
        <v>-95.265227999999993</v>
      </c>
      <c r="L480" s="88">
        <v>-85.112838999999994</v>
      </c>
      <c r="N480" s="6">
        <f t="shared" si="79"/>
        <v>42.080833333332997</v>
      </c>
      <c r="O480" s="6">
        <f t="shared" si="77"/>
        <v>-66.149604999999994</v>
      </c>
    </row>
    <row r="481" spans="2:16" x14ac:dyDescent="0.25">
      <c r="B481" s="88">
        <v>41844000000</v>
      </c>
      <c r="C481" s="88">
        <v>-86.323256999999998</v>
      </c>
      <c r="D481" s="88">
        <v>-77.241707000000005</v>
      </c>
      <c r="F481" s="6">
        <f t="shared" si="78"/>
        <v>44</v>
      </c>
      <c r="G481" s="6">
        <f t="shared" si="76"/>
        <v>-79.901711000000006</v>
      </c>
      <c r="J481" s="88">
        <v>41844000000</v>
      </c>
      <c r="K481" s="88">
        <v>-88.312056999999996</v>
      </c>
      <c r="L481" s="88">
        <v>-77.885711999999998</v>
      </c>
      <c r="N481" s="6">
        <f t="shared" si="79"/>
        <v>44</v>
      </c>
      <c r="O481" s="6">
        <f t="shared" si="77"/>
        <v>-71.830719000000002</v>
      </c>
    </row>
    <row r="482" spans="2:16" x14ac:dyDescent="0.25">
      <c r="B482" s="88">
        <v>42922000000</v>
      </c>
      <c r="C482" s="88">
        <v>-79.522011000000006</v>
      </c>
      <c r="D482" s="88">
        <v>-69.806374000000005</v>
      </c>
      <c r="F482" s="6" t="s">
        <v>21</v>
      </c>
      <c r="J482" s="88">
        <v>42922000000</v>
      </c>
      <c r="K482" s="88">
        <v>-84.707611</v>
      </c>
      <c r="L482" s="88">
        <v>-74.041793999999996</v>
      </c>
      <c r="N482" s="6" t="s">
        <v>21</v>
      </c>
    </row>
    <row r="483" spans="2:16" x14ac:dyDescent="0.25">
      <c r="B483" s="88">
        <v>44000000000</v>
      </c>
      <c r="C483" s="88">
        <v>-82.711310999999995</v>
      </c>
      <c r="D483" s="88">
        <v>-70.748420999999993</v>
      </c>
      <c r="J483" s="88">
        <v>44000000000</v>
      </c>
      <c r="K483" s="88">
        <v>-80.003540000000001</v>
      </c>
      <c r="L483" s="88">
        <v>-70.239067000000006</v>
      </c>
    </row>
    <row r="484" spans="2:16" x14ac:dyDescent="0.25">
      <c r="B484" s="88" t="s">
        <v>21</v>
      </c>
      <c r="J484" s="88" t="s">
        <v>21</v>
      </c>
    </row>
    <row r="485" spans="2:16" x14ac:dyDescent="0.25">
      <c r="F485" s="6" t="s">
        <v>64</v>
      </c>
      <c r="N485" s="6" t="s">
        <v>64</v>
      </c>
    </row>
    <row r="486" spans="2:16" ht="15.75" x14ac:dyDescent="0.25">
      <c r="F486" s="6" t="s">
        <v>19</v>
      </c>
      <c r="G486" s="6" t="str">
        <f t="shared" ref="G486:G505" si="80">D512</f>
        <v>5Ix2L dBc Log Mag(dB)</v>
      </c>
      <c r="H486" s="35">
        <v>5</v>
      </c>
      <c r="N486" s="6" t="s">
        <v>19</v>
      </c>
      <c r="O486" s="6" t="str">
        <f t="shared" ref="O486:O505" si="81">L512</f>
        <v>5Ix2L dBc Log Mag(dB)</v>
      </c>
      <c r="P486" s="35">
        <v>5</v>
      </c>
    </row>
    <row r="487" spans="2:16" ht="15.75" x14ac:dyDescent="0.25">
      <c r="B487" s="88" t="s">
        <v>63</v>
      </c>
      <c r="F487" s="6">
        <f t="shared" ref="F487:F505" si="82">B513/1000000000</f>
        <v>18.454999999999998</v>
      </c>
      <c r="G487" s="6">
        <f t="shared" si="80"/>
        <v>-60.821190000000001</v>
      </c>
      <c r="H487" s="36">
        <f>ABS(AVERAGE(G487:G505)-(H486-1)*10)</f>
        <v>114.35946489473685</v>
      </c>
      <c r="J487" s="88" t="s">
        <v>63</v>
      </c>
      <c r="N487" s="6">
        <f t="shared" ref="N487:N505" si="83">J513/1000000000</f>
        <v>18.454999999999998</v>
      </c>
      <c r="O487" s="6">
        <f t="shared" si="81"/>
        <v>-66.253371999999999</v>
      </c>
      <c r="P487" s="36">
        <f>ABS(AVERAGE(O487:O505)-(P486-1)*10)</f>
        <v>122.37349136842103</v>
      </c>
    </row>
    <row r="488" spans="2:16" x14ac:dyDescent="0.25">
      <c r="B488" s="88" t="s">
        <v>19</v>
      </c>
      <c r="C488" s="88" t="s">
        <v>164</v>
      </c>
      <c r="D488" s="88" t="s">
        <v>90</v>
      </c>
      <c r="F488" s="6">
        <f t="shared" si="82"/>
        <v>19.874166666667001</v>
      </c>
      <c r="G488" s="6">
        <f t="shared" si="80"/>
        <v>-68.312706000000006</v>
      </c>
      <c r="J488" s="88" t="s">
        <v>19</v>
      </c>
      <c r="K488" s="88" t="s">
        <v>164</v>
      </c>
      <c r="L488" s="88" t="s">
        <v>90</v>
      </c>
      <c r="N488" s="6">
        <f t="shared" si="83"/>
        <v>19.874166666667001</v>
      </c>
      <c r="O488" s="6">
        <f t="shared" si="81"/>
        <v>-84.692634999999996</v>
      </c>
    </row>
    <row r="489" spans="2:16" x14ac:dyDescent="0.25">
      <c r="B489" s="88">
        <v>9455000000</v>
      </c>
      <c r="C489" s="88">
        <v>-49.500576000000002</v>
      </c>
      <c r="D489" s="88">
        <v>-39.125515</v>
      </c>
      <c r="F489" s="6">
        <f t="shared" si="82"/>
        <v>21.293333333332999</v>
      </c>
      <c r="G489" s="6">
        <f t="shared" si="80"/>
        <v>-65.740004999999996</v>
      </c>
      <c r="J489" s="88">
        <v>9455000000</v>
      </c>
      <c r="K489" s="88">
        <v>-64.262908999999993</v>
      </c>
      <c r="L489" s="88">
        <v>-53.124930999999997</v>
      </c>
      <c r="N489" s="6">
        <f t="shared" si="83"/>
        <v>21.293333333332999</v>
      </c>
      <c r="O489" s="6">
        <f t="shared" si="81"/>
        <v>-78.661568000000003</v>
      </c>
    </row>
    <row r="490" spans="2:16" x14ac:dyDescent="0.25">
      <c r="B490" s="88">
        <v>11374166666.667</v>
      </c>
      <c r="C490" s="88">
        <v>-58.635993999999997</v>
      </c>
      <c r="D490" s="88">
        <v>-53.194580000000002</v>
      </c>
      <c r="F490" s="6">
        <f t="shared" si="82"/>
        <v>22.712499999999999</v>
      </c>
      <c r="G490" s="6">
        <f t="shared" si="80"/>
        <v>-79.623390000000001</v>
      </c>
      <c r="J490" s="88">
        <v>11374166666.667</v>
      </c>
      <c r="K490" s="88">
        <v>-62.283073000000002</v>
      </c>
      <c r="L490" s="88">
        <v>-55.640568000000002</v>
      </c>
      <c r="N490" s="6">
        <f t="shared" si="83"/>
        <v>22.712499999999999</v>
      </c>
      <c r="O490" s="6">
        <f t="shared" si="81"/>
        <v>-84.574127000000004</v>
      </c>
    </row>
    <row r="491" spans="2:16" x14ac:dyDescent="0.25">
      <c r="B491" s="88">
        <v>13293333333.333</v>
      </c>
      <c r="C491" s="88">
        <v>-78.150802999999996</v>
      </c>
      <c r="D491" s="88">
        <v>-71.933632000000003</v>
      </c>
      <c r="F491" s="6">
        <f t="shared" si="82"/>
        <v>24.131666666666998</v>
      </c>
      <c r="G491" s="6">
        <f t="shared" si="80"/>
        <v>-77.822731000000005</v>
      </c>
      <c r="J491" s="88">
        <v>13293333333.333</v>
      </c>
      <c r="K491" s="88">
        <v>-67.752944999999997</v>
      </c>
      <c r="L491" s="88">
        <v>-61.284260000000003</v>
      </c>
      <c r="N491" s="6">
        <f t="shared" si="83"/>
        <v>24.131666666666998</v>
      </c>
      <c r="O491" s="6">
        <f t="shared" si="81"/>
        <v>-87.884749999999997</v>
      </c>
    </row>
    <row r="492" spans="2:16" x14ac:dyDescent="0.25">
      <c r="B492" s="88">
        <v>15212500000</v>
      </c>
      <c r="C492" s="88">
        <v>-75.809021000000001</v>
      </c>
      <c r="D492" s="88">
        <v>-70.084839000000002</v>
      </c>
      <c r="F492" s="6">
        <f t="shared" si="82"/>
        <v>25.550833333332999</v>
      </c>
      <c r="G492" s="6">
        <f t="shared" si="80"/>
        <v>-83.931618</v>
      </c>
      <c r="J492" s="88">
        <v>15212500000</v>
      </c>
      <c r="K492" s="88">
        <v>-87.330093000000005</v>
      </c>
      <c r="L492" s="88">
        <v>-80.095955000000004</v>
      </c>
      <c r="N492" s="6">
        <f t="shared" si="83"/>
        <v>25.550833333332999</v>
      </c>
      <c r="O492" s="6">
        <f t="shared" si="81"/>
        <v>-76.736487999999994</v>
      </c>
    </row>
    <row r="493" spans="2:16" x14ac:dyDescent="0.25">
      <c r="B493" s="88">
        <v>17131666666.667</v>
      </c>
      <c r="C493" s="88">
        <v>-93.331588999999994</v>
      </c>
      <c r="D493" s="88">
        <v>-87.453423000000001</v>
      </c>
      <c r="F493" s="6">
        <f t="shared" si="82"/>
        <v>26.97</v>
      </c>
      <c r="G493" s="6">
        <f t="shared" si="80"/>
        <v>-74.188911000000004</v>
      </c>
      <c r="J493" s="88">
        <v>17131666666.667</v>
      </c>
      <c r="K493" s="88">
        <v>-87.035399999999996</v>
      </c>
      <c r="L493" s="88">
        <v>-79.476410000000001</v>
      </c>
      <c r="N493" s="6">
        <f t="shared" si="83"/>
        <v>26.97</v>
      </c>
      <c r="O493" s="6">
        <f t="shared" si="81"/>
        <v>-76.099807999999996</v>
      </c>
    </row>
    <row r="494" spans="2:16" x14ac:dyDescent="0.25">
      <c r="B494" s="88">
        <v>19050833333.333</v>
      </c>
      <c r="C494" s="88">
        <v>-86.582526999999999</v>
      </c>
      <c r="D494" s="88">
        <v>-80.076926999999998</v>
      </c>
      <c r="F494" s="6">
        <f t="shared" si="82"/>
        <v>28.389166666666998</v>
      </c>
      <c r="G494" s="6">
        <f t="shared" si="80"/>
        <v>-79.8172</v>
      </c>
      <c r="J494" s="88">
        <v>19050833333.333</v>
      </c>
      <c r="K494" s="88">
        <v>-91.085235999999995</v>
      </c>
      <c r="L494" s="88">
        <v>-83.365470999999999</v>
      </c>
      <c r="N494" s="6">
        <f t="shared" si="83"/>
        <v>28.389166666666998</v>
      </c>
      <c r="O494" s="6">
        <f t="shared" si="81"/>
        <v>-91.069359000000006</v>
      </c>
    </row>
    <row r="495" spans="2:16" x14ac:dyDescent="0.25">
      <c r="B495" s="88">
        <v>20970000000</v>
      </c>
      <c r="C495" s="88">
        <v>-79.414764000000005</v>
      </c>
      <c r="D495" s="88">
        <v>-72.402084000000002</v>
      </c>
      <c r="F495" s="6">
        <f t="shared" si="82"/>
        <v>29.808333333333</v>
      </c>
      <c r="G495" s="6">
        <f t="shared" si="80"/>
        <v>-72.789412999999996</v>
      </c>
      <c r="J495" s="88">
        <v>20970000000</v>
      </c>
      <c r="K495" s="88">
        <v>-70.215157000000005</v>
      </c>
      <c r="L495" s="88">
        <v>-62.360374</v>
      </c>
      <c r="N495" s="6">
        <f t="shared" si="83"/>
        <v>29.808333333333</v>
      </c>
      <c r="O495" s="6">
        <f t="shared" si="81"/>
        <v>-91.689659000000006</v>
      </c>
    </row>
    <row r="496" spans="2:16" x14ac:dyDescent="0.25">
      <c r="B496" s="88">
        <v>22889166666.667</v>
      </c>
      <c r="C496" s="88">
        <v>-72.549042</v>
      </c>
      <c r="D496" s="88">
        <v>-65.516655</v>
      </c>
      <c r="F496" s="6">
        <f t="shared" si="82"/>
        <v>31.227499999999999</v>
      </c>
      <c r="G496" s="6">
        <f t="shared" si="80"/>
        <v>-77.014328000000006</v>
      </c>
      <c r="J496" s="88">
        <v>22889166666.667</v>
      </c>
      <c r="K496" s="88">
        <v>-73.074989000000002</v>
      </c>
      <c r="L496" s="88">
        <v>-65.556815999999998</v>
      </c>
      <c r="N496" s="6">
        <f t="shared" si="83"/>
        <v>31.227499999999999</v>
      </c>
      <c r="O496" s="6">
        <f t="shared" si="81"/>
        <v>-86.026741000000001</v>
      </c>
    </row>
    <row r="497" spans="2:16" x14ac:dyDescent="0.25">
      <c r="B497" s="88">
        <v>24808333333.333</v>
      </c>
      <c r="C497" s="88">
        <v>-98.401313999999999</v>
      </c>
      <c r="D497" s="88">
        <v>-91.477715000000003</v>
      </c>
      <c r="F497" s="6">
        <f t="shared" si="82"/>
        <v>32.646666666667002</v>
      </c>
      <c r="G497" s="6">
        <f t="shared" si="80"/>
        <v>-77.893494000000004</v>
      </c>
      <c r="J497" s="88">
        <v>24808333333.333</v>
      </c>
      <c r="K497" s="88">
        <v>-76.985534999999999</v>
      </c>
      <c r="L497" s="88">
        <v>-69.160079999999994</v>
      </c>
      <c r="N497" s="6">
        <f t="shared" si="83"/>
        <v>32.646666666667002</v>
      </c>
      <c r="O497" s="6">
        <f t="shared" si="81"/>
        <v>-88.735397000000006</v>
      </c>
    </row>
    <row r="498" spans="2:16" x14ac:dyDescent="0.25">
      <c r="B498" s="88">
        <v>26727500000</v>
      </c>
      <c r="C498" s="88">
        <v>-80.863181999999995</v>
      </c>
      <c r="D498" s="88">
        <v>-74.102492999999996</v>
      </c>
      <c r="F498" s="6">
        <f t="shared" si="82"/>
        <v>34.065833333333003</v>
      </c>
      <c r="G498" s="6">
        <f t="shared" si="80"/>
        <v>-83.778724999999994</v>
      </c>
      <c r="J498" s="88">
        <v>26727500000</v>
      </c>
      <c r="K498" s="88">
        <v>-81.890197999999998</v>
      </c>
      <c r="L498" s="88">
        <v>-73.822792000000007</v>
      </c>
      <c r="N498" s="6">
        <f t="shared" si="83"/>
        <v>34.065833333333003</v>
      </c>
      <c r="O498" s="6">
        <f t="shared" si="81"/>
        <v>-76.813049000000007</v>
      </c>
    </row>
    <row r="499" spans="2:16" x14ac:dyDescent="0.25">
      <c r="B499" s="88">
        <v>28646666666.667</v>
      </c>
      <c r="C499" s="88">
        <v>-87.030724000000006</v>
      </c>
      <c r="D499" s="88">
        <v>-80.117904999999993</v>
      </c>
      <c r="F499" s="6">
        <f t="shared" si="82"/>
        <v>35.484999999999999</v>
      </c>
      <c r="G499" s="6">
        <f t="shared" si="80"/>
        <v>-77.547698999999994</v>
      </c>
      <c r="J499" s="88">
        <v>28646666666.667</v>
      </c>
      <c r="K499" s="88">
        <v>-82.467026000000004</v>
      </c>
      <c r="L499" s="88">
        <v>-74.345718000000005</v>
      </c>
      <c r="N499" s="6">
        <f t="shared" si="83"/>
        <v>35.484999999999999</v>
      </c>
      <c r="O499" s="6">
        <f t="shared" si="81"/>
        <v>-80.958511000000001</v>
      </c>
    </row>
    <row r="500" spans="2:16" x14ac:dyDescent="0.25">
      <c r="B500" s="88">
        <v>30565833333.333</v>
      </c>
      <c r="C500" s="88">
        <v>-87.222640999999996</v>
      </c>
      <c r="D500" s="88">
        <v>-79.919646999999998</v>
      </c>
      <c r="F500" s="6">
        <f t="shared" si="82"/>
        <v>36.904166666667003</v>
      </c>
      <c r="G500" s="6">
        <f t="shared" si="80"/>
        <v>-76.827826999999999</v>
      </c>
      <c r="J500" s="88">
        <v>30565833333.333</v>
      </c>
      <c r="K500" s="88">
        <v>-93.925194000000005</v>
      </c>
      <c r="L500" s="88">
        <v>-85.889296999999999</v>
      </c>
      <c r="N500" s="6">
        <f t="shared" si="83"/>
        <v>36.904166666667003</v>
      </c>
      <c r="O500" s="6">
        <f t="shared" si="81"/>
        <v>-95.346451000000002</v>
      </c>
    </row>
    <row r="501" spans="2:16" x14ac:dyDescent="0.25">
      <c r="B501" s="88">
        <v>32485000000</v>
      </c>
      <c r="C501" s="88">
        <v>-87.248810000000006</v>
      </c>
      <c r="D501" s="88">
        <v>-79.320503000000002</v>
      </c>
      <c r="F501" s="6">
        <f t="shared" si="82"/>
        <v>38.323333333332997</v>
      </c>
      <c r="G501" s="6">
        <f t="shared" si="80"/>
        <v>-80.576248000000007</v>
      </c>
      <c r="J501" s="88">
        <v>32485000000</v>
      </c>
      <c r="K501" s="88">
        <v>-88.210212999999996</v>
      </c>
      <c r="L501" s="88">
        <v>-80.130104000000003</v>
      </c>
      <c r="N501" s="6">
        <f t="shared" si="83"/>
        <v>38.323333333332997</v>
      </c>
      <c r="O501" s="6">
        <f t="shared" si="81"/>
        <v>-83.910163999999995</v>
      </c>
    </row>
    <row r="502" spans="2:16" x14ac:dyDescent="0.25">
      <c r="B502" s="88">
        <v>34404166666.667</v>
      </c>
      <c r="C502" s="88">
        <v>-98.066017000000002</v>
      </c>
      <c r="D502" s="88">
        <v>-88.653412000000003</v>
      </c>
      <c r="F502" s="6">
        <f t="shared" si="82"/>
        <v>39.7425</v>
      </c>
      <c r="G502" s="6">
        <f t="shared" si="80"/>
        <v>-72.575126999999995</v>
      </c>
      <c r="J502" s="88">
        <v>34404166666.667</v>
      </c>
      <c r="K502" s="88">
        <v>-81.092201000000003</v>
      </c>
      <c r="L502" s="88">
        <v>-72.840889000000004</v>
      </c>
      <c r="N502" s="6">
        <f t="shared" si="83"/>
        <v>39.7425</v>
      </c>
      <c r="O502" s="6">
        <f t="shared" si="81"/>
        <v>-82.811615000000003</v>
      </c>
    </row>
    <row r="503" spans="2:16" x14ac:dyDescent="0.25">
      <c r="B503" s="88">
        <v>36323333333.333</v>
      </c>
      <c r="C503" s="88">
        <v>-91.970596</v>
      </c>
      <c r="D503" s="88">
        <v>-81.979934999999998</v>
      </c>
      <c r="F503" s="6">
        <f t="shared" si="82"/>
        <v>41.161666666667003</v>
      </c>
      <c r="G503" s="6">
        <f t="shared" si="80"/>
        <v>-69.576926999999998</v>
      </c>
      <c r="J503" s="88">
        <v>36323333333.333</v>
      </c>
      <c r="K503" s="88">
        <v>-91.494315999999998</v>
      </c>
      <c r="L503" s="88">
        <v>-82.296775999999994</v>
      </c>
      <c r="N503" s="6">
        <f t="shared" si="83"/>
        <v>41.161666666667003</v>
      </c>
      <c r="O503" s="6">
        <f t="shared" si="81"/>
        <v>-84.109818000000004</v>
      </c>
    </row>
    <row r="504" spans="2:16" x14ac:dyDescent="0.25">
      <c r="B504" s="88">
        <v>38242500000</v>
      </c>
      <c r="C504" s="88">
        <v>-90.706603999999999</v>
      </c>
      <c r="D504" s="88">
        <v>-81.064003</v>
      </c>
      <c r="F504" s="6">
        <f t="shared" si="82"/>
        <v>42.580833333332997</v>
      </c>
      <c r="G504" s="6">
        <f t="shared" si="80"/>
        <v>-68.514922999999996</v>
      </c>
      <c r="J504" s="88">
        <v>38242500000</v>
      </c>
      <c r="K504" s="88">
        <v>-88.638885000000002</v>
      </c>
      <c r="L504" s="88">
        <v>-78.486496000000002</v>
      </c>
      <c r="N504" s="6">
        <f t="shared" si="83"/>
        <v>42.580833333332997</v>
      </c>
      <c r="O504" s="6">
        <f t="shared" si="81"/>
        <v>-76.310997</v>
      </c>
    </row>
    <row r="505" spans="2:16" x14ac:dyDescent="0.25">
      <c r="B505" s="88">
        <v>40161666666.667</v>
      </c>
      <c r="C505" s="88">
        <v>-91.026381999999998</v>
      </c>
      <c r="D505" s="88">
        <v>-81.944832000000005</v>
      </c>
      <c r="F505" s="6">
        <f t="shared" si="82"/>
        <v>44</v>
      </c>
      <c r="G505" s="6">
        <f t="shared" si="80"/>
        <v>-65.477371000000005</v>
      </c>
      <c r="J505" s="88">
        <v>40161666666.667</v>
      </c>
      <c r="K505" s="88">
        <v>-85.180137999999999</v>
      </c>
      <c r="L505" s="88">
        <v>-74.753792000000004</v>
      </c>
      <c r="N505" s="6">
        <f t="shared" si="83"/>
        <v>44</v>
      </c>
      <c r="O505" s="6">
        <f t="shared" si="81"/>
        <v>-72.411827000000002</v>
      </c>
    </row>
    <row r="506" spans="2:16" x14ac:dyDescent="0.25">
      <c r="B506" s="88">
        <v>42080833333.333</v>
      </c>
      <c r="C506" s="88">
        <v>-82.081130999999999</v>
      </c>
      <c r="D506" s="88">
        <v>-72.365486000000004</v>
      </c>
      <c r="F506" s="6" t="s">
        <v>21</v>
      </c>
      <c r="J506" s="88">
        <v>42080833333.333</v>
      </c>
      <c r="K506" s="88">
        <v>-76.815430000000006</v>
      </c>
      <c r="L506" s="88">
        <v>-66.149604999999994</v>
      </c>
      <c r="N506" s="6" t="s">
        <v>21</v>
      </c>
    </row>
    <row r="507" spans="2:16" x14ac:dyDescent="0.25">
      <c r="B507" s="88">
        <v>44000000000</v>
      </c>
      <c r="C507" s="88">
        <v>-91.864600999999993</v>
      </c>
      <c r="D507" s="88">
        <v>-79.901711000000006</v>
      </c>
      <c r="J507" s="88">
        <v>44000000000</v>
      </c>
      <c r="K507" s="88">
        <v>-81.595191999999997</v>
      </c>
      <c r="L507" s="88">
        <v>-71.830719000000002</v>
      </c>
    </row>
    <row r="508" spans="2:16" x14ac:dyDescent="0.25">
      <c r="B508" s="88" t="s">
        <v>21</v>
      </c>
      <c r="J508" s="88" t="s">
        <v>21</v>
      </c>
    </row>
    <row r="509" spans="2:16" x14ac:dyDescent="0.25">
      <c r="F509" s="6" t="s">
        <v>66</v>
      </c>
      <c r="N509" s="6" t="s">
        <v>66</v>
      </c>
    </row>
    <row r="510" spans="2:16" ht="15.75" x14ac:dyDescent="0.25">
      <c r="F510" s="6" t="s">
        <v>19</v>
      </c>
      <c r="G510" s="6" t="str">
        <f t="shared" ref="G510:G529" si="84">D536</f>
        <v>5Ix3L dBc Log Mag(dB)</v>
      </c>
      <c r="H510" s="35">
        <v>5</v>
      </c>
      <c r="N510" s="6" t="s">
        <v>19</v>
      </c>
      <c r="O510" s="6" t="str">
        <f t="shared" ref="O510:O529" si="85">L536</f>
        <v>5Ix3L dBc Log Mag(dB)</v>
      </c>
      <c r="P510" s="35">
        <v>5</v>
      </c>
    </row>
    <row r="511" spans="2:16" ht="15.75" x14ac:dyDescent="0.25">
      <c r="B511" s="88" t="s">
        <v>64</v>
      </c>
      <c r="F511" s="6">
        <f t="shared" ref="F511:F529" si="86">B537/1000000000</f>
        <v>27.454999999999998</v>
      </c>
      <c r="G511" s="6">
        <f t="shared" si="84"/>
        <v>-35.110649000000002</v>
      </c>
      <c r="H511" s="36">
        <f>ABS(AVERAGE(G511:G529)-(H510-1)*10)</f>
        <v>106.34508421052631</v>
      </c>
      <c r="J511" s="88" t="s">
        <v>64</v>
      </c>
      <c r="N511" s="6">
        <f t="shared" ref="N511:N529" si="87">J537/1000000000</f>
        <v>27.454999999999998</v>
      </c>
      <c r="O511" s="6">
        <f t="shared" si="85"/>
        <v>-42.890484000000001</v>
      </c>
      <c r="P511" s="36">
        <f>ABS(AVERAGE(O511:O529)-(P510-1)*10)</f>
        <v>102.63652400000001</v>
      </c>
    </row>
    <row r="512" spans="2:16" x14ac:dyDescent="0.25">
      <c r="B512" s="88" t="s">
        <v>19</v>
      </c>
      <c r="C512" s="88" t="s">
        <v>165</v>
      </c>
      <c r="D512" s="88" t="s">
        <v>91</v>
      </c>
      <c r="F512" s="6">
        <f t="shared" si="86"/>
        <v>28.374166666667001</v>
      </c>
      <c r="G512" s="6">
        <f t="shared" si="84"/>
        <v>-41.700184</v>
      </c>
      <c r="J512" s="88" t="s">
        <v>19</v>
      </c>
      <c r="K512" s="88" t="s">
        <v>165</v>
      </c>
      <c r="L512" s="88" t="s">
        <v>91</v>
      </c>
      <c r="N512" s="6">
        <f t="shared" si="87"/>
        <v>28.374166666667001</v>
      </c>
      <c r="O512" s="6">
        <f t="shared" si="85"/>
        <v>-51.714790000000001</v>
      </c>
    </row>
    <row r="513" spans="2:15" x14ac:dyDescent="0.25">
      <c r="B513" s="88">
        <v>18455000000</v>
      </c>
      <c r="C513" s="88">
        <v>-71.196251000000004</v>
      </c>
      <c r="D513" s="88">
        <v>-60.821190000000001</v>
      </c>
      <c r="F513" s="6">
        <f t="shared" si="86"/>
        <v>29.293333333332999</v>
      </c>
      <c r="G513" s="6">
        <f t="shared" si="84"/>
        <v>-43.045287999999999</v>
      </c>
      <c r="J513" s="88">
        <v>18455000000</v>
      </c>
      <c r="K513" s="88">
        <v>-77.391356999999999</v>
      </c>
      <c r="L513" s="88">
        <v>-66.253371999999999</v>
      </c>
      <c r="N513" s="6">
        <f t="shared" si="87"/>
        <v>29.293333333332999</v>
      </c>
      <c r="O513" s="6">
        <f t="shared" si="85"/>
        <v>-55.930442999999997</v>
      </c>
    </row>
    <row r="514" spans="2:15" x14ac:dyDescent="0.25">
      <c r="B514" s="88">
        <v>19874166666.667</v>
      </c>
      <c r="C514" s="88">
        <v>-73.75412</v>
      </c>
      <c r="D514" s="88">
        <v>-68.312706000000006</v>
      </c>
      <c r="F514" s="6">
        <f t="shared" si="86"/>
        <v>30.212499999999999</v>
      </c>
      <c r="G514" s="6">
        <f t="shared" si="84"/>
        <v>-44.372695999999998</v>
      </c>
      <c r="J514" s="88">
        <v>19874166666.667</v>
      </c>
      <c r="K514" s="88">
        <v>-91.335136000000006</v>
      </c>
      <c r="L514" s="88">
        <v>-84.692634999999996</v>
      </c>
      <c r="N514" s="6">
        <f t="shared" si="87"/>
        <v>30.212499999999999</v>
      </c>
      <c r="O514" s="6">
        <f t="shared" si="85"/>
        <v>-56.336905999999999</v>
      </c>
    </row>
    <row r="515" spans="2:15" x14ac:dyDescent="0.25">
      <c r="B515" s="88">
        <v>21293333333.333</v>
      </c>
      <c r="C515" s="88">
        <v>-71.957168999999993</v>
      </c>
      <c r="D515" s="88">
        <v>-65.740004999999996</v>
      </c>
      <c r="F515" s="6">
        <f t="shared" si="86"/>
        <v>31.131666666666998</v>
      </c>
      <c r="G515" s="6">
        <f t="shared" si="84"/>
        <v>-50.004050999999997</v>
      </c>
      <c r="J515" s="88">
        <v>21293333333.333</v>
      </c>
      <c r="K515" s="88">
        <v>-85.130257</v>
      </c>
      <c r="L515" s="88">
        <v>-78.661568000000003</v>
      </c>
      <c r="N515" s="6">
        <f t="shared" si="87"/>
        <v>31.131666666666998</v>
      </c>
      <c r="O515" s="6">
        <f t="shared" si="85"/>
        <v>-55.886963000000002</v>
      </c>
    </row>
    <row r="516" spans="2:15" x14ac:dyDescent="0.25">
      <c r="B516" s="88">
        <v>22712500000</v>
      </c>
      <c r="C516" s="88">
        <v>-85.347565000000003</v>
      </c>
      <c r="D516" s="88">
        <v>-79.623390000000001</v>
      </c>
      <c r="F516" s="6">
        <f t="shared" si="86"/>
        <v>32.050833333333003</v>
      </c>
      <c r="G516" s="6">
        <f t="shared" si="84"/>
        <v>-55.816605000000003</v>
      </c>
      <c r="J516" s="88">
        <v>22712500000</v>
      </c>
      <c r="K516" s="88">
        <v>-91.808266000000003</v>
      </c>
      <c r="L516" s="88">
        <v>-84.574127000000004</v>
      </c>
      <c r="N516" s="6">
        <f t="shared" si="87"/>
        <v>32.050833333333003</v>
      </c>
      <c r="O516" s="6">
        <f t="shared" si="85"/>
        <v>-57.624046</v>
      </c>
    </row>
    <row r="517" spans="2:15" x14ac:dyDescent="0.25">
      <c r="B517" s="88">
        <v>24131666666.667</v>
      </c>
      <c r="C517" s="88">
        <v>-83.700896999999998</v>
      </c>
      <c r="D517" s="88">
        <v>-77.822731000000005</v>
      </c>
      <c r="F517" s="6">
        <f t="shared" si="86"/>
        <v>32.97</v>
      </c>
      <c r="G517" s="6">
        <f t="shared" si="84"/>
        <v>-61.468155000000003</v>
      </c>
      <c r="J517" s="88">
        <v>24131666666.667</v>
      </c>
      <c r="K517" s="88">
        <v>-95.443732999999995</v>
      </c>
      <c r="L517" s="88">
        <v>-87.884749999999997</v>
      </c>
      <c r="N517" s="6">
        <f t="shared" si="87"/>
        <v>32.97</v>
      </c>
      <c r="O517" s="6">
        <f t="shared" si="85"/>
        <v>-59.422351999999997</v>
      </c>
    </row>
    <row r="518" spans="2:15" x14ac:dyDescent="0.25">
      <c r="B518" s="88">
        <v>25550833333.333</v>
      </c>
      <c r="C518" s="88">
        <v>-90.437218000000001</v>
      </c>
      <c r="D518" s="88">
        <v>-83.931618</v>
      </c>
      <c r="F518" s="6">
        <f t="shared" si="86"/>
        <v>33.889166666667002</v>
      </c>
      <c r="G518" s="6">
        <f t="shared" si="84"/>
        <v>-75.909332000000006</v>
      </c>
      <c r="J518" s="88">
        <v>25550833333.333</v>
      </c>
      <c r="K518" s="88">
        <v>-84.456253000000004</v>
      </c>
      <c r="L518" s="88">
        <v>-76.736487999999994</v>
      </c>
      <c r="N518" s="6">
        <f t="shared" si="87"/>
        <v>33.889166666667002</v>
      </c>
      <c r="O518" s="6">
        <f t="shared" si="85"/>
        <v>-59.614970999999997</v>
      </c>
    </row>
    <row r="519" spans="2:15" x14ac:dyDescent="0.25">
      <c r="B519" s="88">
        <v>26970000000</v>
      </c>
      <c r="C519" s="88">
        <v>-81.201590999999993</v>
      </c>
      <c r="D519" s="88">
        <v>-74.188911000000004</v>
      </c>
      <c r="F519" s="6">
        <f t="shared" si="86"/>
        <v>34.808333333333003</v>
      </c>
      <c r="G519" s="6">
        <f t="shared" si="84"/>
        <v>-83.033585000000002</v>
      </c>
      <c r="J519" s="88">
        <v>26970000000</v>
      </c>
      <c r="K519" s="88">
        <v>-83.954589999999996</v>
      </c>
      <c r="L519" s="88">
        <v>-76.099807999999996</v>
      </c>
      <c r="N519" s="6">
        <f t="shared" si="87"/>
        <v>34.808333333333003</v>
      </c>
      <c r="O519" s="6">
        <f t="shared" si="85"/>
        <v>-59.146850999999998</v>
      </c>
    </row>
    <row r="520" spans="2:15" x14ac:dyDescent="0.25">
      <c r="B520" s="88">
        <v>28389166666.667</v>
      </c>
      <c r="C520" s="88">
        <v>-86.849586000000002</v>
      </c>
      <c r="D520" s="88">
        <v>-79.8172</v>
      </c>
      <c r="F520" s="6">
        <f t="shared" si="86"/>
        <v>35.727499999999999</v>
      </c>
      <c r="G520" s="6">
        <f t="shared" si="84"/>
        <v>-86.712913999999998</v>
      </c>
      <c r="J520" s="88">
        <v>28389166666.667</v>
      </c>
      <c r="K520" s="88">
        <v>-98.587531999999996</v>
      </c>
      <c r="L520" s="88">
        <v>-91.069359000000006</v>
      </c>
      <c r="N520" s="6">
        <f t="shared" si="87"/>
        <v>35.727499999999999</v>
      </c>
      <c r="O520" s="6">
        <f t="shared" si="85"/>
        <v>-61.505383000000002</v>
      </c>
    </row>
    <row r="521" spans="2:15" x14ac:dyDescent="0.25">
      <c r="B521" s="88">
        <v>29808333333.333</v>
      </c>
      <c r="C521" s="88">
        <v>-79.713004999999995</v>
      </c>
      <c r="D521" s="88">
        <v>-72.789412999999996</v>
      </c>
      <c r="F521" s="6">
        <f t="shared" si="86"/>
        <v>36.646666666667002</v>
      </c>
      <c r="G521" s="6">
        <f t="shared" si="84"/>
        <v>-76.587813999999995</v>
      </c>
      <c r="J521" s="88">
        <v>29808333333.333</v>
      </c>
      <c r="K521" s="88">
        <v>-99.515120999999994</v>
      </c>
      <c r="L521" s="88">
        <v>-91.689659000000006</v>
      </c>
      <c r="N521" s="6">
        <f t="shared" si="87"/>
        <v>36.646666666667002</v>
      </c>
      <c r="O521" s="6">
        <f t="shared" si="85"/>
        <v>-60.708877999999999</v>
      </c>
    </row>
    <row r="522" spans="2:15" x14ac:dyDescent="0.25">
      <c r="B522" s="88">
        <v>31227500000</v>
      </c>
      <c r="C522" s="88">
        <v>-83.775008999999997</v>
      </c>
      <c r="D522" s="88">
        <v>-77.014328000000006</v>
      </c>
      <c r="F522" s="6">
        <f t="shared" si="86"/>
        <v>37.565833333333003</v>
      </c>
      <c r="G522" s="6">
        <f t="shared" si="84"/>
        <v>-77.123519999999999</v>
      </c>
      <c r="J522" s="88">
        <v>31227500000</v>
      </c>
      <c r="K522" s="88">
        <v>-94.094147000000007</v>
      </c>
      <c r="L522" s="88">
        <v>-86.026741000000001</v>
      </c>
      <c r="N522" s="6">
        <f t="shared" si="87"/>
        <v>37.565833333333003</v>
      </c>
      <c r="O522" s="6">
        <f t="shared" si="85"/>
        <v>-62.887557999999999</v>
      </c>
    </row>
    <row r="523" spans="2:15" x14ac:dyDescent="0.25">
      <c r="B523" s="88">
        <v>32646666666.667</v>
      </c>
      <c r="C523" s="88">
        <v>-84.806313000000003</v>
      </c>
      <c r="D523" s="88">
        <v>-77.893494000000004</v>
      </c>
      <c r="F523" s="6">
        <f t="shared" si="86"/>
        <v>38.484999999999999</v>
      </c>
      <c r="G523" s="6">
        <f t="shared" si="84"/>
        <v>-74.342170999999993</v>
      </c>
      <c r="J523" s="88">
        <v>32646666666.667</v>
      </c>
      <c r="K523" s="88">
        <v>-96.856705000000005</v>
      </c>
      <c r="L523" s="88">
        <v>-88.735397000000006</v>
      </c>
      <c r="N523" s="6">
        <f t="shared" si="87"/>
        <v>38.484999999999999</v>
      </c>
      <c r="O523" s="6">
        <f t="shared" si="85"/>
        <v>-68.419669999999996</v>
      </c>
    </row>
    <row r="524" spans="2:15" x14ac:dyDescent="0.25">
      <c r="B524" s="88">
        <v>34065833333.333</v>
      </c>
      <c r="C524" s="88">
        <v>-91.081710999999999</v>
      </c>
      <c r="D524" s="88">
        <v>-83.778724999999994</v>
      </c>
      <c r="F524" s="6">
        <f t="shared" si="86"/>
        <v>39.404166666667003</v>
      </c>
      <c r="G524" s="6">
        <f t="shared" si="84"/>
        <v>-74.567558000000005</v>
      </c>
      <c r="J524" s="88">
        <v>34065833333.333</v>
      </c>
      <c r="K524" s="88">
        <v>-84.848945999999998</v>
      </c>
      <c r="L524" s="88">
        <v>-76.813049000000007</v>
      </c>
      <c r="N524" s="6">
        <f t="shared" si="87"/>
        <v>39.404166666667003</v>
      </c>
      <c r="O524" s="6">
        <f t="shared" si="85"/>
        <v>-71.748435999999998</v>
      </c>
    </row>
    <row r="525" spans="2:15" x14ac:dyDescent="0.25">
      <c r="B525" s="88">
        <v>35485000000</v>
      </c>
      <c r="C525" s="88">
        <v>-85.476005999999998</v>
      </c>
      <c r="D525" s="88">
        <v>-77.547698999999994</v>
      </c>
      <c r="F525" s="6">
        <f t="shared" si="86"/>
        <v>40.323333333332997</v>
      </c>
      <c r="G525" s="6">
        <f t="shared" si="84"/>
        <v>-79.145263999999997</v>
      </c>
      <c r="J525" s="88">
        <v>35485000000</v>
      </c>
      <c r="K525" s="88">
        <v>-89.038612000000001</v>
      </c>
      <c r="L525" s="88">
        <v>-80.958511000000001</v>
      </c>
      <c r="N525" s="6">
        <f t="shared" si="87"/>
        <v>40.323333333332997</v>
      </c>
      <c r="O525" s="6">
        <f t="shared" si="85"/>
        <v>-74.196692999999996</v>
      </c>
    </row>
    <row r="526" spans="2:15" x14ac:dyDescent="0.25">
      <c r="B526" s="88">
        <v>36904166666.667</v>
      </c>
      <c r="C526" s="88">
        <v>-86.240432999999996</v>
      </c>
      <c r="D526" s="88">
        <v>-76.827826999999999</v>
      </c>
      <c r="F526" s="6">
        <f t="shared" si="86"/>
        <v>41.2425</v>
      </c>
      <c r="G526" s="6">
        <f t="shared" si="84"/>
        <v>-73.305060999999995</v>
      </c>
      <c r="J526" s="88">
        <v>36904166666.667</v>
      </c>
      <c r="K526" s="88">
        <v>-103.59775999999999</v>
      </c>
      <c r="L526" s="88">
        <v>-95.346451000000002</v>
      </c>
      <c r="N526" s="6">
        <f t="shared" si="87"/>
        <v>41.2425</v>
      </c>
      <c r="O526" s="6">
        <f t="shared" si="85"/>
        <v>-74.172973999999996</v>
      </c>
    </row>
    <row r="527" spans="2:15" x14ac:dyDescent="0.25">
      <c r="B527" s="88">
        <v>38323333333.333</v>
      </c>
      <c r="C527" s="88">
        <v>-90.566909999999993</v>
      </c>
      <c r="D527" s="88">
        <v>-80.576248000000007</v>
      </c>
      <c r="F527" s="6">
        <f t="shared" si="86"/>
        <v>42.161666666667003</v>
      </c>
      <c r="G527" s="6">
        <f t="shared" si="84"/>
        <v>-80.179107999999999</v>
      </c>
      <c r="J527" s="88">
        <v>38323333333.333</v>
      </c>
      <c r="K527" s="88">
        <v>-93.107697000000002</v>
      </c>
      <c r="L527" s="88">
        <v>-83.910163999999995</v>
      </c>
      <c r="N527" s="6">
        <f t="shared" si="87"/>
        <v>42.161666666667003</v>
      </c>
      <c r="O527" s="6">
        <f t="shared" si="85"/>
        <v>-71.574577000000005</v>
      </c>
    </row>
    <row r="528" spans="2:15" x14ac:dyDescent="0.25">
      <c r="B528" s="88">
        <v>39742500000</v>
      </c>
      <c r="C528" s="88">
        <v>-82.217727999999994</v>
      </c>
      <c r="D528" s="88">
        <v>-72.575126999999995</v>
      </c>
      <c r="F528" s="6">
        <f t="shared" si="86"/>
        <v>43.080833333332997</v>
      </c>
      <c r="G528" s="6">
        <f t="shared" si="84"/>
        <v>-70.629188999999997</v>
      </c>
      <c r="J528" s="88">
        <v>39742500000</v>
      </c>
      <c r="K528" s="88">
        <v>-92.964005</v>
      </c>
      <c r="L528" s="88">
        <v>-82.811615000000003</v>
      </c>
      <c r="N528" s="6">
        <f t="shared" si="87"/>
        <v>43.080833333332997</v>
      </c>
      <c r="O528" s="6">
        <f t="shared" si="85"/>
        <v>-70.052436999999998</v>
      </c>
    </row>
    <row r="529" spans="2:16" x14ac:dyDescent="0.25">
      <c r="B529" s="88">
        <v>41161666666.667</v>
      </c>
      <c r="C529" s="88">
        <v>-78.658478000000002</v>
      </c>
      <c r="D529" s="88">
        <v>-69.576926999999998</v>
      </c>
      <c r="F529" s="6">
        <f t="shared" si="86"/>
        <v>44</v>
      </c>
      <c r="G529" s="6">
        <f t="shared" si="84"/>
        <v>-77.503456</v>
      </c>
      <c r="J529" s="88">
        <v>41161666666.667</v>
      </c>
      <c r="K529" s="88">
        <v>-94.536163000000002</v>
      </c>
      <c r="L529" s="88">
        <v>-84.109818000000004</v>
      </c>
      <c r="N529" s="6">
        <f t="shared" si="87"/>
        <v>44</v>
      </c>
      <c r="O529" s="6">
        <f t="shared" si="85"/>
        <v>-76.259544000000005</v>
      </c>
    </row>
    <row r="530" spans="2:16" x14ac:dyDescent="0.25">
      <c r="B530" s="88">
        <v>42580833333.333</v>
      </c>
      <c r="C530" s="88">
        <v>-78.230568000000005</v>
      </c>
      <c r="D530" s="88">
        <v>-68.514922999999996</v>
      </c>
      <c r="F530" s="6" t="s">
        <v>21</v>
      </c>
      <c r="J530" s="88">
        <v>42580833333.333</v>
      </c>
      <c r="K530" s="88">
        <v>-86.976821999999999</v>
      </c>
      <c r="L530" s="88">
        <v>-76.310997</v>
      </c>
      <c r="N530" s="6" t="s">
        <v>21</v>
      </c>
    </row>
    <row r="531" spans="2:16" x14ac:dyDescent="0.25">
      <c r="B531" s="88">
        <v>44000000000</v>
      </c>
      <c r="C531" s="88">
        <v>-77.440262000000004</v>
      </c>
      <c r="D531" s="88">
        <v>-65.477371000000005</v>
      </c>
      <c r="J531" s="88">
        <v>44000000000</v>
      </c>
      <c r="K531" s="88">
        <v>-82.176299999999998</v>
      </c>
      <c r="L531" s="88">
        <v>-72.411827000000002</v>
      </c>
    </row>
    <row r="532" spans="2:16" x14ac:dyDescent="0.25">
      <c r="B532" s="88" t="s">
        <v>21</v>
      </c>
      <c r="J532" s="88" t="s">
        <v>21</v>
      </c>
    </row>
    <row r="533" spans="2:16" x14ac:dyDescent="0.25">
      <c r="F533" s="6" t="s">
        <v>68</v>
      </c>
      <c r="N533" s="6" t="s">
        <v>68</v>
      </c>
    </row>
    <row r="534" spans="2:16" ht="15.75" x14ac:dyDescent="0.25">
      <c r="F534" s="6" t="s">
        <v>19</v>
      </c>
      <c r="G534" s="6" t="str">
        <f t="shared" ref="G534:G553" si="88">D560</f>
        <v>5Ix4L dBc Log Mag(dB)</v>
      </c>
      <c r="H534" s="35">
        <v>5</v>
      </c>
      <c r="N534" s="6" t="s">
        <v>19</v>
      </c>
      <c r="O534" s="6" t="str">
        <f t="shared" ref="O534:O553" si="89">L560</f>
        <v>5Ix4L dBc Log Mag(dB)</v>
      </c>
      <c r="P534" s="35">
        <v>5</v>
      </c>
    </row>
    <row r="535" spans="2:16" ht="15.75" x14ac:dyDescent="0.25">
      <c r="B535" s="88" t="s">
        <v>66</v>
      </c>
      <c r="F535" s="6">
        <f t="shared" ref="F535:F553" si="90">B561/1000000000</f>
        <v>36.454999999999998</v>
      </c>
      <c r="G535" s="6">
        <f t="shared" si="88"/>
        <v>-56.930714000000002</v>
      </c>
      <c r="H535" s="36">
        <f>ABS(AVERAGE(G535:G553)-(H534-1)*10)</f>
        <v>104.19625705263157</v>
      </c>
      <c r="J535" s="88" t="s">
        <v>66</v>
      </c>
      <c r="N535" s="6">
        <f t="shared" ref="N535:N553" si="91">J561/1000000000</f>
        <v>36.454999999999998</v>
      </c>
      <c r="O535" s="6">
        <f t="shared" si="89"/>
        <v>-59.229511000000002</v>
      </c>
      <c r="P535" s="36">
        <f>ABS(AVERAGE(O535:O553)-(P534-1)*10)</f>
        <v>113.25876389473684</v>
      </c>
    </row>
    <row r="536" spans="2:16" x14ac:dyDescent="0.25">
      <c r="B536" s="88" t="s">
        <v>19</v>
      </c>
      <c r="C536" s="88" t="s">
        <v>166</v>
      </c>
      <c r="D536" s="88" t="s">
        <v>92</v>
      </c>
      <c r="F536" s="6">
        <f t="shared" si="90"/>
        <v>36.874166666667001</v>
      </c>
      <c r="G536" s="6">
        <f t="shared" si="88"/>
        <v>-61.063052999999996</v>
      </c>
      <c r="J536" s="88" t="s">
        <v>19</v>
      </c>
      <c r="K536" s="88" t="s">
        <v>166</v>
      </c>
      <c r="L536" s="88" t="s">
        <v>92</v>
      </c>
      <c r="N536" s="6">
        <f t="shared" si="91"/>
        <v>36.874166666667001</v>
      </c>
      <c r="O536" s="6">
        <f t="shared" si="89"/>
        <v>-62.111770999999997</v>
      </c>
    </row>
    <row r="537" spans="2:16" x14ac:dyDescent="0.25">
      <c r="B537" s="88">
        <v>27455000000</v>
      </c>
      <c r="C537" s="88">
        <v>-45.485709999999997</v>
      </c>
      <c r="D537" s="88">
        <v>-35.110649000000002</v>
      </c>
      <c r="F537" s="6">
        <f t="shared" si="90"/>
        <v>37.293333333333003</v>
      </c>
      <c r="G537" s="6">
        <f t="shared" si="88"/>
        <v>-58.612225000000002</v>
      </c>
      <c r="J537" s="88">
        <v>27455000000</v>
      </c>
      <c r="K537" s="88">
        <v>-54.028461</v>
      </c>
      <c r="L537" s="88">
        <v>-42.890484000000001</v>
      </c>
      <c r="N537" s="6">
        <f t="shared" si="91"/>
        <v>37.293333333333003</v>
      </c>
      <c r="O537" s="6">
        <f t="shared" si="89"/>
        <v>-66.501343000000006</v>
      </c>
    </row>
    <row r="538" spans="2:16" x14ac:dyDescent="0.25">
      <c r="B538" s="88">
        <v>28374166666.667</v>
      </c>
      <c r="C538" s="88">
        <v>-47.141598000000002</v>
      </c>
      <c r="D538" s="88">
        <v>-41.700184</v>
      </c>
      <c r="F538" s="6">
        <f t="shared" si="90"/>
        <v>37.712499999999999</v>
      </c>
      <c r="G538" s="6">
        <f t="shared" si="88"/>
        <v>-57.121890999999998</v>
      </c>
      <c r="J538" s="88">
        <v>28374166666.667</v>
      </c>
      <c r="K538" s="88">
        <v>-58.357295999999998</v>
      </c>
      <c r="L538" s="88">
        <v>-51.714790000000001</v>
      </c>
      <c r="N538" s="6">
        <f t="shared" si="91"/>
        <v>37.712499999999999</v>
      </c>
      <c r="O538" s="6">
        <f t="shared" si="89"/>
        <v>-71.197272999999996</v>
      </c>
    </row>
    <row r="539" spans="2:16" x14ac:dyDescent="0.25">
      <c r="B539" s="88">
        <v>29293333333.333</v>
      </c>
      <c r="C539" s="88">
        <v>-49.262455000000003</v>
      </c>
      <c r="D539" s="88">
        <v>-43.045287999999999</v>
      </c>
      <c r="F539" s="6">
        <f t="shared" si="90"/>
        <v>38.131666666667002</v>
      </c>
      <c r="G539" s="6">
        <f t="shared" si="88"/>
        <v>-58.464565</v>
      </c>
      <c r="J539" s="88">
        <v>29293333333.333</v>
      </c>
      <c r="K539" s="88">
        <v>-62.399132000000002</v>
      </c>
      <c r="L539" s="88">
        <v>-55.930442999999997</v>
      </c>
      <c r="N539" s="6">
        <f t="shared" si="91"/>
        <v>38.131666666667002</v>
      </c>
      <c r="O539" s="6">
        <f t="shared" si="89"/>
        <v>-64.838263999999995</v>
      </c>
    </row>
    <row r="540" spans="2:16" x14ac:dyDescent="0.25">
      <c r="B540" s="88">
        <v>30212500000</v>
      </c>
      <c r="C540" s="88">
        <v>-50.096874</v>
      </c>
      <c r="D540" s="88">
        <v>-44.372695999999998</v>
      </c>
      <c r="F540" s="6">
        <f t="shared" si="90"/>
        <v>38.550833333333003</v>
      </c>
      <c r="G540" s="6">
        <f t="shared" si="88"/>
        <v>-58.308993999999998</v>
      </c>
      <c r="J540" s="88">
        <v>30212500000</v>
      </c>
      <c r="K540" s="88">
        <v>-63.571041000000001</v>
      </c>
      <c r="L540" s="88">
        <v>-56.336905999999999</v>
      </c>
      <c r="N540" s="6">
        <f t="shared" si="91"/>
        <v>38.550833333333003</v>
      </c>
      <c r="O540" s="6">
        <f t="shared" si="89"/>
        <v>-64.631516000000005</v>
      </c>
    </row>
    <row r="541" spans="2:16" x14ac:dyDescent="0.25">
      <c r="B541" s="88">
        <v>31131666666.667</v>
      </c>
      <c r="C541" s="88">
        <v>-55.882216999999997</v>
      </c>
      <c r="D541" s="88">
        <v>-50.004050999999997</v>
      </c>
      <c r="F541" s="6">
        <f t="shared" si="90"/>
        <v>38.97</v>
      </c>
      <c r="G541" s="6">
        <f t="shared" si="88"/>
        <v>-58.667648</v>
      </c>
      <c r="J541" s="88">
        <v>31131666666.667</v>
      </c>
      <c r="K541" s="88">
        <v>-63.445950000000003</v>
      </c>
      <c r="L541" s="88">
        <v>-55.886963000000002</v>
      </c>
      <c r="N541" s="6">
        <f t="shared" si="91"/>
        <v>38.97</v>
      </c>
      <c r="O541" s="6">
        <f t="shared" si="89"/>
        <v>-71.355971999999994</v>
      </c>
    </row>
    <row r="542" spans="2:16" x14ac:dyDescent="0.25">
      <c r="B542" s="88">
        <v>32050833333.333</v>
      </c>
      <c r="C542" s="88">
        <v>-62.322208000000003</v>
      </c>
      <c r="D542" s="88">
        <v>-55.816605000000003</v>
      </c>
      <c r="F542" s="6">
        <f t="shared" si="90"/>
        <v>39.389166666667002</v>
      </c>
      <c r="G542" s="6">
        <f t="shared" si="88"/>
        <v>-57.005329000000003</v>
      </c>
      <c r="J542" s="88">
        <v>32050833333.333</v>
      </c>
      <c r="K542" s="88">
        <v>-65.343811000000002</v>
      </c>
      <c r="L542" s="88">
        <v>-57.624046</v>
      </c>
      <c r="N542" s="6">
        <f t="shared" si="91"/>
        <v>39.389166666667002</v>
      </c>
      <c r="O542" s="6">
        <f t="shared" si="89"/>
        <v>-72.671340999999998</v>
      </c>
    </row>
    <row r="543" spans="2:16" x14ac:dyDescent="0.25">
      <c r="B543" s="88">
        <v>32970000000</v>
      </c>
      <c r="C543" s="88">
        <v>-68.480834999999999</v>
      </c>
      <c r="D543" s="88">
        <v>-61.468155000000003</v>
      </c>
      <c r="F543" s="6">
        <f t="shared" si="90"/>
        <v>39.808333333333003</v>
      </c>
      <c r="G543" s="6">
        <f t="shared" si="88"/>
        <v>-59.502029</v>
      </c>
      <c r="J543" s="88">
        <v>32970000000</v>
      </c>
      <c r="K543" s="88">
        <v>-67.27713</v>
      </c>
      <c r="L543" s="88">
        <v>-59.422351999999997</v>
      </c>
      <c r="N543" s="6">
        <f t="shared" si="91"/>
        <v>39.808333333333003</v>
      </c>
      <c r="O543" s="6">
        <f t="shared" si="89"/>
        <v>-78.994354000000001</v>
      </c>
    </row>
    <row r="544" spans="2:16" x14ac:dyDescent="0.25">
      <c r="B544" s="88">
        <v>33889166666.667</v>
      </c>
      <c r="C544" s="88">
        <v>-82.941719000000006</v>
      </c>
      <c r="D544" s="88">
        <v>-75.909332000000006</v>
      </c>
      <c r="F544" s="6">
        <f t="shared" si="90"/>
        <v>40.227499999999999</v>
      </c>
      <c r="G544" s="6">
        <f t="shared" si="88"/>
        <v>-62.864165999999997</v>
      </c>
      <c r="J544" s="88">
        <v>33889166666.667</v>
      </c>
      <c r="K544" s="88">
        <v>-67.133140999999995</v>
      </c>
      <c r="L544" s="88">
        <v>-59.614970999999997</v>
      </c>
      <c r="N544" s="6">
        <f t="shared" si="91"/>
        <v>40.227499999999999</v>
      </c>
      <c r="O544" s="6">
        <f t="shared" si="89"/>
        <v>-80.200218000000007</v>
      </c>
    </row>
    <row r="545" spans="2:16" x14ac:dyDescent="0.25">
      <c r="B545" s="88">
        <v>34808333333.333</v>
      </c>
      <c r="C545" s="88">
        <v>-89.957183999999998</v>
      </c>
      <c r="D545" s="88">
        <v>-83.033585000000002</v>
      </c>
      <c r="F545" s="6">
        <f t="shared" si="90"/>
        <v>40.646666666667002</v>
      </c>
      <c r="G545" s="6">
        <f t="shared" si="88"/>
        <v>-67.125495999999998</v>
      </c>
      <c r="J545" s="88">
        <v>34808333333.333</v>
      </c>
      <c r="K545" s="88">
        <v>-66.972313</v>
      </c>
      <c r="L545" s="88">
        <v>-59.146850999999998</v>
      </c>
      <c r="N545" s="6">
        <f t="shared" si="91"/>
        <v>40.646666666667002</v>
      </c>
      <c r="O545" s="6">
        <f t="shared" si="89"/>
        <v>-76.450798000000006</v>
      </c>
    </row>
    <row r="546" spans="2:16" x14ac:dyDescent="0.25">
      <c r="B546" s="88">
        <v>35727500000</v>
      </c>
      <c r="C546" s="88">
        <v>-93.473602</v>
      </c>
      <c r="D546" s="88">
        <v>-86.712913999999998</v>
      </c>
      <c r="F546" s="6">
        <f t="shared" si="90"/>
        <v>41.065833333333003</v>
      </c>
      <c r="G546" s="6">
        <f t="shared" si="88"/>
        <v>-66.631873999999996</v>
      </c>
      <c r="J546" s="88">
        <v>35727500000</v>
      </c>
      <c r="K546" s="88">
        <v>-69.572792000000007</v>
      </c>
      <c r="L546" s="88">
        <v>-61.505383000000002</v>
      </c>
      <c r="N546" s="6">
        <f t="shared" si="91"/>
        <v>41.065833333333003</v>
      </c>
      <c r="O546" s="6">
        <f t="shared" si="89"/>
        <v>-79.560592999999997</v>
      </c>
    </row>
    <row r="547" spans="2:16" x14ac:dyDescent="0.25">
      <c r="B547" s="88">
        <v>36646666666.667</v>
      </c>
      <c r="C547" s="88">
        <v>-83.500632999999993</v>
      </c>
      <c r="D547" s="88">
        <v>-76.587813999999995</v>
      </c>
      <c r="F547" s="6">
        <f t="shared" si="90"/>
        <v>41.484999999999999</v>
      </c>
      <c r="G547" s="6">
        <f t="shared" si="88"/>
        <v>-66.996300000000005</v>
      </c>
      <c r="J547" s="88">
        <v>36646666666.667</v>
      </c>
      <c r="K547" s="88">
        <v>-68.830185</v>
      </c>
      <c r="L547" s="88">
        <v>-60.708877999999999</v>
      </c>
      <c r="N547" s="6">
        <f t="shared" si="91"/>
        <v>41.484999999999999</v>
      </c>
      <c r="O547" s="6">
        <f t="shared" si="89"/>
        <v>-79.442145999999994</v>
      </c>
    </row>
    <row r="548" spans="2:16" x14ac:dyDescent="0.25">
      <c r="B548" s="88">
        <v>37565833333.333</v>
      </c>
      <c r="C548" s="88">
        <v>-84.426513999999997</v>
      </c>
      <c r="D548" s="88">
        <v>-77.123519999999999</v>
      </c>
      <c r="F548" s="6">
        <f t="shared" si="90"/>
        <v>41.904166666667003</v>
      </c>
      <c r="G548" s="6">
        <f t="shared" si="88"/>
        <v>-71.837851999999998</v>
      </c>
      <c r="J548" s="88">
        <v>37565833333.333</v>
      </c>
      <c r="K548" s="88">
        <v>-70.923454000000007</v>
      </c>
      <c r="L548" s="88">
        <v>-62.887557999999999</v>
      </c>
      <c r="N548" s="6">
        <f t="shared" si="91"/>
        <v>41.904166666667003</v>
      </c>
      <c r="O548" s="6">
        <f t="shared" si="89"/>
        <v>-74.966010999999995</v>
      </c>
    </row>
    <row r="549" spans="2:16" x14ac:dyDescent="0.25">
      <c r="B549" s="88">
        <v>38485000000</v>
      </c>
      <c r="C549" s="88">
        <v>-82.270477</v>
      </c>
      <c r="D549" s="88">
        <v>-74.342170999999993</v>
      </c>
      <c r="F549" s="6">
        <f t="shared" si="90"/>
        <v>42.323333333332997</v>
      </c>
      <c r="G549" s="6">
        <f t="shared" si="88"/>
        <v>-64.965125999999998</v>
      </c>
      <c r="J549" s="88">
        <v>38485000000</v>
      </c>
      <c r="K549" s="88">
        <v>-76.499779000000004</v>
      </c>
      <c r="L549" s="88">
        <v>-68.419669999999996</v>
      </c>
      <c r="N549" s="6">
        <f t="shared" si="91"/>
        <v>42.323333333332997</v>
      </c>
      <c r="O549" s="6">
        <f t="shared" si="89"/>
        <v>-76.028923000000006</v>
      </c>
    </row>
    <row r="550" spans="2:16" x14ac:dyDescent="0.25">
      <c r="B550" s="88">
        <v>39404166666.667</v>
      </c>
      <c r="C550" s="88">
        <v>-83.980164000000002</v>
      </c>
      <c r="D550" s="88">
        <v>-74.567558000000005</v>
      </c>
      <c r="F550" s="6">
        <f t="shared" si="90"/>
        <v>42.7425</v>
      </c>
      <c r="G550" s="6">
        <f t="shared" si="88"/>
        <v>-71.276465999999999</v>
      </c>
      <c r="J550" s="88">
        <v>39404166666.667</v>
      </c>
      <c r="K550" s="88">
        <v>-79.999741</v>
      </c>
      <c r="L550" s="88">
        <v>-71.748435999999998</v>
      </c>
      <c r="N550" s="6">
        <f t="shared" si="91"/>
        <v>42.7425</v>
      </c>
      <c r="O550" s="6">
        <f t="shared" si="89"/>
        <v>-84.108253000000005</v>
      </c>
    </row>
    <row r="551" spans="2:16" x14ac:dyDescent="0.25">
      <c r="B551" s="88">
        <v>40323333333.333</v>
      </c>
      <c r="C551" s="88">
        <v>-89.135925</v>
      </c>
      <c r="D551" s="88">
        <v>-79.145263999999997</v>
      </c>
      <c r="F551" s="6">
        <f t="shared" si="90"/>
        <v>43.161666666667003</v>
      </c>
      <c r="G551" s="6">
        <f t="shared" si="88"/>
        <v>-75.083861999999996</v>
      </c>
      <c r="J551" s="88">
        <v>40323333333.333</v>
      </c>
      <c r="K551" s="88">
        <v>-83.394226000000003</v>
      </c>
      <c r="L551" s="88">
        <v>-74.196692999999996</v>
      </c>
      <c r="N551" s="6">
        <f t="shared" si="91"/>
        <v>43.161666666667003</v>
      </c>
      <c r="O551" s="6">
        <f t="shared" si="89"/>
        <v>-73.524437000000006</v>
      </c>
    </row>
    <row r="552" spans="2:16" x14ac:dyDescent="0.25">
      <c r="B552" s="88">
        <v>41242500000</v>
      </c>
      <c r="C552" s="88">
        <v>-82.947661999999994</v>
      </c>
      <c r="D552" s="88">
        <v>-73.305060999999995</v>
      </c>
      <c r="F552" s="6">
        <f t="shared" si="90"/>
        <v>43.580833333332997</v>
      </c>
      <c r="G552" s="6">
        <f t="shared" si="88"/>
        <v>-74.083556999999999</v>
      </c>
      <c r="J552" s="88">
        <v>41242500000</v>
      </c>
      <c r="K552" s="88">
        <v>-84.325362999999996</v>
      </c>
      <c r="L552" s="88">
        <v>-74.172973999999996</v>
      </c>
      <c r="N552" s="6">
        <f t="shared" si="91"/>
        <v>43.580833333332997</v>
      </c>
      <c r="O552" s="6">
        <f t="shared" si="89"/>
        <v>-80.146987999999993</v>
      </c>
    </row>
    <row r="553" spans="2:16" x14ac:dyDescent="0.25">
      <c r="B553" s="88">
        <v>42161666666.667</v>
      </c>
      <c r="C553" s="88">
        <v>-89.260666000000001</v>
      </c>
      <c r="D553" s="88">
        <v>-80.179107999999999</v>
      </c>
      <c r="F553" s="6">
        <f t="shared" si="90"/>
        <v>44</v>
      </c>
      <c r="G553" s="6">
        <f t="shared" si="88"/>
        <v>-73.187736999999998</v>
      </c>
      <c r="J553" s="88">
        <v>42161666666.667</v>
      </c>
      <c r="K553" s="88">
        <v>-82.000923</v>
      </c>
      <c r="L553" s="88">
        <v>-71.574577000000005</v>
      </c>
      <c r="N553" s="6">
        <f t="shared" si="91"/>
        <v>44</v>
      </c>
      <c r="O553" s="6">
        <f t="shared" si="89"/>
        <v>-75.956801999999996</v>
      </c>
    </row>
    <row r="554" spans="2:16" x14ac:dyDescent="0.25">
      <c r="B554" s="88">
        <v>43080833333.333</v>
      </c>
      <c r="C554" s="88">
        <v>-80.344832999999994</v>
      </c>
      <c r="D554" s="88">
        <v>-70.629188999999997</v>
      </c>
      <c r="F554" s="6" t="s">
        <v>21</v>
      </c>
      <c r="J554" s="88">
        <v>43080833333.333</v>
      </c>
      <c r="K554" s="88">
        <v>-80.718254000000002</v>
      </c>
      <c r="L554" s="88">
        <v>-70.052436999999998</v>
      </c>
      <c r="N554" s="6" t="s">
        <v>21</v>
      </c>
    </row>
    <row r="555" spans="2:16" x14ac:dyDescent="0.25">
      <c r="B555" s="88">
        <v>44000000000</v>
      </c>
      <c r="C555" s="88">
        <v>-89.466346999999999</v>
      </c>
      <c r="D555" s="88">
        <v>-77.503456</v>
      </c>
      <c r="J555" s="88">
        <v>44000000000</v>
      </c>
      <c r="K555" s="88">
        <v>-86.024017000000001</v>
      </c>
      <c r="L555" s="88">
        <v>-76.259544000000005</v>
      </c>
    </row>
    <row r="556" spans="2:16" x14ac:dyDescent="0.25">
      <c r="B556" s="88" t="s">
        <v>21</v>
      </c>
      <c r="J556" s="88" t="s">
        <v>21</v>
      </c>
    </row>
    <row r="557" spans="2:16" x14ac:dyDescent="0.25">
      <c r="F557" s="6" t="s">
        <v>70</v>
      </c>
      <c r="N557" s="6" t="s">
        <v>70</v>
      </c>
    </row>
    <row r="558" spans="2:16" ht="15.75" x14ac:dyDescent="0.25">
      <c r="F558" s="6" t="s">
        <v>19</v>
      </c>
      <c r="G558" s="6" t="str">
        <f t="shared" ref="G558:G577" si="92">D584</f>
        <v>5Ix5L dBc Log Mag(dB)</v>
      </c>
      <c r="H558" s="35">
        <v>5</v>
      </c>
      <c r="N558" s="6" t="s">
        <v>19</v>
      </c>
      <c r="O558" s="6" t="str">
        <f t="shared" ref="O558:O577" si="93">L584</f>
        <v>5Ix5L dBc Log Mag(dB)</v>
      </c>
      <c r="P558" s="35">
        <v>5</v>
      </c>
    </row>
    <row r="559" spans="2:16" ht="15.75" x14ac:dyDescent="0.25">
      <c r="B559" s="88" t="s">
        <v>68</v>
      </c>
      <c r="F559" s="6">
        <f t="shared" ref="F559:F577" si="94">B585/1000000000</f>
        <v>19.495000000000001</v>
      </c>
      <c r="G559" s="6">
        <f t="shared" si="92"/>
        <v>-53.036743000000001</v>
      </c>
      <c r="H559" s="36">
        <f>ABS(AVERAGE(G559:G577)-(H558-1)*10)</f>
        <v>104.41435521052631</v>
      </c>
      <c r="J559" s="88" t="s">
        <v>68</v>
      </c>
      <c r="N559" s="6">
        <f t="shared" ref="N559:N577" si="95">J585/1000000000</f>
        <v>19.495000000000001</v>
      </c>
      <c r="O559" s="6">
        <f t="shared" si="93"/>
        <v>-53.275359999999999</v>
      </c>
      <c r="P559" s="36">
        <f>ABS(AVERAGE(O559:O577)-(P558-1)*10)</f>
        <v>107.3474417368421</v>
      </c>
    </row>
    <row r="560" spans="2:16" x14ac:dyDescent="0.25">
      <c r="B560" s="88" t="s">
        <v>19</v>
      </c>
      <c r="C560" s="88" t="s">
        <v>167</v>
      </c>
      <c r="D560" s="88" t="s">
        <v>93</v>
      </c>
      <c r="F560" s="6">
        <f t="shared" si="94"/>
        <v>20.856388888889001</v>
      </c>
      <c r="G560" s="6">
        <f t="shared" si="92"/>
        <v>-64.142219999999995</v>
      </c>
      <c r="J560" s="88" t="s">
        <v>19</v>
      </c>
      <c r="K560" s="88" t="s">
        <v>167</v>
      </c>
      <c r="L560" s="88" t="s">
        <v>93</v>
      </c>
      <c r="N560" s="6">
        <f t="shared" si="95"/>
        <v>20.856388888889001</v>
      </c>
      <c r="O560" s="6">
        <f t="shared" si="93"/>
        <v>-59.074264999999997</v>
      </c>
    </row>
    <row r="561" spans="2:15" x14ac:dyDescent="0.25">
      <c r="B561" s="88">
        <v>36455000000</v>
      </c>
      <c r="C561" s="88">
        <v>-67.305779000000001</v>
      </c>
      <c r="D561" s="88">
        <v>-56.930714000000002</v>
      </c>
      <c r="F561" s="6">
        <f t="shared" si="94"/>
        <v>22.217777777778</v>
      </c>
      <c r="G561" s="6">
        <f t="shared" si="92"/>
        <v>-61.834606000000001</v>
      </c>
      <c r="J561" s="88">
        <v>36455000000</v>
      </c>
      <c r="K561" s="88">
        <v>-70.367492999999996</v>
      </c>
      <c r="L561" s="88">
        <v>-59.229511000000002</v>
      </c>
      <c r="N561" s="6">
        <f t="shared" si="95"/>
        <v>22.217777777778</v>
      </c>
      <c r="O561" s="6">
        <f t="shared" si="93"/>
        <v>-67.094498000000002</v>
      </c>
    </row>
    <row r="562" spans="2:15" x14ac:dyDescent="0.25">
      <c r="B562" s="88">
        <v>36874166666.667</v>
      </c>
      <c r="C562" s="88">
        <v>-66.504463000000001</v>
      </c>
      <c r="D562" s="88">
        <v>-61.063052999999996</v>
      </c>
      <c r="F562" s="6">
        <f t="shared" si="94"/>
        <v>23.579166666667</v>
      </c>
      <c r="G562" s="6">
        <f t="shared" si="92"/>
        <v>-64.621489999999994</v>
      </c>
      <c r="J562" s="88">
        <v>36874166666.667</v>
      </c>
      <c r="K562" s="88">
        <v>-68.754272</v>
      </c>
      <c r="L562" s="88">
        <v>-62.111770999999997</v>
      </c>
      <c r="N562" s="6">
        <f t="shared" si="95"/>
        <v>23.579166666667</v>
      </c>
      <c r="O562" s="6">
        <f t="shared" si="93"/>
        <v>-62.052368000000001</v>
      </c>
    </row>
    <row r="563" spans="2:15" x14ac:dyDescent="0.25">
      <c r="B563" s="88">
        <v>37293333333.333</v>
      </c>
      <c r="C563" s="88">
        <v>-64.829391000000001</v>
      </c>
      <c r="D563" s="88">
        <v>-58.612225000000002</v>
      </c>
      <c r="F563" s="6">
        <f t="shared" si="94"/>
        <v>24.940555555555999</v>
      </c>
      <c r="G563" s="6">
        <f t="shared" si="92"/>
        <v>-71.452415000000002</v>
      </c>
      <c r="J563" s="88">
        <v>37293333333.333</v>
      </c>
      <c r="K563" s="88">
        <v>-72.970023999999995</v>
      </c>
      <c r="L563" s="88">
        <v>-66.501343000000006</v>
      </c>
      <c r="N563" s="6">
        <f t="shared" si="95"/>
        <v>24.940555555555999</v>
      </c>
      <c r="O563" s="6">
        <f t="shared" si="93"/>
        <v>-72.428284000000005</v>
      </c>
    </row>
    <row r="564" spans="2:15" x14ac:dyDescent="0.25">
      <c r="B564" s="88">
        <v>37712500000</v>
      </c>
      <c r="C564" s="88">
        <v>-62.846069</v>
      </c>
      <c r="D564" s="88">
        <v>-57.121890999999998</v>
      </c>
      <c r="F564" s="6">
        <f t="shared" si="94"/>
        <v>26.301944444444</v>
      </c>
      <c r="G564" s="6">
        <f t="shared" si="92"/>
        <v>-62.230446000000001</v>
      </c>
      <c r="J564" s="88">
        <v>37712500000</v>
      </c>
      <c r="K564" s="88">
        <v>-78.431404000000001</v>
      </c>
      <c r="L564" s="88">
        <v>-71.197272999999996</v>
      </c>
      <c r="N564" s="6">
        <f t="shared" si="95"/>
        <v>26.301944444444</v>
      </c>
      <c r="O564" s="6">
        <f t="shared" si="93"/>
        <v>-61.063994999999998</v>
      </c>
    </row>
    <row r="565" spans="2:15" x14ac:dyDescent="0.25">
      <c r="B565" s="88">
        <v>38131666666.667</v>
      </c>
      <c r="C565" s="88">
        <v>-64.342735000000005</v>
      </c>
      <c r="D565" s="88">
        <v>-58.464565</v>
      </c>
      <c r="F565" s="6">
        <f t="shared" si="94"/>
        <v>27.663333333333</v>
      </c>
      <c r="G565" s="6">
        <f t="shared" si="92"/>
        <v>-59.451748000000002</v>
      </c>
      <c r="J565" s="88">
        <v>38131666666.667</v>
      </c>
      <c r="K565" s="88">
        <v>-72.397255000000001</v>
      </c>
      <c r="L565" s="88">
        <v>-64.838263999999995</v>
      </c>
      <c r="N565" s="6">
        <f t="shared" si="95"/>
        <v>27.663333333333</v>
      </c>
      <c r="O565" s="6">
        <f t="shared" si="93"/>
        <v>-64.904572000000002</v>
      </c>
    </row>
    <row r="566" spans="2:15" x14ac:dyDescent="0.25">
      <c r="B566" s="88">
        <v>38550833333.333</v>
      </c>
      <c r="C566" s="88">
        <v>-64.814598000000004</v>
      </c>
      <c r="D566" s="88">
        <v>-58.308993999999998</v>
      </c>
      <c r="F566" s="6">
        <f t="shared" si="94"/>
        <v>29.024722222222</v>
      </c>
      <c r="G566" s="6">
        <f t="shared" si="92"/>
        <v>-58.115096999999999</v>
      </c>
      <c r="J566" s="88">
        <v>38550833333.333</v>
      </c>
      <c r="K566" s="88">
        <v>-72.351273000000006</v>
      </c>
      <c r="L566" s="88">
        <v>-64.631516000000005</v>
      </c>
      <c r="N566" s="6">
        <f t="shared" si="95"/>
        <v>29.024722222222</v>
      </c>
      <c r="O566" s="6">
        <f t="shared" si="93"/>
        <v>-75.716774000000001</v>
      </c>
    </row>
    <row r="567" spans="2:15" x14ac:dyDescent="0.25">
      <c r="B567" s="88">
        <v>38970000000</v>
      </c>
      <c r="C567" s="88">
        <v>-65.680328000000003</v>
      </c>
      <c r="D567" s="88">
        <v>-58.667648</v>
      </c>
      <c r="F567" s="6">
        <f t="shared" si="94"/>
        <v>30.386111111110999</v>
      </c>
      <c r="G567" s="6">
        <f t="shared" si="92"/>
        <v>-62.379325999999999</v>
      </c>
      <c r="J567" s="88">
        <v>38970000000</v>
      </c>
      <c r="K567" s="88">
        <v>-79.210753999999994</v>
      </c>
      <c r="L567" s="88">
        <v>-71.355971999999994</v>
      </c>
      <c r="N567" s="6">
        <f t="shared" si="95"/>
        <v>30.386111111110999</v>
      </c>
      <c r="O567" s="6">
        <f t="shared" si="93"/>
        <v>-67.837935999999999</v>
      </c>
    </row>
    <row r="568" spans="2:15" x14ac:dyDescent="0.25">
      <c r="B568" s="88">
        <v>39389166666.667</v>
      </c>
      <c r="C568" s="88">
        <v>-64.037711999999999</v>
      </c>
      <c r="D568" s="88">
        <v>-57.005329000000003</v>
      </c>
      <c r="F568" s="6">
        <f t="shared" si="94"/>
        <v>31.747499999999999</v>
      </c>
      <c r="G568" s="6">
        <f t="shared" si="92"/>
        <v>-66.556633000000005</v>
      </c>
      <c r="J568" s="88">
        <v>39389166666.667</v>
      </c>
      <c r="K568" s="88">
        <v>-80.189507000000006</v>
      </c>
      <c r="L568" s="88">
        <v>-72.671340999999998</v>
      </c>
      <c r="N568" s="6">
        <f t="shared" si="95"/>
        <v>31.747499999999999</v>
      </c>
      <c r="O568" s="6">
        <f t="shared" si="93"/>
        <v>-59.016311999999999</v>
      </c>
    </row>
    <row r="569" spans="2:15" x14ac:dyDescent="0.25">
      <c r="B569" s="88">
        <v>39808333333.333</v>
      </c>
      <c r="C569" s="88">
        <v>-66.425621000000007</v>
      </c>
      <c r="D569" s="88">
        <v>-59.502029</v>
      </c>
      <c r="F569" s="6">
        <f t="shared" si="94"/>
        <v>33.108888888888998</v>
      </c>
      <c r="G569" s="6">
        <f t="shared" si="92"/>
        <v>-71.065567000000001</v>
      </c>
      <c r="J569" s="88">
        <v>39808333333.333</v>
      </c>
      <c r="K569" s="88">
        <v>-86.819809000000006</v>
      </c>
      <c r="L569" s="88">
        <v>-78.994354000000001</v>
      </c>
      <c r="N569" s="6">
        <f t="shared" si="95"/>
        <v>33.108888888888998</v>
      </c>
      <c r="O569" s="6">
        <f t="shared" si="93"/>
        <v>-59.614818999999997</v>
      </c>
    </row>
    <row r="570" spans="2:15" x14ac:dyDescent="0.25">
      <c r="B570" s="88">
        <v>40227500000</v>
      </c>
      <c r="C570" s="88">
        <v>-69.624854999999997</v>
      </c>
      <c r="D570" s="88">
        <v>-62.864165999999997</v>
      </c>
      <c r="F570" s="6">
        <f t="shared" si="94"/>
        <v>34.470277777778001</v>
      </c>
      <c r="G570" s="6">
        <f t="shared" si="92"/>
        <v>-68.518912999999998</v>
      </c>
      <c r="J570" s="88">
        <v>40227500000</v>
      </c>
      <c r="K570" s="88">
        <v>-88.267632000000006</v>
      </c>
      <c r="L570" s="88">
        <v>-80.200218000000007</v>
      </c>
      <c r="N570" s="6">
        <f t="shared" si="95"/>
        <v>34.470277777778001</v>
      </c>
      <c r="O570" s="6">
        <f t="shared" si="93"/>
        <v>-59.078468000000001</v>
      </c>
    </row>
    <row r="571" spans="2:15" x14ac:dyDescent="0.25">
      <c r="B571" s="88">
        <v>40646666666.667</v>
      </c>
      <c r="C571" s="88">
        <v>-74.038314999999997</v>
      </c>
      <c r="D571" s="88">
        <v>-67.125495999999998</v>
      </c>
      <c r="F571" s="6">
        <f t="shared" si="94"/>
        <v>35.831666666666997</v>
      </c>
      <c r="G571" s="6">
        <f t="shared" si="92"/>
        <v>-68.366219000000001</v>
      </c>
      <c r="J571" s="88">
        <v>40646666666.667</v>
      </c>
      <c r="K571" s="88">
        <v>-84.572097999999997</v>
      </c>
      <c r="L571" s="88">
        <v>-76.450798000000006</v>
      </c>
      <c r="N571" s="6">
        <f t="shared" si="95"/>
        <v>35.831666666666997</v>
      </c>
      <c r="O571" s="6">
        <f t="shared" si="93"/>
        <v>-64.529021999999998</v>
      </c>
    </row>
    <row r="572" spans="2:15" x14ac:dyDescent="0.25">
      <c r="B572" s="88">
        <v>41065833333.333</v>
      </c>
      <c r="C572" s="88">
        <v>-73.934867999999994</v>
      </c>
      <c r="D572" s="88">
        <v>-66.631873999999996</v>
      </c>
      <c r="F572" s="6">
        <f t="shared" si="94"/>
        <v>37.193055555556001</v>
      </c>
      <c r="G572" s="6">
        <f t="shared" si="92"/>
        <v>-68.269081</v>
      </c>
      <c r="J572" s="88">
        <v>41065833333.333</v>
      </c>
      <c r="K572" s="88">
        <v>-87.596496999999999</v>
      </c>
      <c r="L572" s="88">
        <v>-79.560592999999997</v>
      </c>
      <c r="N572" s="6">
        <f t="shared" si="95"/>
        <v>37.193055555556001</v>
      </c>
      <c r="O572" s="6">
        <f t="shared" si="93"/>
        <v>-68.501594999999995</v>
      </c>
    </row>
    <row r="573" spans="2:15" x14ac:dyDescent="0.25">
      <c r="B573" s="88">
        <v>41485000000</v>
      </c>
      <c r="C573" s="88">
        <v>-74.924605999999997</v>
      </c>
      <c r="D573" s="88">
        <v>-66.996300000000005</v>
      </c>
      <c r="F573" s="6">
        <f t="shared" si="94"/>
        <v>38.554444444444002</v>
      </c>
      <c r="G573" s="6">
        <f t="shared" si="92"/>
        <v>-65.648857000000007</v>
      </c>
      <c r="J573" s="88">
        <v>41485000000</v>
      </c>
      <c r="K573" s="88">
        <v>-87.522255000000001</v>
      </c>
      <c r="L573" s="88">
        <v>-79.442145999999994</v>
      </c>
      <c r="N573" s="6">
        <f t="shared" si="95"/>
        <v>38.554444444444002</v>
      </c>
      <c r="O573" s="6">
        <f t="shared" si="93"/>
        <v>-72.414794999999998</v>
      </c>
    </row>
    <row r="574" spans="2:15" x14ac:dyDescent="0.25">
      <c r="B574" s="88">
        <v>41904166666.667</v>
      </c>
      <c r="C574" s="88">
        <v>-81.250457999999995</v>
      </c>
      <c r="D574" s="88">
        <v>-71.837851999999998</v>
      </c>
      <c r="F574" s="6">
        <f t="shared" si="94"/>
        <v>39.915833333332998</v>
      </c>
      <c r="G574" s="6">
        <f t="shared" si="92"/>
        <v>-66.025597000000005</v>
      </c>
      <c r="J574" s="88">
        <v>41904166666.667</v>
      </c>
      <c r="K574" s="88">
        <v>-83.217315999999997</v>
      </c>
      <c r="L574" s="88">
        <v>-74.966010999999995</v>
      </c>
      <c r="N574" s="6">
        <f t="shared" si="95"/>
        <v>39.915833333332998</v>
      </c>
      <c r="O574" s="6">
        <f t="shared" si="93"/>
        <v>-92.086631999999994</v>
      </c>
    </row>
    <row r="575" spans="2:15" x14ac:dyDescent="0.25">
      <c r="B575" s="88">
        <v>42323333333.333</v>
      </c>
      <c r="C575" s="88">
        <v>-74.955787999999998</v>
      </c>
      <c r="D575" s="88">
        <v>-64.965125999999998</v>
      </c>
      <c r="F575" s="6">
        <f t="shared" si="94"/>
        <v>41.277222222222001</v>
      </c>
      <c r="G575" s="6">
        <f t="shared" si="92"/>
        <v>-64.000122000000005</v>
      </c>
      <c r="J575" s="88">
        <v>42323333333.333</v>
      </c>
      <c r="K575" s="88">
        <v>-85.226455999999999</v>
      </c>
      <c r="L575" s="88">
        <v>-76.028923000000006</v>
      </c>
      <c r="N575" s="6">
        <f t="shared" si="95"/>
        <v>41.277222222222001</v>
      </c>
      <c r="O575" s="6">
        <f t="shared" si="93"/>
        <v>-83.856598000000005</v>
      </c>
    </row>
    <row r="576" spans="2:15" x14ac:dyDescent="0.25">
      <c r="B576" s="88">
        <v>42742500000</v>
      </c>
      <c r="C576" s="88">
        <v>-80.919066999999998</v>
      </c>
      <c r="D576" s="88">
        <v>-71.276465999999999</v>
      </c>
      <c r="F576" s="6">
        <f t="shared" si="94"/>
        <v>42.638611111110997</v>
      </c>
      <c r="G576" s="6">
        <f t="shared" si="92"/>
        <v>-64.236525999999998</v>
      </c>
      <c r="J576" s="88">
        <v>42742500000</v>
      </c>
      <c r="K576" s="88">
        <v>-94.260634999999994</v>
      </c>
      <c r="L576" s="88">
        <v>-84.108253000000005</v>
      </c>
      <c r="N576" s="6">
        <f t="shared" si="95"/>
        <v>42.638611111110997</v>
      </c>
      <c r="O576" s="6">
        <f t="shared" si="93"/>
        <v>-66.935471000000007</v>
      </c>
    </row>
    <row r="577" spans="2:15" x14ac:dyDescent="0.25">
      <c r="B577" s="88">
        <v>43161666666.667</v>
      </c>
      <c r="C577" s="88">
        <v>-84.165413000000001</v>
      </c>
      <c r="D577" s="88">
        <v>-75.083861999999996</v>
      </c>
      <c r="F577" s="6">
        <f t="shared" si="94"/>
        <v>44</v>
      </c>
      <c r="G577" s="6">
        <f t="shared" si="92"/>
        <v>-63.921143000000001</v>
      </c>
      <c r="J577" s="88">
        <v>43161666666.667</v>
      </c>
      <c r="K577" s="88">
        <v>-83.950783000000001</v>
      </c>
      <c r="L577" s="88">
        <v>-73.524437000000006</v>
      </c>
      <c r="N577" s="6">
        <f t="shared" si="95"/>
        <v>44</v>
      </c>
      <c r="O577" s="6">
        <f t="shared" si="93"/>
        <v>-70.119629000000003</v>
      </c>
    </row>
    <row r="578" spans="2:15" x14ac:dyDescent="0.25">
      <c r="B578" s="88">
        <v>43580833333.333</v>
      </c>
      <c r="C578" s="88">
        <v>-83.799201999999994</v>
      </c>
      <c r="D578" s="88">
        <v>-74.083556999999999</v>
      </c>
      <c r="F578" s="6" t="s">
        <v>21</v>
      </c>
      <c r="J578" s="88">
        <v>43580833333.333</v>
      </c>
      <c r="K578" s="88">
        <v>-90.812804999999997</v>
      </c>
      <c r="L578" s="88">
        <v>-80.146987999999993</v>
      </c>
      <c r="N578" s="6" t="s">
        <v>21</v>
      </c>
    </row>
    <row r="579" spans="2:15" x14ac:dyDescent="0.25">
      <c r="B579" s="88">
        <v>44000000000</v>
      </c>
      <c r="C579" s="88">
        <v>-85.150627</v>
      </c>
      <c r="D579" s="88">
        <v>-73.187736999999998</v>
      </c>
      <c r="J579" s="88">
        <v>44000000000</v>
      </c>
      <c r="K579" s="88">
        <v>-85.721283</v>
      </c>
      <c r="L579" s="88">
        <v>-75.956801999999996</v>
      </c>
    </row>
    <row r="580" spans="2:15" x14ac:dyDescent="0.25">
      <c r="B580" s="88" t="s">
        <v>21</v>
      </c>
      <c r="J580" s="88" t="s">
        <v>21</v>
      </c>
    </row>
    <row r="583" spans="2:15" x14ac:dyDescent="0.25">
      <c r="B583" s="88" t="s">
        <v>70</v>
      </c>
      <c r="J583" s="88" t="s">
        <v>70</v>
      </c>
    </row>
    <row r="584" spans="2:15" x14ac:dyDescent="0.25">
      <c r="B584" s="88" t="s">
        <v>19</v>
      </c>
      <c r="C584" s="88" t="s">
        <v>168</v>
      </c>
      <c r="D584" s="88" t="s">
        <v>94</v>
      </c>
      <c r="J584" s="88" t="s">
        <v>19</v>
      </c>
      <c r="K584" s="88" t="s">
        <v>168</v>
      </c>
      <c r="L584" s="88" t="s">
        <v>94</v>
      </c>
    </row>
    <row r="585" spans="2:15" x14ac:dyDescent="0.25">
      <c r="B585" s="88">
        <v>19495000000</v>
      </c>
      <c r="C585" s="88">
        <v>-63.411808000000001</v>
      </c>
      <c r="D585" s="88">
        <v>-53.036743000000001</v>
      </c>
      <c r="J585" s="88">
        <v>19495000000</v>
      </c>
      <c r="K585" s="88">
        <v>-64.413337999999996</v>
      </c>
      <c r="L585" s="88">
        <v>-53.275359999999999</v>
      </c>
    </row>
    <row r="586" spans="2:15" x14ac:dyDescent="0.25">
      <c r="B586" s="88">
        <v>20856388888.889</v>
      </c>
      <c r="C586" s="88">
        <v>-69.583633000000006</v>
      </c>
      <c r="D586" s="88">
        <v>-64.142219999999995</v>
      </c>
      <c r="J586" s="88">
        <v>20856388888.889</v>
      </c>
      <c r="K586" s="88">
        <v>-65.716766000000007</v>
      </c>
      <c r="L586" s="88">
        <v>-59.074264999999997</v>
      </c>
    </row>
    <row r="587" spans="2:15" x14ac:dyDescent="0.25">
      <c r="B587" s="88">
        <v>22217777777.778</v>
      </c>
      <c r="C587" s="88">
        <v>-68.051772999999997</v>
      </c>
      <c r="D587" s="88">
        <v>-61.834606000000001</v>
      </c>
      <c r="J587" s="88">
        <v>22217777777.778</v>
      </c>
      <c r="K587" s="88">
        <v>-73.563179000000005</v>
      </c>
      <c r="L587" s="88">
        <v>-67.094498000000002</v>
      </c>
    </row>
    <row r="588" spans="2:15" x14ac:dyDescent="0.25">
      <c r="B588" s="88">
        <v>23579166666.667</v>
      </c>
      <c r="C588" s="88">
        <v>-70.345673000000005</v>
      </c>
      <c r="D588" s="88">
        <v>-64.621489999999994</v>
      </c>
      <c r="J588" s="88">
        <v>23579166666.667</v>
      </c>
      <c r="K588" s="88">
        <v>-69.286507</v>
      </c>
      <c r="L588" s="88">
        <v>-62.052368000000001</v>
      </c>
    </row>
    <row r="589" spans="2:15" x14ac:dyDescent="0.25">
      <c r="B589" s="88">
        <v>24940555555.556</v>
      </c>
      <c r="C589" s="88">
        <v>-77.330589000000003</v>
      </c>
      <c r="D589" s="88">
        <v>-71.452415000000002</v>
      </c>
      <c r="J589" s="88">
        <v>24940555555.556</v>
      </c>
      <c r="K589" s="88">
        <v>-79.987273999999999</v>
      </c>
      <c r="L589" s="88">
        <v>-72.428284000000005</v>
      </c>
    </row>
    <row r="590" spans="2:15" x14ac:dyDescent="0.25">
      <c r="B590" s="88">
        <v>26301944444.444</v>
      </c>
      <c r="C590" s="88">
        <v>-68.736052999999998</v>
      </c>
      <c r="D590" s="88">
        <v>-62.230446000000001</v>
      </c>
      <c r="J590" s="88">
        <v>26301944444.444</v>
      </c>
      <c r="K590" s="88">
        <v>-68.783760000000001</v>
      </c>
      <c r="L590" s="88">
        <v>-61.063994999999998</v>
      </c>
    </row>
    <row r="591" spans="2:15" x14ac:dyDescent="0.25">
      <c r="B591" s="88">
        <v>27663333333.333</v>
      </c>
      <c r="C591" s="88">
        <v>-66.464423999999994</v>
      </c>
      <c r="D591" s="88">
        <v>-59.451748000000002</v>
      </c>
      <c r="J591" s="88">
        <v>27663333333.333</v>
      </c>
      <c r="K591" s="88">
        <v>-72.759354000000002</v>
      </c>
      <c r="L591" s="88">
        <v>-64.904572000000002</v>
      </c>
    </row>
    <row r="592" spans="2:15" x14ac:dyDescent="0.25">
      <c r="B592" s="88">
        <v>29024722222.222</v>
      </c>
      <c r="C592" s="88">
        <v>-65.147484000000006</v>
      </c>
      <c r="D592" s="88">
        <v>-58.115096999999999</v>
      </c>
      <c r="J592" s="88">
        <v>29024722222.222</v>
      </c>
      <c r="K592" s="88">
        <v>-83.234939999999995</v>
      </c>
      <c r="L592" s="88">
        <v>-75.716774000000001</v>
      </c>
    </row>
    <row r="593" spans="2:12" x14ac:dyDescent="0.25">
      <c r="B593" s="88">
        <v>30386111111.111</v>
      </c>
      <c r="C593" s="88">
        <v>-69.302916999999994</v>
      </c>
      <c r="D593" s="88">
        <v>-62.379325999999999</v>
      </c>
      <c r="J593" s="88">
        <v>30386111111.111</v>
      </c>
      <c r="K593" s="88">
        <v>-75.663391000000004</v>
      </c>
      <c r="L593" s="88">
        <v>-67.837935999999999</v>
      </c>
    </row>
    <row r="594" spans="2:12" x14ac:dyDescent="0.25">
      <c r="B594" s="88">
        <v>31747500000</v>
      </c>
      <c r="C594" s="88">
        <v>-73.317313999999996</v>
      </c>
      <c r="D594" s="88">
        <v>-66.556633000000005</v>
      </c>
      <c r="J594" s="88">
        <v>31747500000</v>
      </c>
      <c r="K594" s="88">
        <v>-67.083725000000001</v>
      </c>
      <c r="L594" s="88">
        <v>-59.016311999999999</v>
      </c>
    </row>
    <row r="595" spans="2:12" x14ac:dyDescent="0.25">
      <c r="B595" s="88">
        <v>33108888888.889</v>
      </c>
      <c r="C595" s="88">
        <v>-77.978378000000006</v>
      </c>
      <c r="D595" s="88">
        <v>-71.065567000000001</v>
      </c>
      <c r="J595" s="88">
        <v>33108888888.889</v>
      </c>
      <c r="K595" s="88">
        <v>-67.736121999999995</v>
      </c>
      <c r="L595" s="88">
        <v>-59.614818999999997</v>
      </c>
    </row>
    <row r="596" spans="2:12" x14ac:dyDescent="0.25">
      <c r="B596" s="88">
        <v>34470277777.778</v>
      </c>
      <c r="C596" s="88">
        <v>-75.821906999999996</v>
      </c>
      <c r="D596" s="88">
        <v>-68.518912999999998</v>
      </c>
      <c r="J596" s="88">
        <v>34470277777.778</v>
      </c>
      <c r="K596" s="88">
        <v>-67.114372000000003</v>
      </c>
      <c r="L596" s="88">
        <v>-59.078468000000001</v>
      </c>
    </row>
    <row r="597" spans="2:12" x14ac:dyDescent="0.25">
      <c r="B597" s="88">
        <v>35831666666.667</v>
      </c>
      <c r="C597" s="88">
        <v>-76.294517999999997</v>
      </c>
      <c r="D597" s="88">
        <v>-68.366219000000001</v>
      </c>
      <c r="J597" s="88">
        <v>35831666666.667</v>
      </c>
      <c r="K597" s="88">
        <v>-72.609131000000005</v>
      </c>
      <c r="L597" s="88">
        <v>-64.529021999999998</v>
      </c>
    </row>
    <row r="598" spans="2:12" x14ac:dyDescent="0.25">
      <c r="B598" s="88">
        <v>37193055555.556</v>
      </c>
      <c r="C598" s="88">
        <v>-77.681685999999999</v>
      </c>
      <c r="D598" s="88">
        <v>-68.269081</v>
      </c>
      <c r="J598" s="88">
        <v>37193055555.556</v>
      </c>
      <c r="K598" s="88">
        <v>-76.752906999999993</v>
      </c>
      <c r="L598" s="88">
        <v>-68.501594999999995</v>
      </c>
    </row>
    <row r="599" spans="2:12" x14ac:dyDescent="0.25">
      <c r="B599" s="88">
        <v>38554444444.444</v>
      </c>
      <c r="C599" s="88">
        <v>-75.639519000000007</v>
      </c>
      <c r="D599" s="88">
        <v>-65.648857000000007</v>
      </c>
      <c r="J599" s="88">
        <v>38554444444.444</v>
      </c>
      <c r="K599" s="88">
        <v>-81.612335000000002</v>
      </c>
      <c r="L599" s="88">
        <v>-72.414794999999998</v>
      </c>
    </row>
    <row r="600" spans="2:12" x14ac:dyDescent="0.25">
      <c r="B600" s="88">
        <v>39915833333.333</v>
      </c>
      <c r="C600" s="88">
        <v>-75.668198000000004</v>
      </c>
      <c r="D600" s="88">
        <v>-66.025597000000005</v>
      </c>
      <c r="J600" s="88">
        <v>39915833333.333</v>
      </c>
      <c r="K600" s="88">
        <v>-102.23900999999999</v>
      </c>
      <c r="L600" s="88">
        <v>-92.086631999999994</v>
      </c>
    </row>
    <row r="601" spans="2:12" x14ac:dyDescent="0.25">
      <c r="B601" s="88">
        <v>41277222222.222</v>
      </c>
      <c r="C601" s="88">
        <v>-73.081672999999995</v>
      </c>
      <c r="D601" s="88">
        <v>-64.000122000000005</v>
      </c>
      <c r="J601" s="88">
        <v>41277222222.222</v>
      </c>
      <c r="K601" s="88">
        <v>-94.282944000000001</v>
      </c>
      <c r="L601" s="88">
        <v>-83.856598000000005</v>
      </c>
    </row>
    <row r="602" spans="2:12" x14ac:dyDescent="0.25">
      <c r="B602" s="88">
        <v>42638611111.111</v>
      </c>
      <c r="C602" s="88">
        <v>-73.952163999999996</v>
      </c>
      <c r="D602" s="88">
        <v>-64.236525999999998</v>
      </c>
      <c r="J602" s="88">
        <v>42638611111.111</v>
      </c>
      <c r="K602" s="88">
        <v>-77.601294999999993</v>
      </c>
      <c r="L602" s="88">
        <v>-66.935471000000007</v>
      </c>
    </row>
    <row r="603" spans="2:12" x14ac:dyDescent="0.25">
      <c r="B603" s="88">
        <v>44000000000</v>
      </c>
      <c r="C603" s="88">
        <v>-75.884033000000002</v>
      </c>
      <c r="D603" s="88">
        <v>-63.921143000000001</v>
      </c>
      <c r="J603" s="88">
        <v>44000000000</v>
      </c>
      <c r="K603" s="88">
        <v>-79.884101999999999</v>
      </c>
      <c r="L603" s="88">
        <v>-70.119629000000003</v>
      </c>
    </row>
    <row r="604" spans="2:12" x14ac:dyDescent="0.25">
      <c r="B604" s="88" t="s">
        <v>21</v>
      </c>
      <c r="J604" s="8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17</vt:i4>
      </vt:variant>
    </vt:vector>
  </HeadingPairs>
  <TitlesOfParts>
    <vt:vector size="35" baseType="lpstr">
      <vt:lpstr>0944</vt:lpstr>
      <vt:lpstr>Mapping</vt:lpstr>
      <vt:lpstr>CLvsLO</vt:lpstr>
      <vt:lpstr>CLvsLO 2GHz IF</vt:lpstr>
      <vt:lpstr>CL &amp; Data</vt:lpstr>
      <vt:lpstr>Isolations</vt:lpstr>
      <vt:lpstr>IF Response</vt:lpstr>
      <vt:lpstr>IP3</vt:lpstr>
      <vt:lpstr>P1dB CL</vt:lpstr>
      <vt:lpstr>P1dB Pt</vt:lpstr>
      <vt:lpstr>LO Harm-A</vt:lpstr>
      <vt:lpstr>LO Harm-B</vt:lpstr>
      <vt:lpstr>2Rx2L</vt:lpstr>
      <vt:lpstr>5Rx0L</vt:lpstr>
      <vt:lpstr>5Rx5L</vt:lpstr>
      <vt:lpstr>2Ix1L</vt:lpstr>
      <vt:lpstr>5Ix0L</vt:lpstr>
      <vt:lpstr>5Ix5L</vt:lpstr>
      <vt:lpstr>'0944'!Amp_Diff_2_3</vt:lpstr>
      <vt:lpstr>'0944'!Amp_Diff_2_3_2</vt:lpstr>
      <vt:lpstr>'0944'!Amp_Diff_2_4</vt:lpstr>
      <vt:lpstr>'0944'!Common_RL</vt:lpstr>
      <vt:lpstr>'0944'!IL_1_4</vt:lpstr>
      <vt:lpstr>'0944'!IL_1_4_2</vt:lpstr>
      <vt:lpstr>'0944'!Iso_2_3</vt:lpstr>
      <vt:lpstr>'0944'!Iso_2_3_2</vt:lpstr>
      <vt:lpstr>'0944'!Iso_2_4</vt:lpstr>
      <vt:lpstr>'0944'!Iso_2_4_2</vt:lpstr>
      <vt:lpstr>'CL &amp; Data'!MT3H_0113_ConversionLoss_and_Isolation_A__20dBm</vt:lpstr>
      <vt:lpstr>'CL &amp; Data'!MT3H_0113_ConversionLoss_and_Isolation_B</vt:lpstr>
      <vt:lpstr>'0944'!Output_3_RL</vt:lpstr>
      <vt:lpstr>'0944'!Output_4_RL</vt:lpstr>
      <vt:lpstr>'0944'!Phase_Diff_2_3_1</vt:lpstr>
      <vt:lpstr>'0944'!Phase_Diff_2_3_2</vt:lpstr>
      <vt:lpstr>'0944'!Phase_Diff_2_4</vt:lpstr>
    </vt:vector>
  </TitlesOfParts>
  <Company>Marki Microwave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Brandon Takaki</cp:lastModifiedBy>
  <cp:lastPrinted>2012-01-25T23:19:48Z</cp:lastPrinted>
  <dcterms:created xsi:type="dcterms:W3CDTF">2010-12-03T23:31:23Z</dcterms:created>
  <dcterms:modified xsi:type="dcterms:W3CDTF">2021-07-22T18:33:19Z</dcterms:modified>
</cp:coreProperties>
</file>